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91" i="371" l="1"/>
  <c r="T91" i="371"/>
  <c r="V91" i="371" s="1"/>
  <c r="S91" i="371"/>
  <c r="R91" i="371"/>
  <c r="Q91" i="371"/>
  <c r="V90" i="371"/>
  <c r="U90" i="371"/>
  <c r="T90" i="371"/>
  <c r="S90" i="371"/>
  <c r="R90" i="371"/>
  <c r="Q90" i="371"/>
  <c r="U89" i="371"/>
  <c r="T89" i="371"/>
  <c r="V89" i="371" s="1"/>
  <c r="S89" i="371"/>
  <c r="R89" i="371"/>
  <c r="Q89" i="371"/>
  <c r="T88" i="371"/>
  <c r="V88" i="371" s="1"/>
  <c r="S88" i="371"/>
  <c r="R88" i="371"/>
  <c r="Q88" i="371"/>
  <c r="U87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U84" i="371" s="1"/>
  <c r="S84" i="371"/>
  <c r="V84" i="371" s="1"/>
  <c r="R84" i="371"/>
  <c r="Q84" i="371"/>
  <c r="U83" i="371"/>
  <c r="T83" i="371"/>
  <c r="V83" i="371" s="1"/>
  <c r="S83" i="371"/>
  <c r="R83" i="371"/>
  <c r="Q83" i="371"/>
  <c r="T82" i="371"/>
  <c r="U82" i="371" s="1"/>
  <c r="S82" i="371"/>
  <c r="V82" i="371" s="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T78" i="371"/>
  <c r="V78" i="371" s="1"/>
  <c r="S78" i="371"/>
  <c r="R78" i="371"/>
  <c r="Q78" i="371"/>
  <c r="U77" i="371"/>
  <c r="T77" i="371"/>
  <c r="V77" i="371" s="1"/>
  <c r="S77" i="371"/>
  <c r="R77" i="371"/>
  <c r="Q77" i="371"/>
  <c r="T76" i="371"/>
  <c r="V76" i="371" s="1"/>
  <c r="S76" i="371"/>
  <c r="R76" i="371"/>
  <c r="Q76" i="371"/>
  <c r="U75" i="371"/>
  <c r="T75" i="371"/>
  <c r="V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U51" i="371"/>
  <c r="T51" i="371"/>
  <c r="V51" i="371" s="1"/>
  <c r="S51" i="371"/>
  <c r="R51" i="371"/>
  <c r="Q51" i="371"/>
  <c r="T50" i="371"/>
  <c r="V50" i="371" s="1"/>
  <c r="S50" i="371"/>
  <c r="R50" i="371"/>
  <c r="Q50" i="371"/>
  <c r="U49" i="371"/>
  <c r="T49" i="371"/>
  <c r="V49" i="371" s="1"/>
  <c r="S49" i="371"/>
  <c r="R49" i="371"/>
  <c r="Q49" i="371"/>
  <c r="T48" i="371"/>
  <c r="V48" i="371" s="1"/>
  <c r="S48" i="371"/>
  <c r="R48" i="371"/>
  <c r="Q48" i="371"/>
  <c r="U47" i="371"/>
  <c r="T47" i="371"/>
  <c r="V47" i="371" s="1"/>
  <c r="S47" i="371"/>
  <c r="R47" i="371"/>
  <c r="Q47" i="371"/>
  <c r="T46" i="371"/>
  <c r="V46" i="371" s="1"/>
  <c r="S46" i="371"/>
  <c r="R46" i="371"/>
  <c r="Q46" i="371"/>
  <c r="U45" i="371"/>
  <c r="T45" i="371"/>
  <c r="V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U35" i="371"/>
  <c r="T35" i="371"/>
  <c r="V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U31" i="371"/>
  <c r="T31" i="371"/>
  <c r="V31" i="371" s="1"/>
  <c r="S31" i="371"/>
  <c r="R31" i="371"/>
  <c r="Q31" i="371"/>
  <c r="T30" i="371"/>
  <c r="V30" i="371" s="1"/>
  <c r="S30" i="371"/>
  <c r="R30" i="371"/>
  <c r="Q30" i="371"/>
  <c r="U29" i="371"/>
  <c r="T29" i="371"/>
  <c r="V29" i="371" s="1"/>
  <c r="S29" i="371"/>
  <c r="R29" i="371"/>
  <c r="Q29" i="371"/>
  <c r="T28" i="371"/>
  <c r="V28" i="371" s="1"/>
  <c r="S28" i="371"/>
  <c r="R28" i="371"/>
  <c r="Q28" i="371"/>
  <c r="U27" i="371"/>
  <c r="T27" i="371"/>
  <c r="V27" i="371" s="1"/>
  <c r="S27" i="371"/>
  <c r="R27" i="371"/>
  <c r="Q27" i="371"/>
  <c r="T26" i="371"/>
  <c r="V26" i="371" s="1"/>
  <c r="S26" i="371"/>
  <c r="R26" i="371"/>
  <c r="Q26" i="371"/>
  <c r="U25" i="371"/>
  <c r="T25" i="371"/>
  <c r="V25" i="371" s="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8" i="371" l="1"/>
  <c r="U10" i="371"/>
  <c r="U14" i="371"/>
  <c r="U20" i="371"/>
  <c r="U22" i="371"/>
  <c r="U26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2" i="371"/>
  <c r="U54" i="371"/>
  <c r="U58" i="371"/>
  <c r="U60" i="371"/>
  <c r="U62" i="371"/>
  <c r="U64" i="371"/>
  <c r="U68" i="371"/>
  <c r="U74" i="371"/>
  <c r="U76" i="371"/>
  <c r="U78" i="371"/>
  <c r="U88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<sst xmlns="http://schemas.openxmlformats.org/spreadsheetml/2006/main" count="59928" uniqueCount="9040">
  <si>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</si>
  <si>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</si>
  <si>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</si>
  <si>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</si>
  <si>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</si>
  <si>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</si>
  <si>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</si>
  <si>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</si>
  <si>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</si>
  <si>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</si>
  <si>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</si>
  <si>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</si>
  <si>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</si>
  <si>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</si>
  <si>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</si>
  <si>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</si>
  <si>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</si>
  <si>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</si>
  <si>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</si>
  <si>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</si>
  <si>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</si>
  <si>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</si>
  <si>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</si>
  <si>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</si>
  <si>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</si>
  <si>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</si>
  <si>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</si>
  <si>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</si>
  <si>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</si>
  <si>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</si>
  <si>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</si>
  <si>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</si>
  <si>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</si>
  <si>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</si>
  <si>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</si>
  <si>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</si>
  <si>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</si>
  <si>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</si>
  <si>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</si>
  <si>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</si>
  <si>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</si>
  <si>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</si>
  <si>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</si>
  <si>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</si>
  <si>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</si>
  <si>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</si>
  <si>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</si>
  <si>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</si>
  <si>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</si>
  <si>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</si>
  <si>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</si>
  <si>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</si>
  <si>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</si>
  <si>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</si>
  <si>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</si>
  <si>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</si>
  <si>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</si>
  <si>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</si>
  <si>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</si>
  <si>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</si>
  <si>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</si>
  <si>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</si>
  <si>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</si>
  <si>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</si>
  <si>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</si>
  <si>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</si>
  <si>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</si>
  <si>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</si>
  <si>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</si>
  <si>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</si>
  <si>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</si>
  <si>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</si>
  <si>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</si>
  <si>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</si>
  <si>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</si>
  <si>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</si>
  <si>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</si>
  <si>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</si>
  <si>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</si>
  <si>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</si>
  <si>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</si>
  <si>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</si>
  <si>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</si>
  <si>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</si>
  <si>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</si>
  <si>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</si>
  <si>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</si>
  <si>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</si>
  <si>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</si>
  <si>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</si>
  <si>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</si>
  <si>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</si>
  <si>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</si>
  <si>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</si>
  <si>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</si>
  <si>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</si>
  <si>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</si>
  <si>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</si>
  <si>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</si>
  <si>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</si>
  <si>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</si>
  <si>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</si>
  <si>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</si>
  <si>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</si>
  <si>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</si>
  <si>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</si>
  <si>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</si>
  <si>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</si>
  <si>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</si>
  <si>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</si>
  <si>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</si>
  <si>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</si>
  <si>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</si>
  <si>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</si>
  <si>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</si>
  <si>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</si>
  <si>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</si>
  <si>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</si>
  <si>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</si>
  <si>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</si>
  <si>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</si>
  <si>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</si>
  <si>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</si>
  <si>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</si>
  <si>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</si>
  <si>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</si>
  <si>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</si>
  <si>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</si>
  <si>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</si>
  <si>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</si>
  <si>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</si>
  <si>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</si>
  <si>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</si>
  <si>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</si>
  <si>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</si>
  <si>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</si>
  <si>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</si>
  <si>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</si>
  <si>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</si>
  <si>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</si>
  <si>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</si>
  <si>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</si>
  <si>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</si>
  <si>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</si>
  <si>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</si>
  <si>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</si>
  <si>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</si>
  <si>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</si>
  <si>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</si>
  <si>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</si>
  <si>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</si>
  <si>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</si>
  <si>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</si>
  <si>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</si>
  <si>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</si>
  <si>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</si>
  <si>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</si>
  <si>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</si>
  <si>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</si>
  <si>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</si>
  <si>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</si>
  <si>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</si>
  <si>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</si>
  <si>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</si>
  <si>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</si>
  <si>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</si>
  <si>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</si>
  <si>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</si>
  <si>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</si>
  <si>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</si>
  <si>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</si>
  <si>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</si>
  <si>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</si>
  <si>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</si>
  <si>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</si>
  <si>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</si>
  <si>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</si>
  <si>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</si>
  <si>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</si>
  <si>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</si>
  <si>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</si>
  <si>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</si>
  <si>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</si>
  <si>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</si>
  <si>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</si>
  <si>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</si>
  <si>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</si>
  <si>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</si>
  <si>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</si>
  <si>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</si>
  <si>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</si>
  <si>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</si>
  <si>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</si>
  <si>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</si>
  <si>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</si>
  <si>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</si>
  <si>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</si>
  <si>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</si>
  <si>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</si>
  <si>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</si>
  <si>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</si>
  <si>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</si>
  <si>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</si>
  <si>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</si>
  <si>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</si>
  <si>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</si>
  <si>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</si>
  <si>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</si>
  <si>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</si>
  <si>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</si>
  <si>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</si>
  <si>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</si>
  <si>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</si>
  <si>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</si>
  <si>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</si>
  <si>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</si>
  <si>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</si>
  <si>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</si>
  <si>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</si>
  <si>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</si>
  <si>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</si>
  <si>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</si>
  <si>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</si>
  <si>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</si>
  <si>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</si>
  <si>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</si>
  <si>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</si>
  <si>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</si>
  <si>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</si>
  <si>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</si>
  <si>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</si>
  <si>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</si>
  <si>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</si>
  <si>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</si>
  <si>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</si>
  <si>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</si>
  <si>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</si>
  <si>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</si>
  <si>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</si>
  <si>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</si>
  <si>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</si>
  <si>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</si>
  <si>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</si>
  <si>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</si>
  <si>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</si>
  <si>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</si>
  <si>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</si>
  <si>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</si>
  <si>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</si>
  <si>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</si>
  <si>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</si>
  <si>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</si>
  <si>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</si>
  <si>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</si>
  <si>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</si>
  <si>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</si>
  <si>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</si>
  <si>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</si>
  <si>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</si>
  <si>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</si>
  <si>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</si>
  <si>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</si>
  <si>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</si>
  <si>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</si>
  <si>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</si>
  <si>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</si>
  <si>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</si>
  <si>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</si>
  <si>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</si>
  <si>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</si>
  <si>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</si>
  <si>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</si>
  <si>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</si>
  <si>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</si>
  <si>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</si>
  <si>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</si>
  <si>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</si>
  <si>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</si>
  <si>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</si>
  <si>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</si>
  <si>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</si>
  <si>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</si>
  <si>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</si>
  <si>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</si>
  <si>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</si>
  <si>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</si>
  <si>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</si>
  <si>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</si>
  <si>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</si>
  <si>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</si>
  <si>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</si>
  <si>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</si>
  <si>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</si>
  <si>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</si>
  <si>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</si>
  <si>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</si>
  <si>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</si>
  <si>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</si>
  <si>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</si>
  <si>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</si>
  <si>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</si>
  <si>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</si>
  <si>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</si>
  <si>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</si>
  <si>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</si>
  <si>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</si>
  <si>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</si>
  <si>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</si>
  <si>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</si>
  <si>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</si>
  <si>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</si>
  <si>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</si>
  <si>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</si>
  <si>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</si>
  <si>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</si>
  <si>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</si>
  <si>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</si>
  <si>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</si>
  <si>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</si>
  <si>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</si>
  <si>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</si>
  <si>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</si>
  <si>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</si>
  <si>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</si>
  <si>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</si>
  <si>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</si>
  <si>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</si>
  <si>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</si>
  <si>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</si>
  <si>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</si>
  <si>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</si>
  <si>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</si>
  <si>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</si>
  <si>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</si>
  <si>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</si>
  <si>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</si>
  <si>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</si>
  <si>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</si>
  <si>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</si>
  <si>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</si>
  <si>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</si>
  <si>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</si>
  <si>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</si>
  <si>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</si>
  <si>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</si>
  <si>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</si>
  <si>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</si>
  <si>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</si>
  <si>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</si>
  <si>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</si>
  <si>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</si>
  <si>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</si>
  <si>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</si>
  <si>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</si>
  <si>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</si>
  <si>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</si>
  <si>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</si>
  <si>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</si>
  <si>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</si>
  <si>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</si>
  <si>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</si>
  <si>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</si>
  <si>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</si>
  <si>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</si>
  <si>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</si>
  <si>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</si>
  <si>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</si>
  <si>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</si>
  <si>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</si>
  <si>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</si>
  <si>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</si>
  <si>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</si>
  <si>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</si>
  <si>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</si>
  <si>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</si>
  <si>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</si>
  <si>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</si>
  <si>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</si>
  <si>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</si>
  <si>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</si>
  <si>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</si>
  <si>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</si>
  <si>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</si>
  <si>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</si>
  <si>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</si>
  <si>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</si>
  <si>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</si>
  <si>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</si>
  <si>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</si>
  <si>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</si>
  <si>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</si>
  <si>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</si>
  <si>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</si>
  <si>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</si>
  <si>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</si>
  <si>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</si>
  <si>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</si>
  <si>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</si>
  <si>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</si>
  <si>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</si>
  <si>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</si>
  <si>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</si>
  <si>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</si>
  <si>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</si>
  <si>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</si>
  <si>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</si>
  <si>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</si>
  <si>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</si>
  <si>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</si>
  <si>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</si>
  <si>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</si>
  <si>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</si>
  <si>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</si>
  <si>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</si>
  <si>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</si>
  <si>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</si>
  <si>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</si>
  <si>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</si>
  <si>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</si>
  <si>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</si>
  <si>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</si>
  <si>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</si>
  <si>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</si>
  <si>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</si>
  <si>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</si>
  <si>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</si>
  <si>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</si>
  <si>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</si>
  <si>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</si>
  <si>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</si>
  <si>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</si>
  <si>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</si>
  <si>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</si>
  <si>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</si>
  <si>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</si>
  <si>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</si>
  <si>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</si>
  <si>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</si>
  <si>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</si>
  <si>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</si>
  <si>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</si>
  <si>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</si>
  <si>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</si>
  <si>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</si>
  <si>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</si>
  <si>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</si>
  <si>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</si>
  <si>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</si>
  <si>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</si>
  <si>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</si>
  <si>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</si>
  <si>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</si>
  <si>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</si>
  <si>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</si>
  <si>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</si>
  <si>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</si>
  <si>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</si>
  <si>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</si>
  <si>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</si>
  <si>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</si>
  <si>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</si>
  <si>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</si>
  <si>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</si>
  <si>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</si>
  <si>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</si>
  <si>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</si>
  <si>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</si>
  <si>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</si>
  <si>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</si>
  <si>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</si>
  <si>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</si>
  <si>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</si>
  <si>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</si>
  <si>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</si>
  <si>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</si>
  <si>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</si>
  <si>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</si>
  <si>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</si>
  <si>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</si>
  <si>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</si>
  <si>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</si>
  <si>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</si>
  <si>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</si>
  <si>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</si>
  <si>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</si>
  <si>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</si>
  <si>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</si>
  <si>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</si>
  <si>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</si>
  <si>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</si>
  <si>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</si>
  <si>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</si>
  <si>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</si>
  <si>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</si>
  <si>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</si>
  <si>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</si>
  <si>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</si>
  <si>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</si>
  <si>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</si>
  <si>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</si>
  <si>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</si>
  <si>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</si>
  <si>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</si>
  <si>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</si>
  <si>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</si>
  <si>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</si>
  <si>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</si>
  <si>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</si>
  <si>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</si>
  <si>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</si>
  <si>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</si>
  <si>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</si>
  <si>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</si>
  <si>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</si>
  <si>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</si>
  <si>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</si>
  <si>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</si>
  <si>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</si>
  <si>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</si>
  <si>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</si>
  <si>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</si>
  <si>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</si>
  <si>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</si>
  <si>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</si>
  <si>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</si>
  <si>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</si>
  <si>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</si>
  <si>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</si>
  <si>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</si>
  <si>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</si>
  <si>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</si>
  <si>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</si>
  <si>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</si>
  <si>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</si>
  <si>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</si>
  <si>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</si>
  <si>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</si>
  <si>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</si>
  <si>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</si>
  <si>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</si>
  <si>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</si>
  <si>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</si>
  <si>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</si>
  <si>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</si>
  <si>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</si>
  <si>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</si>
  <si>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</si>
  <si>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</si>
  <si>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</si>
  <si>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</si>
  <si>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</si>
  <si>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</si>
  <si>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</si>
  <si>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</si>
  <si>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</si>
  <si>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</si>
  <si>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</si>
  <si>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</si>
  <si>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</si>
  <si>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</si>
  <si>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</si>
  <si>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</si>
  <si>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</si>
  <si>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</si>
  <si>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</si>
  <si>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</si>
  <si>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</si>
  <si>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</si>
  <si>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</si>
  <si>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</si>
  <si>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</si>
  <si>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</si>
  <si>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</si>
  <si>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</si>
  <si>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</si>
  <si>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</si>
  <si>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</si>
  <si>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</si>
  <si>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</si>
  <si>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</si>
  <si>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</si>
  <si>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</si>
  <si>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</si>
  <si>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</si>
  <si>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</si>
  <si>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</si>
  <si>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</si>
  <si>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</si>
  <si>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</si>
  <si>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</si>
  <si>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</si>
  <si>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</si>
  <si>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</si>
  <si>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</si>
  <si>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</si>
  <si>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</si>
  <si>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</si>
  <si>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</si>
  <si>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</si>
  <si>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</si>
  <si>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</si>
  <si>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</si>
  <si>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</si>
  <si>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</si>
  <si>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</si>
  <si>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</si>
  <si>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</si>
  <si>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</si>
  <si>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</si>
  <si>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</si>
  <si>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</si>
  <si>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</si>
  <si>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</si>
  <si>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</si>
  <si>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</si>
  <si>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</si>
  <si>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</si>
  <si>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</si>
  <si>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</si>
  <si>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</si>
  <si>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</si>
  <si>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</si>
  <si>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</si>
  <si>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</si>
  <si>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</si>
  <si>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</si>
  <si>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</si>
  <si>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</si>
  <si>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</si>
  <si>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</si>
  <si>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</si>
  <si>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</si>
  <si>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</si>
  <si>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</si>
  <si>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101290</t>
  </si>
  <si>
    <t>1290</t>
  </si>
  <si>
    <t>DIAPREL MR</t>
  </si>
  <si>
    <t>TBL RET 60X30MG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</si>
  <si>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</si>
  <si>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</si>
  <si>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</si>
  <si>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</si>
  <si>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</si>
  <si>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</si>
  <si>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</si>
  <si>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</si>
  <si>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</si>
  <si>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</si>
  <si>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</si>
  <si>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</si>
  <si>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</si>
  <si>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</si>
  <si>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</si>
  <si>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</si>
  <si>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</si>
  <si>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</si>
  <si>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</si>
  <si>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</si>
  <si>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</si>
  <si>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</si>
  <si>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</si>
  <si>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</si>
  <si>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</si>
  <si>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</si>
  <si>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</si>
  <si>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</si>
  <si>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</si>
  <si>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</si>
  <si>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</si>
  <si>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</si>
  <si>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</si>
  <si>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</si>
  <si>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</si>
  <si>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</si>
  <si>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</si>
  <si>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</si>
  <si>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</si>
  <si>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</si>
  <si>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</si>
  <si>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</si>
  <si>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</si>
  <si>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</si>
  <si>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</si>
  <si>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</si>
  <si>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</si>
  <si>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</si>
  <si>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</si>
  <si>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</si>
  <si>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</si>
  <si>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</si>
  <si>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</si>
  <si>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</si>
  <si>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</si>
  <si>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</si>
  <si>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</si>
  <si>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</si>
  <si>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</si>
  <si>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</si>
  <si>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</si>
  <si>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</si>
  <si>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</si>
  <si>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</si>
  <si>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</si>
  <si>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</si>
  <si>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132917</t>
  </si>
  <si>
    <t>32917</t>
  </si>
  <si>
    <t>PREDUCTAL MR</t>
  </si>
  <si>
    <t>POR TBL RET 60X35MG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</si>
  <si>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</si>
  <si>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</si>
  <si>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</si>
  <si>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</si>
  <si>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</si>
  <si>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</si>
  <si>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</si>
  <si>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</si>
  <si>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</si>
  <si>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</si>
  <si>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</si>
  <si>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</si>
  <si>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</si>
  <si>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</si>
  <si>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</si>
  <si>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</si>
  <si>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</si>
  <si>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</si>
  <si>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</si>
  <si>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</si>
  <si>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</si>
  <si>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</si>
  <si>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</si>
  <si>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</si>
  <si>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158037</t>
  </si>
  <si>
    <t>58037</t>
  </si>
  <si>
    <t>BETALOC ZOK 50MG</t>
  </si>
  <si>
    <t>TBL RET 30X50MG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</si>
  <si>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</si>
  <si>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</si>
  <si>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</si>
  <si>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</si>
  <si>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</si>
  <si>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</si>
  <si>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</si>
  <si>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</si>
  <si>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</si>
  <si>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</si>
  <si>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</si>
  <si>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</si>
  <si>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</si>
  <si>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</si>
  <si>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</si>
  <si>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</si>
  <si>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</si>
  <si>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</si>
  <si>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</si>
  <si>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</si>
  <si>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</si>
  <si>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</si>
  <si>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</si>
  <si>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</si>
  <si>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</si>
  <si>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</si>
  <si>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</si>
  <si>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</si>
  <si>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</si>
  <si>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</si>
  <si>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</si>
  <si>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</si>
  <si>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</si>
  <si>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</si>
  <si>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</si>
  <si>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</si>
  <si>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</si>
  <si>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</si>
  <si>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</si>
  <si>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</si>
  <si>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</si>
  <si>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</si>
  <si>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</si>
  <si>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</si>
  <si>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</si>
  <si>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</si>
  <si>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</si>
  <si>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</si>
  <si>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</si>
  <si>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</si>
  <si>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</si>
  <si>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</si>
  <si>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</si>
  <si>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</si>
  <si>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</si>
  <si>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</si>
  <si>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</si>
  <si>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</si>
  <si>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</si>
  <si>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</si>
  <si>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</si>
  <si>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</si>
  <si>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</si>
  <si>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</si>
  <si>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</si>
  <si>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</si>
  <si>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</si>
  <si>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</si>
  <si>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</si>
  <si>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</si>
  <si>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</si>
  <si>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</si>
  <si>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</si>
  <si>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</si>
  <si>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</si>
  <si>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</si>
  <si>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</si>
  <si>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</si>
  <si>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</si>
  <si>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</si>
  <si>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</si>
  <si>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</si>
  <si>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</si>
  <si>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</si>
  <si>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</si>
  <si>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</si>
  <si>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</si>
  <si>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</si>
  <si>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</si>
  <si>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</si>
  <si>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</si>
  <si>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</si>
  <si>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</si>
  <si>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</si>
  <si>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</si>
  <si>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</si>
  <si>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</si>
  <si>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</si>
  <si>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</si>
  <si>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</si>
  <si>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</si>
  <si>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</si>
  <si>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</si>
  <si>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</si>
  <si>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</si>
  <si>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</si>
  <si>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</si>
  <si>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</si>
  <si>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</si>
  <si>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</si>
  <si>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</si>
  <si>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</si>
  <si>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</si>
  <si>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</si>
  <si>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</si>
  <si>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</si>
  <si>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</si>
  <si>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</si>
  <si>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</si>
  <si>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</si>
  <si>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</si>
  <si>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</si>
  <si>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</si>
  <si>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</si>
  <si>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</si>
  <si>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</si>
  <si>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</si>
  <si>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</si>
  <si>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</si>
  <si>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</si>
  <si>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</si>
  <si>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</si>
  <si>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</si>
  <si>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</si>
  <si>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</si>
  <si>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</si>
  <si>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</si>
  <si>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</si>
  <si>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</si>
  <si>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</si>
  <si>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</si>
  <si>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</si>
  <si>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</si>
  <si>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</si>
  <si>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</si>
  <si>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</si>
  <si>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</si>
  <si>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</si>
  <si>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</si>
  <si>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</si>
  <si>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</si>
  <si>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</si>
  <si>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</si>
  <si>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</si>
  <si>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</si>
  <si>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</si>
  <si>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</si>
  <si>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</si>
  <si>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</si>
  <si>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</si>
  <si>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</si>
  <si>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</si>
  <si>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</si>
  <si>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</si>
  <si>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</si>
  <si>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</si>
  <si>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</si>
  <si>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</si>
  <si>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</si>
  <si>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</si>
  <si>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</si>
  <si>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</si>
  <si>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</si>
  <si>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</si>
  <si>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</si>
  <si>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</si>
  <si>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</si>
  <si>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</si>
  <si>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</si>
  <si>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</si>
  <si>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</si>
  <si>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</si>
  <si>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</si>
  <si>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</si>
  <si>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</si>
  <si>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</si>
  <si>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</si>
  <si>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</si>
  <si>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</si>
  <si>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</si>
  <si>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</si>
  <si>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</si>
  <si>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</si>
  <si>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</si>
  <si>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</si>
  <si>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</si>
  <si>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</si>
  <si>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</si>
  <si>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</si>
  <si>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</si>
  <si>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</si>
  <si>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</si>
  <si>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</si>
  <si>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</si>
  <si>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</si>
  <si>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</si>
  <si>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</si>
  <si>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</si>
  <si>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</si>
  <si>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845265</t>
  </si>
  <si>
    <t>107935</t>
  </si>
  <si>
    <t>GLYVENOL 400</t>
  </si>
  <si>
    <t>POR CPS MOL 60X400MG</t>
  </si>
  <si>
    <t>111485</t>
  </si>
  <si>
    <t>11485</t>
  </si>
  <si>
    <t>MILGAMMA N</t>
  </si>
  <si>
    <t>INJ 5X2ML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</si>
  <si>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</si>
  <si>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</si>
  <si>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</si>
  <si>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</si>
  <si>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</si>
  <si>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</si>
  <si>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</si>
  <si>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</si>
  <si>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</si>
  <si>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</si>
  <si>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</si>
  <si>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147712</t>
  </si>
  <si>
    <t>47712</t>
  </si>
  <si>
    <t>SALAZOPYRIN EN</t>
  </si>
  <si>
    <t>POR TBLENT100X500MG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</si>
  <si>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</si>
  <si>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</si>
  <si>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</si>
  <si>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</si>
  <si>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</si>
  <si>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</si>
  <si>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</si>
  <si>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</si>
  <si>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106091</t>
  </si>
  <si>
    <t>6091</t>
  </si>
  <si>
    <t>GUTRON 2.5MG</t>
  </si>
  <si>
    <t>TBL 20X2.5MG</t>
  </si>
  <si>
    <t>847962</t>
  </si>
  <si>
    <t>AESCIN 30mg tbl.60 VULM</t>
  </si>
  <si>
    <t>500686</t>
  </si>
  <si>
    <t xml:space="preserve">DZ PRONTODERM SHOWER GEL  100ML </t>
  </si>
  <si>
    <t>strong</t>
  </si>
  <si>
    <t>850729</t>
  </si>
  <si>
    <t>157875</t>
  </si>
  <si>
    <t>PARACETAMOL KABI 10MG/ML</t>
  </si>
  <si>
    <t>INF SOL 10X100ML/1000MG</t>
  </si>
  <si>
    <t>920154</t>
  </si>
  <si>
    <t>DZ PRONTODERM PENA 200ml</t>
  </si>
  <si>
    <t>176715</t>
  </si>
  <si>
    <t>76715</t>
  </si>
  <si>
    <t>TENORETIC</t>
  </si>
  <si>
    <t>TBL OBD 28</t>
  </si>
  <si>
    <t>987881</t>
  </si>
  <si>
    <t>Walmark Laktobacily FORTE s fruktooligosach.30+30</t>
  </si>
  <si>
    <t>115496</t>
  </si>
  <si>
    <t>15496</t>
  </si>
  <si>
    <t>FENISTIL 24</t>
  </si>
  <si>
    <t>POR CPS PRO 20X4MG</t>
  </si>
  <si>
    <t>920352</t>
  </si>
  <si>
    <t>KL HELIANTHI OLEUM 180G</t>
  </si>
  <si>
    <t>121856</t>
  </si>
  <si>
    <t>21856</t>
  </si>
  <si>
    <t>CORYOL 3.125</t>
  </si>
  <si>
    <t>PORTBLNOB30X3.125MG</t>
  </si>
  <si>
    <t>153507</t>
  </si>
  <si>
    <t>53507</t>
  </si>
  <si>
    <t>MEDOSTATIN 20MG</t>
  </si>
  <si>
    <t>TBL 100X20MG</t>
  </si>
  <si>
    <t>125094</t>
  </si>
  <si>
    <t>25094</t>
  </si>
  <si>
    <t>FEVARIN 100</t>
  </si>
  <si>
    <t>POR TBL FLM 30X100MG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</si>
  <si>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</si>
  <si>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</si>
  <si>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</si>
  <si>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</si>
  <si>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</si>
  <si>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</si>
  <si>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</si>
  <si>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</si>
  <si>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</si>
  <si>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</si>
  <si>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</si>
  <si>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200863</t>
  </si>
  <si>
    <t>OPHTHALMO-SEPTONEX</t>
  </si>
  <si>
    <t>OPH GTT SOL 1X10ML PLAST</t>
  </si>
  <si>
    <t>192143</t>
  </si>
  <si>
    <t>DIPROPHOS</t>
  </si>
  <si>
    <t>INJ SUS 5X1ML/7MG</t>
  </si>
  <si>
    <t>201992</t>
  </si>
  <si>
    <t>POR TBL FLM 120X500MG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</si>
  <si>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</si>
  <si>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</si>
  <si>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</si>
  <si>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</si>
  <si>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</si>
  <si>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</si>
  <si>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</si>
  <si>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</si>
  <si>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</si>
  <si>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</si>
  <si>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</si>
  <si>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</si>
  <si>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</si>
  <si>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</si>
  <si>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</si>
  <si>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</si>
  <si>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</si>
  <si>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</si>
  <si>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POR CPS PRO 50X125MG</t>
  </si>
  <si>
    <t>183017</t>
  </si>
  <si>
    <t>BRUFEN 400 MG ŠUMIVÉ GRANULE</t>
  </si>
  <si>
    <t>POR GRA EFF 20X400MG</t>
  </si>
  <si>
    <t>215476</t>
  </si>
  <si>
    <t>EBRANTIL 30 RETARD</t>
  </si>
  <si>
    <t>POR CPS PRO 50X30MG</t>
  </si>
  <si>
    <t>990695</t>
  </si>
  <si>
    <t>Indulona Měsíčková 85ml</t>
  </si>
  <si>
    <t>214904</t>
  </si>
  <si>
    <t>EUPHYLLIN CR N 200</t>
  </si>
  <si>
    <t>POR CPS PRO 50X200MG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</si>
  <si>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</si>
  <si>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</si>
  <si>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</si>
  <si>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</si>
  <si>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</si>
  <si>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</si>
  <si>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</si>
  <si>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</si>
  <si>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</si>
  <si>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</si>
  <si>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</si>
  <si>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</si>
  <si>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</si>
  <si>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</si>
  <si>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</si>
  <si>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</si>
  <si>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</si>
  <si>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</si>
  <si>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</si>
  <si>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</si>
  <si>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</si>
  <si>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</si>
  <si>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</si>
  <si>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</si>
  <si>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</si>
  <si>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</si>
  <si>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</si>
  <si>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</si>
  <si>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</si>
  <si>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</si>
  <si>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</si>
  <si>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</si>
  <si>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</si>
  <si>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</si>
  <si>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</si>
  <si>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</si>
  <si>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</si>
  <si>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</si>
  <si>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</si>
  <si>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</si>
  <si>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</si>
  <si>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</si>
  <si>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</si>
  <si>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</si>
  <si>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</si>
  <si>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</si>
  <si>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</si>
  <si>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</si>
  <si>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</si>
  <si>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</si>
  <si>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</si>
  <si>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</si>
  <si>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</si>
  <si>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</si>
  <si>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</si>
  <si>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</si>
  <si>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</si>
  <si>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</si>
  <si>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</si>
  <si>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</si>
  <si>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</si>
  <si>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</si>
  <si>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</si>
  <si>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</si>
  <si>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</si>
  <si>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</si>
  <si>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</si>
  <si>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184399</t>
  </si>
  <si>
    <t>84399</t>
  </si>
  <si>
    <t>NEURONTIN 300MG</t>
  </si>
  <si>
    <t>CPS 50X300MG</t>
  </si>
  <si>
    <t>192342</t>
  </si>
  <si>
    <t>WARFARIN PMCS 5 MG</t>
  </si>
  <si>
    <t>POR TBL NOB 100X5MG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</si>
  <si>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</si>
  <si>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</si>
  <si>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</si>
  <si>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</si>
  <si>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</si>
  <si>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</si>
  <si>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</si>
  <si>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</si>
  <si>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</si>
  <si>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</si>
  <si>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</si>
  <si>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</si>
  <si>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</si>
  <si>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</si>
  <si>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</si>
  <si>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</si>
  <si>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</si>
  <si>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</si>
  <si>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</si>
  <si>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</si>
  <si>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</si>
  <si>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</si>
  <si>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</si>
  <si>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</si>
  <si>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</si>
  <si>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</si>
  <si>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</si>
  <si>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</si>
  <si>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</si>
  <si>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</si>
  <si>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</si>
  <si>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</si>
  <si>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</si>
  <si>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</si>
  <si>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</si>
  <si>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</si>
  <si>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</si>
  <si>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</si>
  <si>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</si>
  <si>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</si>
  <si>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</si>
  <si>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</si>
  <si>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</si>
  <si>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</si>
  <si>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</si>
  <si>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</si>
  <si>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</si>
  <si>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</si>
  <si>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</si>
  <si>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</si>
  <si>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</si>
  <si>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</si>
  <si>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</si>
  <si>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</si>
  <si>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</si>
  <si>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</si>
  <si>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</si>
  <si>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</si>
  <si>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</si>
  <si>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</si>
  <si>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</si>
  <si>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147458</t>
  </si>
  <si>
    <t>EUTHYROX 112 MIKROGRAMŮ</t>
  </si>
  <si>
    <t>POR TBL NOB 100X112RG II</t>
  </si>
  <si>
    <t>147466</t>
  </si>
  <si>
    <t>EUTHYROX 137 MIKROGRAMŮ</t>
  </si>
  <si>
    <t>POR TBL NOB 100X137RG II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</si>
  <si>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</si>
  <si>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</si>
  <si>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</si>
  <si>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</si>
  <si>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</si>
  <si>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</si>
  <si>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</si>
  <si>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191922</t>
  </si>
  <si>
    <t>SIOFOR 1000</t>
  </si>
  <si>
    <t>POR TBL FLM 60X1000MG</t>
  </si>
  <si>
    <t>213494</t>
  </si>
  <si>
    <t>213487</t>
  </si>
  <si>
    <t>213489</t>
  </si>
  <si>
    <t>50113006</t>
  </si>
  <si>
    <t>133340</t>
  </si>
  <si>
    <t>33340</t>
  </si>
  <si>
    <t>DIASIP S PŘÍCHUTÍ VANILKOVOU</t>
  </si>
  <si>
    <t>POR SOL 1X200ML</t>
  </si>
  <si>
    <t>50113013</t>
  </si>
  <si>
    <t>108807</t>
  </si>
  <si>
    <t>8807</t>
  </si>
  <si>
    <t>DALACIN C PHOSPHATE</t>
  </si>
  <si>
    <t>INJ 1X4ML 600MG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</si>
  <si>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</si>
  <si>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</si>
  <si>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</si>
  <si>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</si>
  <si>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</si>
  <si>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</si>
  <si>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</si>
  <si>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</si>
  <si>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</si>
  <si>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</si>
  <si>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</si>
  <si>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</si>
  <si>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</si>
  <si>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</si>
  <si>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</si>
  <si>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</si>
  <si>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</si>
  <si>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</si>
  <si>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</si>
  <si>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</si>
  <si>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</si>
  <si>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</si>
  <si>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</si>
  <si>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</si>
  <si>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</si>
  <si>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</si>
  <si>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</si>
  <si>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</si>
  <si>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</si>
  <si>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</si>
  <si>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</si>
  <si>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</si>
  <si>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</si>
  <si>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</si>
  <si>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</si>
  <si>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</si>
  <si>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</si>
  <si>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</si>
  <si>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</si>
  <si>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</si>
  <si>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</si>
  <si>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</si>
  <si>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</si>
  <si>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</si>
  <si>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</si>
  <si>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</si>
  <si>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</si>
  <si>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</si>
  <si>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</si>
  <si>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</si>
  <si>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</si>
  <si>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</si>
  <si>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</si>
  <si>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</si>
  <si>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</si>
  <si>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</si>
  <si>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</si>
  <si>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</si>
  <si>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</si>
  <si>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</si>
  <si>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</si>
  <si>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</si>
  <si>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</si>
  <si>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</si>
  <si>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</si>
  <si>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</si>
  <si>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</si>
  <si>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</si>
  <si>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</si>
  <si>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</si>
  <si>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</si>
  <si>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</si>
  <si>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</si>
  <si>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</si>
  <si>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</si>
  <si>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</si>
  <si>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</si>
  <si>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</si>
  <si>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</si>
  <si>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</si>
  <si>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</si>
  <si>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</si>
  <si>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</si>
  <si>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</si>
  <si>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</si>
  <si>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</si>
  <si>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</si>
  <si>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IVN INF SOL 1X100ML</t>
  </si>
  <si>
    <t>50113011</t>
  </si>
  <si>
    <t>87239</t>
  </si>
  <si>
    <t>Fanhdi 50 I.U./ml(500 I.U) GRIFOLS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</si>
  <si>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</si>
  <si>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</si>
  <si>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</si>
  <si>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</si>
  <si>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</si>
  <si>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</si>
  <si>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</si>
  <si>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</si>
  <si>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131866</t>
  </si>
  <si>
    <t>31866</t>
  </si>
  <si>
    <t>ASENTRA 50</t>
  </si>
  <si>
    <t>POR TBL FLM 28X50MG</t>
  </si>
  <si>
    <t>214433</t>
  </si>
  <si>
    <t>POR TBL ENT 28X20MG I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</si>
  <si>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</si>
  <si>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</si>
  <si>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</si>
  <si>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</si>
  <si>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</si>
  <si>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</si>
  <si>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</si>
  <si>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</si>
  <si>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</si>
  <si>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</si>
  <si>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</si>
  <si>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</si>
  <si>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</si>
  <si>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100876</t>
  </si>
  <si>
    <t>876</t>
  </si>
  <si>
    <t>UNG OPH 1X5GM</t>
  </si>
  <si>
    <t>102486</t>
  </si>
  <si>
    <t>2486</t>
  </si>
  <si>
    <t>KALIUM CHLORATUM LECIVA 7.5%</t>
  </si>
  <si>
    <t>INJ 5X10ML 7.5%</t>
  </si>
  <si>
    <t>110151</t>
  </si>
  <si>
    <t>10151</t>
  </si>
  <si>
    <t>POR CPS DUR 10X2MG</t>
  </si>
  <si>
    <t>132225</t>
  </si>
  <si>
    <t>32225</t>
  </si>
  <si>
    <t>BETALOC ZOK 25 MG</t>
  </si>
  <si>
    <t>TBL RET 28X25MG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</si>
  <si>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</si>
  <si>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</si>
  <si>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</si>
  <si>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</si>
  <si>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</si>
  <si>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</si>
  <si>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</si>
  <si>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</si>
  <si>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</si>
  <si>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</si>
  <si>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</si>
  <si>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</si>
  <si>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</si>
  <si>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</si>
  <si>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169623</t>
  </si>
  <si>
    <t>KAPIDIN 10 MG</t>
  </si>
  <si>
    <t>191484</t>
  </si>
  <si>
    <t>91484</t>
  </si>
  <si>
    <t>CARDIKET RETARD 40</t>
  </si>
  <si>
    <t>TBL RET 50X40MG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</si>
  <si>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</si>
  <si>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</si>
  <si>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</si>
  <si>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</si>
  <si>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</si>
  <si>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</si>
  <si>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</si>
  <si>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</si>
  <si>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</si>
  <si>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</si>
  <si>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</si>
  <si>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</si>
  <si>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</si>
  <si>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</si>
  <si>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</si>
  <si>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</si>
  <si>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</si>
  <si>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</si>
  <si>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</si>
  <si>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</si>
  <si>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</si>
  <si>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</si>
  <si>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</si>
  <si>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</si>
  <si>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</si>
  <si>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</si>
  <si>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</si>
  <si>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</si>
  <si>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</si>
  <si>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51384</t>
  </si>
  <si>
    <t>INF SOL 10X1000MLPLAH</t>
  </si>
  <si>
    <t>104336</t>
  </si>
  <si>
    <t>4336</t>
  </si>
  <si>
    <t>CILKANOL</t>
  </si>
  <si>
    <t>CPS 30X300MG</t>
  </si>
  <si>
    <t>184530</t>
  </si>
  <si>
    <t>200207</t>
  </si>
  <si>
    <t>MONOPRIL 20 MG</t>
  </si>
  <si>
    <t>POR TBL NOB 28X20MG</t>
  </si>
  <si>
    <t>900240</t>
  </si>
  <si>
    <t>DZ TRIXO LIND 500ML</t>
  </si>
  <si>
    <t>100231</t>
  </si>
  <si>
    <t>231</t>
  </si>
  <si>
    <t>NITROGLYCERIN SLOVAKOFARMA</t>
  </si>
  <si>
    <t>TBL 20X0.5MG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</si>
  <si>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</si>
  <si>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</si>
  <si>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</si>
  <si>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</si>
  <si>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</si>
  <si>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</si>
  <si>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</si>
  <si>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</si>
  <si>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</si>
  <si>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</si>
  <si>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</si>
  <si>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</si>
  <si>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</si>
  <si>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</si>
  <si>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</si>
  <si>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</si>
  <si>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</si>
  <si>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</si>
  <si>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</si>
  <si>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</si>
  <si>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</si>
  <si>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</si>
  <si>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159358</t>
  </si>
  <si>
    <t>59358</t>
  </si>
  <si>
    <t>RINGERUV ROZTOK BRAUN</t>
  </si>
  <si>
    <t>INF 10X1000ML(LDPE)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</si>
  <si>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</si>
  <si>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</si>
  <si>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</si>
  <si>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</si>
  <si>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</si>
  <si>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</si>
  <si>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</si>
  <si>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</si>
  <si>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</si>
  <si>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</si>
  <si>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</si>
  <si>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</si>
  <si>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</si>
  <si>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</si>
  <si>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</si>
  <si>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</si>
  <si>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</si>
  <si>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</si>
  <si>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</si>
  <si>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</si>
  <si>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</si>
  <si>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</si>
  <si>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</si>
  <si>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</si>
  <si>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</si>
  <si>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</si>
  <si>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</si>
  <si>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158659</t>
  </si>
  <si>
    <t>58659</t>
  </si>
  <si>
    <t>ATENOLOL AL 25</t>
  </si>
  <si>
    <t>POR TBL NOB 30X25MG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</si>
  <si>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</si>
  <si>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</si>
  <si>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</si>
  <si>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</si>
  <si>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</si>
  <si>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</si>
  <si>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</si>
  <si>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</si>
  <si>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</si>
  <si>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</si>
  <si>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</si>
  <si>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</si>
  <si>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</si>
  <si>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</si>
  <si>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185028</t>
  </si>
  <si>
    <t>85028</t>
  </si>
  <si>
    <t>CELEBREX 200 MG</t>
  </si>
  <si>
    <t>POR CPS DUR10X200MG</t>
  </si>
  <si>
    <t>168104</t>
  </si>
  <si>
    <t>IFIRMACOMBI 300 MG/12,5 MG</t>
  </si>
  <si>
    <t>POR TBL FLM 28</t>
  </si>
  <si>
    <t>141826</t>
  </si>
  <si>
    <t>41826</t>
  </si>
  <si>
    <t>DHC CONTINUS 90 MG</t>
  </si>
  <si>
    <t>PORTBLRET60X90MG B</t>
  </si>
  <si>
    <t>394153</t>
  </si>
  <si>
    <t>Calcium pantotenicum mast 30g Generica</t>
  </si>
  <si>
    <t>397238</t>
  </si>
  <si>
    <t>KL ETHANOLUM BENZ.DENAT. 500ml /400g/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</si>
  <si>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</si>
  <si>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</si>
  <si>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</si>
  <si>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</si>
  <si>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</si>
  <si>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</si>
  <si>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</si>
  <si>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</si>
  <si>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</si>
  <si>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</si>
  <si>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214913</t>
  </si>
  <si>
    <t>PAMBA</t>
  </si>
  <si>
    <t>POR TBL NOB 10X250MG</t>
  </si>
  <si>
    <t>990178</t>
  </si>
  <si>
    <t>AESCIN VULM tbl.20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</si>
  <si>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</si>
  <si>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</si>
  <si>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</si>
  <si>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</si>
  <si>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</si>
  <si>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</si>
  <si>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</si>
  <si>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</si>
  <si>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</si>
  <si>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</si>
  <si>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</si>
  <si>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</si>
  <si>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</si>
  <si>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</si>
  <si>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</si>
  <si>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</si>
  <si>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</si>
  <si>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</si>
  <si>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</si>
  <si>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</si>
  <si>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</si>
  <si>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</si>
  <si>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</si>
  <si>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</si>
  <si>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</si>
  <si>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</si>
  <si>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</si>
  <si>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</si>
  <si>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</si>
  <si>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</si>
  <si>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</si>
  <si>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</si>
  <si>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</si>
  <si>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</si>
  <si>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</si>
  <si>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</si>
  <si>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</si>
  <si>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</si>
  <si>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</si>
  <si>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</si>
  <si>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</si>
  <si>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</si>
  <si>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</si>
  <si>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850124</t>
  </si>
  <si>
    <t>125082</t>
  </si>
  <si>
    <t>APO-SIMVA 20</t>
  </si>
  <si>
    <t>158191</t>
  </si>
  <si>
    <t>TELMISARTAN SANDOZ 80 MG</t>
  </si>
  <si>
    <t>POR TBL NOB 30X80MG</t>
  </si>
  <si>
    <t>180050</t>
  </si>
  <si>
    <t>HELIDES 20 MG ENTEROSOLVENTNÍ TVRDÉ TOBOLKY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</si>
  <si>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</si>
  <si>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</si>
  <si>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</si>
  <si>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</si>
  <si>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</si>
  <si>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</si>
  <si>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</si>
  <si>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</si>
  <si>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</si>
  <si>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</si>
  <si>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</si>
  <si>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</si>
  <si>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</si>
  <si>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</si>
  <si>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</si>
  <si>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</si>
  <si>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</si>
  <si>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</si>
  <si>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</si>
  <si>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</si>
  <si>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</si>
  <si>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</si>
  <si>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175080</t>
  </si>
  <si>
    <t>DRETACEN 250 MG</t>
  </si>
  <si>
    <t>POR TBL FLM 50X250MG</t>
  </si>
  <si>
    <t>59807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</si>
  <si>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</si>
  <si>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</si>
  <si>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</si>
  <si>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</si>
  <si>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</si>
  <si>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</si>
  <si>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</si>
  <si>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</si>
  <si>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214427</t>
  </si>
  <si>
    <t>CONTROLOC I.V.</t>
  </si>
  <si>
    <t>INJ PLV SOL 1X40MG</t>
  </si>
  <si>
    <t>201967</t>
  </si>
  <si>
    <t>VULMIZOLIN 1,0</t>
  </si>
  <si>
    <t>INJ PLV SOL 10X1GM</t>
  </si>
  <si>
    <t>111706</t>
  </si>
  <si>
    <t>11706</t>
  </si>
  <si>
    <t>BISEPTOL 480</t>
  </si>
  <si>
    <t>INJ 10X5ML</t>
  </si>
  <si>
    <t>168998</t>
  </si>
  <si>
    <t>68998</t>
  </si>
  <si>
    <t>AMPICILIN 1,0 BIOTIKA</t>
  </si>
  <si>
    <t>INJ PLV SOL 10X1000MG</t>
  </si>
  <si>
    <t>202911</t>
  </si>
  <si>
    <t>DILIZOLEN 2 MG/ML</t>
  </si>
  <si>
    <t>INF SOL 10X300ML/600MG</t>
  </si>
  <si>
    <t>166269</t>
  </si>
  <si>
    <t>VANCOMYCIN MYLAN 1000 MG</t>
  </si>
  <si>
    <t>INF PLV SOL 1X1GM</t>
  </si>
  <si>
    <t>90099</t>
  </si>
  <si>
    <t>Faktor VII Baxter 600 IU</t>
  </si>
  <si>
    <t>0088336</t>
  </si>
  <si>
    <t>Haemate P 500 I.U.</t>
  </si>
  <si>
    <t>0088337</t>
  </si>
  <si>
    <t>HAEMATE P</t>
  </si>
  <si>
    <t>INJ+INF PSO LQF 1+1X15ML</t>
  </si>
  <si>
    <t>87240</t>
  </si>
  <si>
    <t>Fanhdi 100 I.U/ml(1000 I.U.)GRIFOLS</t>
  </si>
  <si>
    <t>136089</t>
  </si>
  <si>
    <t>QUETIAPIN TEVA 25 MG POTAHOVANÉ TABLETY</t>
  </si>
  <si>
    <t>POR TBL FLM 30X25MG</t>
  </si>
  <si>
    <t>47244</t>
  </si>
  <si>
    <t>GLUKÓZA 5 BRAUN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</si>
  <si>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</si>
  <si>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</si>
  <si>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</si>
  <si>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</si>
  <si>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</si>
  <si>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</si>
  <si>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</si>
  <si>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</si>
  <si>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</si>
  <si>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</si>
  <si>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116055</t>
  </si>
  <si>
    <t>16055</t>
  </si>
  <si>
    <t>LESCOL XL</t>
  </si>
  <si>
    <t>POR TBL PRO 28X80MG</t>
  </si>
  <si>
    <t>130434</t>
  </si>
  <si>
    <t>30434</t>
  </si>
  <si>
    <t>TBL 100X25MG</t>
  </si>
  <si>
    <t>154150</t>
  </si>
  <si>
    <t>54150</t>
  </si>
  <si>
    <t>EGILOK 25MG</t>
  </si>
  <si>
    <t>TBL 60X25MG</t>
  </si>
  <si>
    <t>162320</t>
  </si>
  <si>
    <t>62320</t>
  </si>
  <si>
    <t>BETADINE</t>
  </si>
  <si>
    <t>UNG 1X20GM</t>
  </si>
  <si>
    <t>182952</t>
  </si>
  <si>
    <t>82952</t>
  </si>
  <si>
    <t>QUAMATEL</t>
  </si>
  <si>
    <t>INJ SIC 5X20MG+SOLV</t>
  </si>
  <si>
    <t>183270</t>
  </si>
  <si>
    <t>83270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</si>
  <si>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</si>
  <si>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</si>
  <si>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</si>
  <si>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</si>
  <si>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</si>
  <si>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</si>
  <si>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</si>
  <si>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</si>
  <si>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188356</t>
  </si>
  <si>
    <t>88356</t>
  </si>
  <si>
    <t>CARDILAN</t>
  </si>
  <si>
    <t>TBL 100X175MG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</si>
  <si>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</si>
  <si>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</si>
  <si>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</si>
  <si>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</si>
  <si>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</si>
  <si>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</si>
  <si>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</si>
  <si>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</si>
  <si>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</si>
  <si>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</si>
  <si>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</si>
  <si>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</si>
  <si>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</si>
  <si>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</si>
  <si>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</si>
  <si>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</si>
  <si>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</si>
  <si>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</si>
  <si>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</si>
  <si>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</si>
  <si>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</si>
  <si>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</si>
  <si>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</si>
  <si>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</si>
  <si>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</si>
  <si>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</si>
  <si>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</si>
  <si>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</si>
  <si>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</si>
  <si>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</si>
  <si>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</si>
  <si>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</si>
  <si>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</si>
  <si>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</si>
  <si>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</si>
  <si>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</si>
  <si>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</si>
  <si>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</si>
  <si>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</si>
  <si>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</si>
  <si>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</si>
  <si>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</si>
  <si>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</si>
  <si>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</si>
  <si>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</si>
  <si>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</si>
  <si>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</si>
  <si>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</si>
  <si>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</si>
  <si>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</si>
  <si>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847635</t>
  </si>
  <si>
    <t>Biopron9    PREMIUM tob.120</t>
  </si>
  <si>
    <t>848172</t>
  </si>
  <si>
    <t>Biopron9  Premium tob.60</t>
  </si>
  <si>
    <t>900875</t>
  </si>
  <si>
    <t>KL POLYSAN, OL.HELIANTHI AA AD 500G</t>
  </si>
  <si>
    <t>58038</t>
  </si>
  <si>
    <t>BETALOC ZOK 50 MG</t>
  </si>
  <si>
    <t>POR TBL PRO 100X50MG</t>
  </si>
  <si>
    <t>194916</t>
  </si>
  <si>
    <t>94916</t>
  </si>
  <si>
    <t>INJ 5X2ML/15MG</t>
  </si>
  <si>
    <t>125930</t>
  </si>
  <si>
    <t>25930</t>
  </si>
  <si>
    <t>ZYPREXA 10 MG</t>
  </si>
  <si>
    <t>POR TBL FLM 28X10MG</t>
  </si>
  <si>
    <t>129740</t>
  </si>
  <si>
    <t>29740</t>
  </si>
  <si>
    <t>EUCREAS 50 MG/1000 MG</t>
  </si>
  <si>
    <t>185060</t>
  </si>
  <si>
    <t>85060</t>
  </si>
  <si>
    <t>ATARAX</t>
  </si>
  <si>
    <t>TBL OBD 25X25MG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</si>
  <si>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</si>
  <si>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</si>
  <si>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</si>
  <si>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</si>
  <si>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</si>
  <si>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</si>
  <si>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104178</t>
  </si>
  <si>
    <t>4178</t>
  </si>
  <si>
    <t>TRIAMCINOLON E LECIVA</t>
  </si>
  <si>
    <t>394217</t>
  </si>
  <si>
    <t>KL POLYSAN, OL.HELIANTHI AA AD 300G</t>
  </si>
  <si>
    <t>131385</t>
  </si>
  <si>
    <t>31385</t>
  </si>
  <si>
    <t>TENSIOMIN</t>
  </si>
  <si>
    <t>TBL 30X12.5MG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</si>
  <si>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</si>
  <si>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</si>
  <si>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</si>
  <si>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</si>
  <si>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</si>
  <si>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</si>
  <si>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</si>
  <si>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</si>
  <si>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380715</t>
  </si>
  <si>
    <t>80715</t>
  </si>
  <si>
    <t>FLAMIGEL 250 ML     FLAM250</t>
  </si>
  <si>
    <t>HYDROKOLOIDNÍ GEL P</t>
  </si>
  <si>
    <t>921017</t>
  </si>
  <si>
    <t>KL KAL.PERMANGANAS 2G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</si>
  <si>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</si>
  <si>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</si>
  <si>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</si>
  <si>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</si>
  <si>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</si>
  <si>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</si>
  <si>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</si>
  <si>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921547</t>
  </si>
  <si>
    <t>KL UNG.ELOCOM 45G,LENIENS AD 300G</t>
  </si>
  <si>
    <t>850675</t>
  </si>
  <si>
    <t>Menalind professional tělové mléko 500ml</t>
  </si>
  <si>
    <t>188518</t>
  </si>
  <si>
    <t>88518</t>
  </si>
  <si>
    <t>AMICLOTON</t>
  </si>
  <si>
    <t>TBL 30</t>
  </si>
  <si>
    <t>790012</t>
  </si>
  <si>
    <t>Emspoma O 500g/hřejivá</t>
  </si>
  <si>
    <t>113441</t>
  </si>
  <si>
    <t>13441</t>
  </si>
  <si>
    <t>RINGERŮV ROZTOK VIAFLO</t>
  </si>
  <si>
    <t>INF SOL 10X1000ML</t>
  </si>
  <si>
    <t>911930</t>
  </si>
  <si>
    <t>KL KAL.PERMANGANAS 5 G</t>
  </si>
  <si>
    <t>500326</t>
  </si>
  <si>
    <t>1000</t>
  </si>
  <si>
    <t>KL BENZINUM 500 ml/333g HVLP</t>
  </si>
  <si>
    <t>911928</t>
  </si>
  <si>
    <t>KL ETHANOL.C.BENZINO 250G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</si>
  <si>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</si>
  <si>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</si>
  <si>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</si>
  <si>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</si>
  <si>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</si>
  <si>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</si>
  <si>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</si>
  <si>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</si>
  <si>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</si>
  <si>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POR CPS DUR30X200MG</t>
  </si>
  <si>
    <t>101147</t>
  </si>
  <si>
    <t>1147</t>
  </si>
  <si>
    <t>SILYMARIN AL 50</t>
  </si>
  <si>
    <t>DRG 100X50MG</t>
  </si>
  <si>
    <t>159710</t>
  </si>
  <si>
    <t>59710</t>
  </si>
  <si>
    <t>PROSTAMOL UNO</t>
  </si>
  <si>
    <t>CPS 30X320MG</t>
  </si>
  <si>
    <t>921491</t>
  </si>
  <si>
    <t>KL AMBIDERMAN, 300G</t>
  </si>
  <si>
    <t>500570</t>
  </si>
  <si>
    <t>ZARZIO 48 MU/0,5 ML</t>
  </si>
  <si>
    <t>INJ+INF SOL 5X0.5ML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</si>
  <si>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</si>
  <si>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</si>
  <si>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</si>
  <si>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</si>
  <si>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</si>
  <si>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</si>
  <si>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</si>
  <si>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</si>
  <si>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179327</t>
  </si>
  <si>
    <t>DORETA 75 MG/650 MG</t>
  </si>
  <si>
    <t>202701</t>
  </si>
  <si>
    <t>POR TBL ENT 90X20MG</t>
  </si>
  <si>
    <t>202796</t>
  </si>
  <si>
    <t>POR CPS DUR 30X250MG</t>
  </si>
  <si>
    <t>214628</t>
  </si>
  <si>
    <t>VASOCARDIN 50</t>
  </si>
  <si>
    <t>POR TBL NOB 50X50MG</t>
  </si>
  <si>
    <t>115318</t>
  </si>
  <si>
    <t>105496</t>
  </si>
  <si>
    <t>5496</t>
  </si>
  <si>
    <t>TBL OBD 60X10MG</t>
  </si>
  <si>
    <t>115864</t>
  </si>
  <si>
    <t>15864</t>
  </si>
  <si>
    <t>TRITACE 10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</si>
  <si>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</si>
  <si>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</si>
  <si>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</si>
  <si>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</si>
  <si>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</si>
  <si>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</si>
  <si>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</si>
  <si>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147741</t>
  </si>
  <si>
    <t>47741</t>
  </si>
  <si>
    <t>RIVOCOR 10</t>
  </si>
  <si>
    <t>176708</t>
  </si>
  <si>
    <t>76708</t>
  </si>
  <si>
    <t>ACCUZIDE</t>
  </si>
  <si>
    <t>187788</t>
  </si>
  <si>
    <t>TONARSSA 4 MG/5 MG</t>
  </si>
  <si>
    <t>193013</t>
  </si>
  <si>
    <t>93013</t>
  </si>
  <si>
    <t>SORTIS 10MG</t>
  </si>
  <si>
    <t>196977</t>
  </si>
  <si>
    <t>96977</t>
  </si>
  <si>
    <t>XANAX</t>
  </si>
  <si>
    <t>849453</t>
  </si>
  <si>
    <t>163077</t>
  </si>
  <si>
    <t>AMARYL 2 MG</t>
  </si>
  <si>
    <t>POR TBL NOB 30X2MG</t>
  </si>
  <si>
    <t>125090</t>
  </si>
  <si>
    <t>APO-SIMVA 40</t>
  </si>
  <si>
    <t>POR TBL FLM 30X40MG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</si>
  <si>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</si>
  <si>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</si>
  <si>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</si>
  <si>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</si>
  <si>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</si>
  <si>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</si>
  <si>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</si>
  <si>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149531</t>
  </si>
  <si>
    <t>49531</t>
  </si>
  <si>
    <t>846824</t>
  </si>
  <si>
    <t>124087</t>
  </si>
  <si>
    <t>PRESTANCE 5 MG/5 MG</t>
  </si>
  <si>
    <t>848947</t>
  </si>
  <si>
    <t>135928</t>
  </si>
  <si>
    <t>ESOPREX 10 MG</t>
  </si>
  <si>
    <t>846823</t>
  </si>
  <si>
    <t>124101</t>
  </si>
  <si>
    <t>PRESTANCE 5 MG/10 MG</t>
  </si>
  <si>
    <t>190959</t>
  </si>
  <si>
    <t>90959</t>
  </si>
  <si>
    <t>TBL 30X0.5MG</t>
  </si>
  <si>
    <t>192034</t>
  </si>
  <si>
    <t>92034</t>
  </si>
  <si>
    <t>DEPAKINE CHRONO 300</t>
  </si>
  <si>
    <t>TBL RET 100X300MG</t>
  </si>
  <si>
    <t>133152</t>
  </si>
  <si>
    <t>33152</t>
  </si>
  <si>
    <t>FANTOMALT</t>
  </si>
  <si>
    <t>POR PLV SOL 1X400GMenterar.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</si>
  <si>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</si>
  <si>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</si>
  <si>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</si>
  <si>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</si>
  <si>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</si>
  <si>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</si>
  <si>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</si>
  <si>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133339</t>
  </si>
  <si>
    <t>33339</t>
  </si>
  <si>
    <t>DIASIP S PŘÍCHUTÍ JAHODOVOU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</si>
  <si>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</si>
  <si>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</si>
  <si>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</si>
  <si>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</si>
  <si>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</si>
  <si>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</si>
  <si>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</si>
  <si>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</si>
  <si>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</si>
  <si>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</si>
  <si>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</si>
  <si>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</si>
  <si>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</si>
  <si>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</si>
  <si>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</si>
  <si>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</si>
  <si>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</si>
  <si>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</si>
  <si>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</si>
  <si>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</si>
  <si>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</si>
  <si>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</si>
  <si>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</si>
  <si>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</si>
  <si>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</si>
  <si>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</si>
  <si>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</si>
  <si>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183417</t>
  </si>
  <si>
    <t>83417</t>
  </si>
  <si>
    <t>MERONEM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</si>
  <si>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</si>
  <si>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</si>
  <si>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</si>
  <si>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</si>
  <si>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</si>
  <si>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</si>
  <si>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</si>
  <si>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</si>
  <si>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</si>
  <si>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</si>
  <si>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</si>
  <si>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</si>
  <si>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184492</t>
  </si>
  <si>
    <t>84492</t>
  </si>
  <si>
    <t>FUCIDIN</t>
  </si>
  <si>
    <t>CRM 1X15GM 2%</t>
  </si>
  <si>
    <t>147977</t>
  </si>
  <si>
    <t>MEROPENEM HOSPIRA 1 G</t>
  </si>
  <si>
    <t>101069</t>
  </si>
  <si>
    <t>1069</t>
  </si>
  <si>
    <t>FUNGICIDIN LECIVA</t>
  </si>
  <si>
    <t>UNG 1X10GM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</si>
  <si>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</si>
  <si>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</si>
  <si>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</si>
  <si>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</si>
  <si>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</si>
  <si>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</si>
  <si>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</si>
  <si>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</si>
  <si>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</si>
  <si>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</si>
  <si>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</si>
  <si>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</si>
  <si>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</si>
  <si>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</si>
  <si>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</si>
  <si>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</si>
  <si>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</si>
  <si>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</si>
  <si>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</si>
  <si>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</si>
  <si>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</si>
  <si>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</si>
  <si>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</si>
  <si>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</si>
  <si>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162180</t>
  </si>
  <si>
    <t>CIPROFLOXACIN KABI 200 MG/100 ML INFUZNÍ ROZTOK</t>
  </si>
  <si>
    <t>INF SOL 10X200MG/100ML</t>
  </si>
  <si>
    <t>166265</t>
  </si>
  <si>
    <t>VANCOMYCIN MYLAN 500 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</si>
  <si>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</si>
  <si>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</si>
  <si>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</si>
  <si>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</si>
  <si>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</si>
  <si>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</si>
  <si>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</si>
  <si>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</si>
  <si>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</si>
  <si>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</si>
  <si>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</si>
  <si>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</si>
  <si>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199248</t>
  </si>
  <si>
    <t>99248</t>
  </si>
  <si>
    <t>MYFUNGAR</t>
  </si>
  <si>
    <t>176150</t>
  </si>
  <si>
    <t>76150</t>
  </si>
  <si>
    <t>BATRAFEN</t>
  </si>
  <si>
    <t>CRM 1X20GM</t>
  </si>
  <si>
    <t>0192353</t>
  </si>
  <si>
    <t>FLEXBUMIN 200 G/L</t>
  </si>
  <si>
    <t>INF SOL 1X100ML</t>
  </si>
  <si>
    <t>100499</t>
  </si>
  <si>
    <t>499</t>
  </si>
  <si>
    <t>INJ 5X10ML 20%</t>
  </si>
  <si>
    <t>841059</t>
  </si>
  <si>
    <t>Indulona olivová ung.100g</t>
  </si>
  <si>
    <t>850602</t>
  </si>
  <si>
    <t>Sonogel na ultrazvuk 500ml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</si>
  <si>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</si>
  <si>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</si>
  <si>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</si>
  <si>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</si>
  <si>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</si>
  <si>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</si>
  <si>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</si>
  <si>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</si>
  <si>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</si>
  <si>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</si>
  <si>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</si>
  <si>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</si>
  <si>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</si>
  <si>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</si>
  <si>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</si>
  <si>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</si>
  <si>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</si>
  <si>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</si>
  <si>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</si>
  <si>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</si>
  <si>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</si>
  <si>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</si>
  <si>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</si>
  <si>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</si>
  <si>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201452</t>
  </si>
  <si>
    <t>OPHTAL</t>
  </si>
  <si>
    <t>OPH AQA 4X25ML PLAST</t>
  </si>
  <si>
    <t>990549</t>
  </si>
  <si>
    <t>Indiferentní gel TOPVET pro univerz.použití 600ml</t>
  </si>
  <si>
    <t>989659</t>
  </si>
  <si>
    <t>KELEN - chloraethyl spray 100 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</si>
  <si>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</si>
  <si>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</si>
  <si>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</si>
  <si>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</si>
  <si>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</si>
  <si>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</si>
  <si>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</si>
  <si>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159541</t>
  </si>
  <si>
    <t>ROLPRYNA 4 MG</t>
  </si>
  <si>
    <t>POR TBL PRO 84X4MG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</si>
  <si>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</si>
  <si>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</si>
  <si>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</si>
  <si>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</si>
  <si>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</si>
  <si>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</si>
  <si>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</si>
  <si>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111696</t>
  </si>
  <si>
    <t>11696</t>
  </si>
  <si>
    <t>PLASMALYTE ROZTOK S GLUKOZOU 5%</t>
  </si>
  <si>
    <t>119378</t>
  </si>
  <si>
    <t>19378</t>
  </si>
  <si>
    <t>FAKTU</t>
  </si>
  <si>
    <t>RCT SUP 20</t>
  </si>
  <si>
    <t>131215</t>
  </si>
  <si>
    <t>31215</t>
  </si>
  <si>
    <t>TBL 30X25MG</t>
  </si>
  <si>
    <t>132992</t>
  </si>
  <si>
    <t>32992</t>
  </si>
  <si>
    <t>ATROVENT N</t>
  </si>
  <si>
    <t>INH SOL PSS200X20RG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</si>
  <si>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</si>
  <si>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</si>
  <si>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</si>
  <si>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</si>
  <si>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</si>
  <si>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</si>
  <si>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</si>
  <si>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</si>
  <si>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</si>
  <si>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</si>
  <si>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</si>
  <si>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</si>
  <si>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</si>
  <si>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</si>
  <si>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</si>
  <si>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</si>
  <si>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</si>
  <si>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</si>
  <si>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</si>
  <si>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</si>
  <si>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</si>
  <si>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</si>
  <si>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</si>
  <si>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</si>
  <si>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</si>
  <si>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</si>
  <si>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</si>
  <si>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</si>
  <si>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</si>
  <si>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</si>
  <si>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</si>
  <si>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</si>
  <si>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</si>
  <si>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</si>
  <si>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</si>
  <si>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</si>
  <si>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</si>
  <si>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</si>
  <si>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</si>
  <si>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</si>
  <si>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</si>
  <si>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</si>
  <si>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</si>
  <si>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</si>
  <si>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</si>
  <si>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848569</t>
  </si>
  <si>
    <t>163137</t>
  </si>
  <si>
    <t>848632</t>
  </si>
  <si>
    <t>125315</t>
  </si>
  <si>
    <t>INJ SOL 12X2ML/100MG</t>
  </si>
  <si>
    <t>848950</t>
  </si>
  <si>
    <t>155148</t>
  </si>
  <si>
    <t>POR TBL NOB 12X500MG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</si>
  <si>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</si>
  <si>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</si>
  <si>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</si>
  <si>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</si>
  <si>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</si>
  <si>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</si>
  <si>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</si>
  <si>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</si>
  <si>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</si>
  <si>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</si>
  <si>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</si>
  <si>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</si>
  <si>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</si>
  <si>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</si>
  <si>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</si>
  <si>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</si>
  <si>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</si>
  <si>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</si>
  <si>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</si>
  <si>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159357</t>
  </si>
  <si>
    <t>59357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</si>
  <si>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</si>
  <si>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</si>
  <si>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</si>
  <si>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</si>
  <si>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</si>
  <si>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</si>
  <si>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</si>
  <si>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</si>
  <si>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</si>
  <si>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</si>
  <si>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</si>
  <si>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</si>
  <si>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</si>
  <si>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</si>
  <si>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</si>
  <si>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</si>
  <si>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</si>
  <si>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</si>
  <si>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</si>
  <si>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100392</t>
  </si>
  <si>
    <t>392</t>
  </si>
  <si>
    <t>ATROPIN BIOTIKA 0.5MG</t>
  </si>
  <si>
    <t>INJ 10X1ML/0.5MG</t>
  </si>
  <si>
    <t>116551</t>
  </si>
  <si>
    <t>16551</t>
  </si>
  <si>
    <t>ANEXATE</t>
  </si>
  <si>
    <t>INJ 5X5ML/0.5MG</t>
  </si>
  <si>
    <t>102123</t>
  </si>
  <si>
    <t>2123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</si>
  <si>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</si>
  <si>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</si>
  <si>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</si>
  <si>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</si>
  <si>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</si>
  <si>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</si>
  <si>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</si>
  <si>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394108</t>
  </si>
  <si>
    <t>MENALIND Derm sprchová emulze</t>
  </si>
  <si>
    <t>200ml</t>
  </si>
  <si>
    <t>841577</t>
  </si>
  <si>
    <t>MENALIND Professional olej.přís. 500ml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</si>
  <si>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</si>
  <si>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</si>
  <si>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</si>
  <si>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</si>
  <si>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</si>
  <si>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</si>
  <si>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</si>
  <si>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</si>
  <si>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</si>
  <si>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</si>
  <si>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</si>
  <si>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</si>
  <si>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</si>
  <si>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</si>
  <si>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</si>
  <si>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</si>
  <si>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</si>
  <si>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125364</t>
  </si>
  <si>
    <t>25364</t>
  </si>
  <si>
    <t>POR CPS ETD 14X20MG</t>
  </si>
  <si>
    <t>842266</t>
  </si>
  <si>
    <t>Ubrousky detske vlhčené</t>
  </si>
  <si>
    <t>447</t>
  </si>
  <si>
    <t>EPHEDRIN BIOTIKA</t>
  </si>
  <si>
    <t>INJ SOL 10X1ML/50MG</t>
  </si>
  <si>
    <t>171615</t>
  </si>
  <si>
    <t>TACHYBEN I.V. 25 MG INJEKČNÍ ROZTOK</t>
  </si>
  <si>
    <t>INJ SOL 5X5ML/25MG</t>
  </si>
  <si>
    <t>501008</t>
  </si>
  <si>
    <t>DZ SANOSIL SUPER</t>
  </si>
  <si>
    <t>1l (250ml)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</si>
  <si>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</si>
  <si>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</si>
  <si>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</si>
  <si>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</si>
  <si>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</si>
  <si>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</si>
  <si>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</si>
  <si>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</si>
  <si>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</si>
  <si>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</si>
  <si>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</si>
  <si>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</si>
  <si>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</si>
  <si>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</si>
  <si>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</si>
  <si>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</si>
  <si>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</si>
  <si>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</si>
  <si>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</si>
  <si>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</si>
  <si>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</si>
  <si>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</si>
  <si>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</si>
  <si>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</si>
  <si>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</si>
  <si>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</si>
  <si>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</si>
  <si>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</si>
  <si>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</si>
  <si>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</si>
  <si>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</si>
  <si>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</si>
  <si>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</si>
  <si>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</si>
  <si>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</si>
  <si>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</si>
  <si>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</si>
  <si>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</si>
  <si>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</si>
  <si>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</si>
  <si>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</si>
  <si>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</si>
  <si>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</si>
  <si>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</si>
  <si>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</si>
  <si>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</si>
  <si>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</si>
  <si>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</si>
  <si>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</si>
  <si>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</si>
  <si>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</si>
  <si>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</si>
  <si>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</si>
  <si>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</si>
  <si>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</si>
  <si>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</si>
  <si>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117121</t>
  </si>
  <si>
    <t>17121</t>
  </si>
  <si>
    <t>LANZUL</t>
  </si>
  <si>
    <t>CPS 28X30MG</t>
  </si>
  <si>
    <t>193969</t>
  </si>
  <si>
    <t>93969</t>
  </si>
  <si>
    <t>INJ 5X2ML/50MG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</si>
  <si>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</si>
  <si>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</si>
  <si>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</si>
  <si>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</si>
  <si>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</si>
  <si>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</si>
  <si>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</si>
  <si>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</si>
  <si>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</si>
  <si>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</si>
  <si>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</si>
  <si>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</si>
  <si>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</si>
  <si>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</si>
  <si>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</si>
  <si>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</si>
  <si>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</si>
  <si>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</si>
  <si>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</si>
  <si>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</si>
  <si>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</si>
  <si>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</si>
  <si>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849054</t>
  </si>
  <si>
    <t>107847</t>
  </si>
  <si>
    <t>APO-PAROX</t>
  </si>
  <si>
    <t>844374</t>
  </si>
  <si>
    <t>112562</t>
  </si>
  <si>
    <t>RECOXA 15</t>
  </si>
  <si>
    <t>POR TBL NOB 60X15MG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</si>
  <si>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</si>
  <si>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</si>
  <si>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</si>
  <si>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</si>
  <si>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</si>
  <si>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</si>
  <si>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33535</t>
  </si>
  <si>
    <t>NUTRICOMP DRINK PLUS JAHODA</t>
  </si>
  <si>
    <t>POR SOL 3X200ML</t>
  </si>
  <si>
    <t>33537</t>
  </si>
  <si>
    <t>NUTRICOMP DRINK PLUS ČOKOLÁDA</t>
  </si>
  <si>
    <t>990529</t>
  </si>
  <si>
    <t>NUTRIDRINK Multi Fibre balíček 5+1</t>
  </si>
  <si>
    <t>133328</t>
  </si>
  <si>
    <t>33328</t>
  </si>
  <si>
    <t>NUTRIDRINK S PŘÍCH. TROP. OVOCE</t>
  </si>
  <si>
    <t>133474</t>
  </si>
  <si>
    <t>33474</t>
  </si>
  <si>
    <t>NUTRIDRINK JUICE STYLE S PŘÍCHUTÍ JABLEČNOU</t>
  </si>
  <si>
    <t>33741</t>
  </si>
  <si>
    <t>NUTRIDRINK COMPACT PROTEIN S PŘÍCHUTÍ BANÁNOVOU</t>
  </si>
  <si>
    <t>POR SOL 4X125ML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</si>
  <si>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</si>
  <si>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</si>
  <si>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</si>
  <si>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</si>
  <si>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</si>
  <si>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</si>
  <si>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</si>
  <si>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</si>
  <si>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</si>
  <si>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</si>
  <si>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</si>
  <si>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</si>
  <si>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</si>
  <si>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</si>
  <si>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</si>
  <si>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</si>
  <si>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</si>
  <si>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</si>
  <si>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</si>
  <si>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</si>
  <si>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</si>
  <si>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</si>
  <si>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</si>
  <si>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</si>
  <si>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</si>
  <si>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</si>
  <si>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</si>
  <si>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</si>
  <si>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</si>
  <si>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</si>
  <si>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</si>
  <si>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</si>
  <si>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</si>
  <si>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</si>
  <si>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</si>
  <si>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</si>
  <si>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50113002</t>
  </si>
  <si>
    <t>103414</t>
  </si>
  <si>
    <t>3414</t>
  </si>
  <si>
    <t>NUTRIFLEX PERI</t>
  </si>
  <si>
    <t>INF SOL 5X2000ML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</si>
  <si>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</si>
  <si>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</si>
  <si>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</si>
  <si>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</si>
  <si>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</si>
  <si>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</si>
  <si>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</si>
  <si>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</si>
  <si>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</si>
  <si>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</si>
  <si>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</si>
  <si>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</si>
  <si>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</si>
  <si>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</si>
  <si>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</si>
  <si>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</si>
  <si>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</si>
  <si>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</si>
  <si>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</si>
  <si>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</si>
  <si>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</si>
  <si>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</si>
  <si>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</si>
  <si>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</si>
  <si>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</si>
  <si>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</si>
  <si>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900558</t>
  </si>
  <si>
    <t>KL PERSTERIL 10% 1000G</t>
  </si>
  <si>
    <t>845908</t>
  </si>
  <si>
    <t>122520</t>
  </si>
  <si>
    <t>SEPTONEX</t>
  </si>
  <si>
    <t>DRM. SPR. SOL. 1x100ml</t>
  </si>
  <si>
    <t>500979</t>
  </si>
  <si>
    <t>KL MS HYDROG.PEROX. 3% 500g</t>
  </si>
  <si>
    <t>902055</t>
  </si>
  <si>
    <t>IR ETHANOLUM 96% 10ML</t>
  </si>
  <si>
    <t>IR 10ml</t>
  </si>
  <si>
    <t>920136</t>
  </si>
  <si>
    <t>KL ETHANOLUM BENZINO DEN. 4 kg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</si>
  <si>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</si>
  <si>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</si>
  <si>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</si>
  <si>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</si>
  <si>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</si>
  <si>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</si>
  <si>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</si>
  <si>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</si>
  <si>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</si>
  <si>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</si>
  <si>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</si>
  <si>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</si>
  <si>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</si>
  <si>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</si>
  <si>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</si>
  <si>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</si>
  <si>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</si>
  <si>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</si>
  <si>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</si>
  <si>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</si>
  <si>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</si>
  <si>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</si>
  <si>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</si>
  <si>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</si>
  <si>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</si>
  <si>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</si>
  <si>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J01DB04 - Cefazolin</t>
  </si>
  <si>
    <t>B01AB06 - Nadroparin</t>
  </si>
  <si>
    <t>J01XX08 - Linezolid</t>
  </si>
  <si>
    <t>J01MA02 - Ciprofloxacin</t>
  </si>
  <si>
    <t>J01DC02 - Cefuroxim</t>
  </si>
  <si>
    <t>J01GB03 - Gentamicin</t>
  </si>
  <si>
    <t>N04BC04 - Ropinirol</t>
  </si>
  <si>
    <t>V06XX - Potraviny pro zvláštní lékařské účely (PZLÚ)</t>
  </si>
  <si>
    <t>N01AH03 - Sufentanyl</t>
  </si>
  <si>
    <t>J01DH02 - Meropenem</t>
  </si>
  <si>
    <t>J01FA09 - Klarithromycin</t>
  </si>
  <si>
    <t>C08DA01 - Verapamil</t>
  </si>
  <si>
    <t>N06AB06 - Sertralin</t>
  </si>
  <si>
    <t>N02AX02 - Tramadol</t>
  </si>
  <si>
    <t>A02BC02 - Pantoprazol</t>
  </si>
  <si>
    <t>N05AH04 - Kvetiapin</t>
  </si>
  <si>
    <t>A06AD11 - Laktulóza</t>
  </si>
  <si>
    <t>A10AB05 - Inzulin aspart</t>
  </si>
  <si>
    <t>N03AX12 - Gabapentin</t>
  </si>
  <si>
    <t>C09AA04 - Perindopril</t>
  </si>
  <si>
    <t>C07AB05 - Betaxolol</t>
  </si>
  <si>
    <t>C09AA05 - Ramipril</t>
  </si>
  <si>
    <t>M01AX17 - Nimesulid</t>
  </si>
  <si>
    <t>C09BA04 - Perindopril a diuretika</t>
  </si>
  <si>
    <t>R06AE07 - Cetirizin</t>
  </si>
  <si>
    <t>C09BA06 - Chinapril a diuretika</t>
  </si>
  <si>
    <t>C02AC05 - Moxonidin</t>
  </si>
  <si>
    <t>C09BB04 - Perindopril a amlodipin</t>
  </si>
  <si>
    <t>J01XA01 - Vankomycin</t>
  </si>
  <si>
    <t>C09CA01 - Losartan</t>
  </si>
  <si>
    <t>L02BG04 - Letrozol</t>
  </si>
  <si>
    <t>C09CA07 - Telmisartan</t>
  </si>
  <si>
    <t>C08CA08 - Nitrendipin</t>
  </si>
  <si>
    <t>C09DA01 - Losartan a diuretika</t>
  </si>
  <si>
    <t>N03AX16 - Pregabalin</t>
  </si>
  <si>
    <t>C10AA01 - Simvastatin</t>
  </si>
  <si>
    <t>A02BC05 - Esomeprazol</t>
  </si>
  <si>
    <t>C10AA05 - Atorvastatin</t>
  </si>
  <si>
    <t>C01BD01 - Amiodaron</t>
  </si>
  <si>
    <t>C10AA07 - Rosuvastatin</t>
  </si>
  <si>
    <t>C02CA04 - Doxazosin</t>
  </si>
  <si>
    <t>C10AB05 - Fenofibrát</t>
  </si>
  <si>
    <t>A04AA01 - Ondansetron</t>
  </si>
  <si>
    <t>C10BX03 - Atorvastatin a amlodipin</t>
  </si>
  <si>
    <t>J01XB01 - Kolistin</t>
  </si>
  <si>
    <t>G04CA02 - Tamsulosin</t>
  </si>
  <si>
    <t>J02AC01 - Flukonazol</t>
  </si>
  <si>
    <t>A10BB12 - Glimepirid</t>
  </si>
  <si>
    <t>M01AC06 - Meloxikam</t>
  </si>
  <si>
    <t>N05BA12 - Alprazolam</t>
  </si>
  <si>
    <t>C07AB07 - Bisoprolol</t>
  </si>
  <si>
    <t>N06AB04 - Citalopram</t>
  </si>
  <si>
    <t>N03AG01 - Kyselina valproová</t>
  </si>
  <si>
    <t>B01AA03 - Warfarin</t>
  </si>
  <si>
    <t>N03AX14 - Levetiracetam</t>
  </si>
  <si>
    <t>N06AX11 - Mirtazapin</t>
  </si>
  <si>
    <t>A10BA02 - Metformin</t>
  </si>
  <si>
    <t>N07CA01 - Betahistin</t>
  </si>
  <si>
    <t>H02AB04 - Methylprednisolon</t>
  </si>
  <si>
    <t>N05CD08 - Midazolam</t>
  </si>
  <si>
    <t>H03AA01 - Levothyroxin, sodná sůl</t>
  </si>
  <si>
    <t>N06AB05 - Paroxetin</t>
  </si>
  <si>
    <t>J01CA01 - Ampicilin</t>
  </si>
  <si>
    <t>N06AB10 - Escitalopram</t>
  </si>
  <si>
    <t>J01CR02 - Amoxicilin a enzymový inhibitor</t>
  </si>
  <si>
    <t>N06BX18 - Vinpocetin</t>
  </si>
  <si>
    <t>J01CR05 - Piperacilin a enzymový inhibitor</t>
  </si>
  <si>
    <t>R03AC02 - Salbutamol</t>
  </si>
  <si>
    <t>A02BA02 - Ranitidin</t>
  </si>
  <si>
    <t>R06AE09 - Levocetirizin</t>
  </si>
  <si>
    <t>A02BC03 - Lansoprazol</t>
  </si>
  <si>
    <t>R03AK06 - Salmeterol a flutikason</t>
  </si>
  <si>
    <t>J01DD01 - Cefotaxim</t>
  </si>
  <si>
    <t>J01DD02 - Ceftazidim</t>
  </si>
  <si>
    <t>J01DH51 - Imipenem a enzymový inhibitor</t>
  </si>
  <si>
    <t>A02BC02</t>
  </si>
  <si>
    <t>A06AD11</t>
  </si>
  <si>
    <t>A10BA02</t>
  </si>
  <si>
    <t>A10BB12</t>
  </si>
  <si>
    <t>B01AA03</t>
  </si>
  <si>
    <t>POR TBL NOB 100X5MG I</t>
  </si>
  <si>
    <t>B01AB06</t>
  </si>
  <si>
    <t>INJ SOL ISP 10X0.3ML</t>
  </si>
  <si>
    <t>INJ SOL ISP 10X0.6ML</t>
  </si>
  <si>
    <t>INJ SOL ISP 10X0.4ML</t>
  </si>
  <si>
    <t>INJ SOL ISP 10X0.8ML</t>
  </si>
  <si>
    <t>C01BD01</t>
  </si>
  <si>
    <t>POR TBL NOB 30X200MG</t>
  </si>
  <si>
    <t>C02AC05</t>
  </si>
  <si>
    <t>MOXOSTAD 0,3 MG</t>
  </si>
  <si>
    <t>POR TBL FLM 30X0.3MG</t>
  </si>
  <si>
    <t>C07AB07</t>
  </si>
  <si>
    <t>C08DA01</t>
  </si>
  <si>
    <t>C09AA04</t>
  </si>
  <si>
    <t>C09AA05</t>
  </si>
  <si>
    <t>TRITACE 5 MG</t>
  </si>
  <si>
    <t>C09CA01</t>
  </si>
  <si>
    <t>POR TBL FLM 30X50MG II</t>
  </si>
  <si>
    <t>C10AA05</t>
  </si>
  <si>
    <t>SORTIS 20 MG</t>
  </si>
  <si>
    <t>SORTIS 40 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</si>
  <si>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</si>
  <si>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</si>
  <si>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</si>
  <si>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</si>
  <si>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</si>
  <si>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</si>
  <si>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</si>
  <si>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</si>
  <si>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</si>
  <si>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</si>
  <si>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</si>
  <si>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</si>
  <si>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</si>
  <si>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</si>
  <si>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</si>
  <si>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</si>
  <si>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</si>
  <si>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</si>
  <si>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</si>
  <si>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</si>
  <si>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</si>
  <si>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</si>
  <si>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</si>
  <si>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</si>
  <si>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</si>
  <si>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</si>
  <si>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</si>
  <si>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</si>
  <si>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</si>
  <si>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</si>
  <si>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</si>
  <si>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</si>
  <si>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</si>
  <si>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</si>
  <si>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J02AC01</t>
  </si>
  <si>
    <t>M01AX17</t>
  </si>
  <si>
    <t>POR TBL NOB 15X100MG</t>
  </si>
  <si>
    <t>POR TBL NOB 30X100MG</t>
  </si>
  <si>
    <t>N02AX02</t>
  </si>
  <si>
    <t>TRAMAL KAPKY 100 MG/1 ML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</si>
  <si>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</si>
  <si>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</si>
  <si>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</si>
  <si>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</si>
  <si>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</si>
  <si>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</si>
  <si>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</si>
  <si>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</si>
  <si>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</si>
  <si>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</si>
  <si>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N03AX16</t>
  </si>
  <si>
    <t>POR CPS DUR 14X150MG</t>
  </si>
  <si>
    <t>N06AB04</t>
  </si>
  <si>
    <t>N06BX18</t>
  </si>
  <si>
    <t>N07CA01</t>
  </si>
  <si>
    <t>R03AC02</t>
  </si>
  <si>
    <t>INH SUS PSS 200X100RG</t>
  </si>
  <si>
    <t>R06AE07</t>
  </si>
  <si>
    <t>R06AE09</t>
  </si>
  <si>
    <t>V06XX</t>
  </si>
  <si>
    <t>A02BA02</t>
  </si>
  <si>
    <t>RANITAL 150 MG POTAHOVANÉ TABLETY</t>
  </si>
  <si>
    <t>POR TBL FLM 30X150MG</t>
  </si>
  <si>
    <t>A02BC03</t>
  </si>
  <si>
    <t>A02BC05</t>
  </si>
  <si>
    <t>A04AA01</t>
  </si>
  <si>
    <t>INJ SOL ISP 2X0.8ML</t>
  </si>
  <si>
    <t>C07AB05</t>
  </si>
  <si>
    <t>C09BA04</t>
  </si>
  <si>
    <t>C09BB04</t>
  </si>
  <si>
    <t>LOZAP 12,5 ZENTIVA</t>
  </si>
  <si>
    <t>POR TBL FLM 30X12.5MG</t>
  </si>
  <si>
    <t>C09CA07</t>
  </si>
  <si>
    <t>C09DA01</t>
  </si>
  <si>
    <t>C10AA01</t>
  </si>
  <si>
    <t>DEPO-MEDROL 40 MG/ML</t>
  </si>
  <si>
    <t>INJ SUS 1X1ML/40MG</t>
  </si>
  <si>
    <t>EUTHYROX 75 MIKROGRAMŮ</t>
  </si>
  <si>
    <t>POR TBL NOB 100X75RG</t>
  </si>
  <si>
    <t>J01CA01</t>
  </si>
  <si>
    <t>J01XA01</t>
  </si>
  <si>
    <t>J01XX08</t>
  </si>
  <si>
    <t>L02BG04</t>
  </si>
  <si>
    <t>POR TBL FLM 30X2.5MG</t>
  </si>
  <si>
    <t>N03AX14</t>
  </si>
  <si>
    <t>N05CD08</t>
  </si>
  <si>
    <t>DORMICUM 7,5 MG</t>
  </si>
  <si>
    <t>POR TBL FLM 10X7.5MG</t>
  </si>
  <si>
    <t>N06AB06</t>
  </si>
  <si>
    <t>ZOLOFT 50 MG</t>
  </si>
  <si>
    <t>A10AB05</t>
  </si>
  <si>
    <t>SDR+IVN INJ SOL 1X10ML</t>
  </si>
  <si>
    <t>INJ SOL ISP 10X1ML</t>
  </si>
  <si>
    <t>C02CA04</t>
  </si>
  <si>
    <t>POR TBL NOB 30X4MG</t>
  </si>
  <si>
    <t>C08CA08</t>
  </si>
  <si>
    <t>POR TBL RET 50X240MG</t>
  </si>
  <si>
    <t>TRITACE 10 MG</t>
  </si>
  <si>
    <t>C09BA06</t>
  </si>
  <si>
    <t>ACCUZIDE 10</t>
  </si>
  <si>
    <t>SORTIS 10 MG</t>
  </si>
  <si>
    <t>J01DD01</t>
  </si>
  <si>
    <t>J01DD02</t>
  </si>
  <si>
    <t>CEFTAZIDIM KABI 2 G</t>
  </si>
  <si>
    <t>J01DH51</t>
  </si>
  <si>
    <t>INF PLV SOL 10</t>
  </si>
  <si>
    <t>INJ SOL 1X2ML/300MG</t>
  </si>
  <si>
    <t>INJ+INF SOL 10X2ML/80MG</t>
  </si>
  <si>
    <t>J01MA02</t>
  </si>
  <si>
    <t>J01XB01</t>
  </si>
  <si>
    <t>COLOMYCIN INJEKCE 1 000 000 MEZINÁRODNÍCH JEDNOTEK</t>
  </si>
  <si>
    <t>INJ PLV SOL+INH SOL 10X1MU</t>
  </si>
  <si>
    <t>LINEZOLID SANDOZ 600 MG POTAHOVANÉ TABLETY</t>
  </si>
  <si>
    <t>ZYVOXID 600 MG POTAHOVANÉ TABLETY</t>
  </si>
  <si>
    <t>DEPAKINE CHRONO 300 MG SÉCABLE</t>
  </si>
  <si>
    <t>POR TBL RET 100X300MG</t>
  </si>
  <si>
    <t>N05AH04</t>
  </si>
  <si>
    <t>N05BA12</t>
  </si>
  <si>
    <t>XANAX 0,5 MG</t>
  </si>
  <si>
    <t>POR TBL NOB 30X0.5MG</t>
  </si>
  <si>
    <t>XANAX 1 MG</t>
  </si>
  <si>
    <t>POR TBL NOB 30X1MG</t>
  </si>
  <si>
    <t>N06AB10</t>
  </si>
  <si>
    <t>POR TBL FLM 60X10MG</t>
  </si>
  <si>
    <t>POR PLV SOL 1X400GM</t>
  </si>
  <si>
    <t>INJ SUS 1X5ML/200MG</t>
  </si>
  <si>
    <t>RANITAL 50 MG/2 ML</t>
  </si>
  <si>
    <t>INJ SOL 5X2ML/50MG</t>
  </si>
  <si>
    <t>LANZUL 30 MG</t>
  </si>
  <si>
    <t>POR CPS DUR 28X30MG</t>
  </si>
  <si>
    <t>SOLU-MEDROL 62,5 MG/ML</t>
  </si>
  <si>
    <t>INJ PSO LQF 250MG+4ML</t>
  </si>
  <si>
    <t>INJ PSO LQF 125MG+2ML</t>
  </si>
  <si>
    <t>M01AC06</t>
  </si>
  <si>
    <t>N01AH03</t>
  </si>
  <si>
    <t>SUFENTA FORTE</t>
  </si>
  <si>
    <t>INJ SOL 5X1ML/50RG</t>
  </si>
  <si>
    <t>NEURONTIN 100 MG</t>
  </si>
  <si>
    <t>POR CPS DUR 20X100MG</t>
  </si>
  <si>
    <t>N04BC04</t>
  </si>
  <si>
    <t>N06AB05</t>
  </si>
  <si>
    <t>N06AX11</t>
  </si>
  <si>
    <t>R03AK06</t>
  </si>
  <si>
    <t>INH PLV 1X60DÁV</t>
  </si>
  <si>
    <t>NUTRIDRINK MULTI FIBRE S PŘÍCHUTÍ POMERANČOVOU</t>
  </si>
  <si>
    <t>NUTRIDRINK S PŘÍCHUTÍ TROPICKÉHO OVOCE</t>
  </si>
  <si>
    <t>NUTRIDRINK MULTI FIBRE S PŘÍCHUTÍ BANÁNOVOU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</si>
  <si>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</si>
  <si>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</si>
  <si>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</si>
  <si>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</si>
  <si>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</si>
  <si>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</si>
  <si>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</si>
  <si>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</si>
  <si>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</si>
  <si>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</si>
  <si>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</si>
  <si>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</si>
  <si>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</si>
  <si>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</si>
  <si>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</si>
  <si>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</si>
  <si>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</si>
  <si>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</si>
  <si>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</si>
  <si>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</si>
  <si>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</si>
  <si>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</si>
  <si>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</si>
  <si>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</si>
  <si>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</si>
  <si>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</si>
  <si>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</si>
  <si>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</si>
  <si>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</si>
  <si>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</si>
  <si>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</si>
  <si>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</si>
  <si>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</si>
  <si>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</si>
  <si>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</si>
  <si>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</si>
  <si>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</si>
  <si>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</si>
  <si>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</si>
  <si>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</si>
  <si>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</si>
  <si>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</si>
  <si>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</si>
  <si>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Barnetová Dana</t>
  </si>
  <si>
    <t>Mrňková Miroslava</t>
  </si>
  <si>
    <t>Doubek Tomáš</t>
  </si>
  <si>
    <t>Dygrýnová Martina</t>
  </si>
  <si>
    <t>Amoxicilin a enzymový inhibitor</t>
  </si>
  <si>
    <t>Cefuroxim</t>
  </si>
  <si>
    <t>47728</t>
  </si>
  <si>
    <t>Ciprofloxacin</t>
  </si>
  <si>
    <t>Diklofenak</t>
  </si>
  <si>
    <t>POR CPS RDR 30X75MG I</t>
  </si>
  <si>
    <t>Doxycyklin</t>
  </si>
  <si>
    <t>97654</t>
  </si>
  <si>
    <t>DOXYBENE 100 MG</t>
  </si>
  <si>
    <t>POR CPS MOL 10X100MG</t>
  </si>
  <si>
    <t>Klindamycin</t>
  </si>
  <si>
    <t>107135</t>
  </si>
  <si>
    <t>DALACIN C 150 MG</t>
  </si>
  <si>
    <t>POR CPS DUR 16X150MG</t>
  </si>
  <si>
    <t>Linezolid</t>
  </si>
  <si>
    <t>Nadroparin</t>
  </si>
  <si>
    <t>32060</t>
  </si>
  <si>
    <t>INJ SOL ISP 2X0.6ML</t>
  </si>
  <si>
    <t>Nimesulid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</si>
  <si>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</si>
  <si>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</si>
  <si>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</si>
  <si>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</si>
  <si>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</si>
  <si>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</si>
  <si>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Tramadol</t>
  </si>
  <si>
    <t>Obvazový materiál, náplasti</t>
  </si>
  <si>
    <t>80152</t>
  </si>
  <si>
    <t>KOMPRESY MEDICOMP STERILNÍ</t>
  </si>
  <si>
    <t>10X10CM,NETKANÝ TEXTIL,25X2KS</t>
  </si>
  <si>
    <t>Ortopedicko protetické pomůcky sériově vyráběné</t>
  </si>
  <si>
    <t>ORTÉZA HLEZNA S PELOTAMI PAN 8.01</t>
  </si>
  <si>
    <t>ROZEPINATELNÁ,SE TŘEMI DLAHAMI,VEL. S,M,L,XL, UNIV. P-L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</si>
  <si>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</si>
  <si>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</si>
  <si>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</si>
  <si>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</si>
  <si>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</si>
  <si>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</si>
  <si>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</si>
  <si>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</si>
  <si>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</si>
  <si>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</si>
  <si>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</si>
  <si>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</si>
  <si>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11634</t>
  </si>
  <si>
    <t>SEDAČKA NA VANU 4628 H</t>
  </si>
  <si>
    <t>PLASTOVÁ, ŠÍŘKA 23 CM, NASTAVITELNÁ DLE ŠÍŘKY VANY, PODPŮRNÉ MADLO</t>
  </si>
  <si>
    <t>93896</t>
  </si>
  <si>
    <t>BERLE FRANCOUZSKÁ SPECIÁLNÍ THUASNE W2017</t>
  </si>
  <si>
    <t>VYMĚKČENÁ BERLE, VÝŠKOVĚ NASTAVITELNÁ, NOSNOST 150KG, ODRAZKY</t>
  </si>
  <si>
    <t>Betamethason a antibiotika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</si>
  <si>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</si>
  <si>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</si>
  <si>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</si>
  <si>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</si>
  <si>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</si>
  <si>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</si>
  <si>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</si>
  <si>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</si>
  <si>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</si>
  <si>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Indometacin</t>
  </si>
  <si>
    <t>RCT SUP 10X100MG</t>
  </si>
  <si>
    <t>Jiná kapiláry stabilizující látky</t>
  </si>
  <si>
    <t>202700</t>
  </si>
  <si>
    <t>POR TBL ENT 60X20MG</t>
  </si>
  <si>
    <t>12893</t>
  </si>
  <si>
    <t>POR TBL NOB 60X100MG</t>
  </si>
  <si>
    <t>Rivaroxaban</t>
  </si>
  <si>
    <t>168898</t>
  </si>
  <si>
    <t>XARELTO 15 MG</t>
  </si>
  <si>
    <t>POR TBL FLM 42X15MG</t>
  </si>
  <si>
    <t>Různé jiné kombinace železa</t>
  </si>
  <si>
    <t>POR TBL FLM 50X320MG/60MG</t>
  </si>
  <si>
    <t>Obuv ortopedická</t>
  </si>
  <si>
    <t>971</t>
  </si>
  <si>
    <t>VLOŽKY ORTOPEDICKÉ-SPECIÁLNÍ</t>
  </si>
  <si>
    <t>80%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</si>
  <si>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</si>
  <si>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</si>
  <si>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</si>
  <si>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</si>
  <si>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</si>
  <si>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</si>
  <si>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</si>
  <si>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</si>
  <si>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</si>
  <si>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</si>
  <si>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Amlodipin</t>
  </si>
  <si>
    <t>Azithromycin</t>
  </si>
  <si>
    <t>53913</t>
  </si>
  <si>
    <t>AZITROMYCIN SANDOZ 250 MG</t>
  </si>
  <si>
    <t>POR TBL FLM 6X250MG</t>
  </si>
  <si>
    <t>Bisoprolol</t>
  </si>
  <si>
    <t>132710</t>
  </si>
  <si>
    <t>125121</t>
  </si>
  <si>
    <t>APO-DICLO SR 100</t>
  </si>
  <si>
    <t>POR TBL RET 30X100MG</t>
  </si>
  <si>
    <t>POR TBL FLM 30X500MG</t>
  </si>
  <si>
    <t>Hydrogenované námelové alkaloidy</t>
  </si>
  <si>
    <t>SECATOXIN FORTE</t>
  </si>
  <si>
    <t>Irbesartan</t>
  </si>
  <si>
    <t>192258</t>
  </si>
  <si>
    <t>IRBESARTAN MYLAN 150 MG</t>
  </si>
  <si>
    <t>POR TBL NOB 98X150MG</t>
  </si>
  <si>
    <t>POR TBL ENT 30X20MG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</si>
  <si>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</si>
  <si>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</si>
  <si>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</si>
  <si>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</si>
  <si>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</si>
  <si>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</si>
  <si>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10X325MG/28.73MG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</si>
  <si>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</si>
  <si>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</si>
  <si>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</si>
  <si>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</si>
  <si>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</si>
  <si>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</si>
  <si>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</si>
  <si>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Moxonidin</t>
  </si>
  <si>
    <t>157084</t>
  </si>
  <si>
    <t>MOXONIDIN MYLAN 0,3 MG</t>
  </si>
  <si>
    <t>POR TBL FLM 98X300RG</t>
  </si>
  <si>
    <t>POR GRA SUS 30X100MG I</t>
  </si>
  <si>
    <t>78090</t>
  </si>
  <si>
    <t>ORTÉZA BÉRCE A STEHNA POLOHOVATELNÁ ORTEX 010</t>
  </si>
  <si>
    <t>132575</t>
  </si>
  <si>
    <t>Dihydrokodein</t>
  </si>
  <si>
    <t>41787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</si>
  <si>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</si>
  <si>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</si>
  <si>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</si>
  <si>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</si>
  <si>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</si>
  <si>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</si>
  <si>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</si>
  <si>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</si>
  <si>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</si>
  <si>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500714</t>
  </si>
  <si>
    <t>500713</t>
  </si>
  <si>
    <t>500718</t>
  </si>
  <si>
    <t>11648</t>
  </si>
  <si>
    <t>ORTÉZA RAMENNÍHO KLOUBU-DESSAULTŮV OBVAZ PAN 2.01</t>
  </si>
  <si>
    <t>UNIVERZÁLNÍ PRO PRAVÉ A LEVÉ RAMENO,VELIKOSTI XXS,XS,S,M,L,XL,XXL</t>
  </si>
  <si>
    <t>63749</t>
  </si>
  <si>
    <t>ZÁVĚS RAMENNÍ</t>
  </si>
  <si>
    <t>140312</t>
  </si>
  <si>
    <t>ORTÉZA KOLENNÍ SE STAVITELNÝM KLOUBEM</t>
  </si>
  <si>
    <t>KK 001</t>
  </si>
  <si>
    <t>132633</t>
  </si>
  <si>
    <t>Hořčík (různé sole v kombinaci)</t>
  </si>
  <si>
    <t>POR GRA SOL SCC 30X365MG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</si>
  <si>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</si>
  <si>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</si>
  <si>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</si>
  <si>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</si>
  <si>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</si>
  <si>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</si>
  <si>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</si>
  <si>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</si>
  <si>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</si>
  <si>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</si>
  <si>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132671</t>
  </si>
  <si>
    <t>86393</t>
  </si>
  <si>
    <t>MAGNESII LACTICI 0,5 TBL. MEDICAMENTA</t>
  </si>
  <si>
    <t>POR TBL NOB 50X0.5GM</t>
  </si>
  <si>
    <t>Methylprednisolon</t>
  </si>
  <si>
    <t>32086</t>
  </si>
  <si>
    <t>TRALGIT</t>
  </si>
  <si>
    <t>POR CPS DUR 20X50MG</t>
  </si>
  <si>
    <t>Tramadol, kombinace</t>
  </si>
  <si>
    <t>17926</t>
  </si>
  <si>
    <t>ZALDIAR</t>
  </si>
  <si>
    <t>39708</t>
  </si>
  <si>
    <t>DLAHA PRO FIXACI PRSTŮ RUKY TYP A</t>
  </si>
  <si>
    <t>VELIKOST A1</t>
  </si>
  <si>
    <t>140314</t>
  </si>
  <si>
    <t>ORTÉZA KOLENNÍ RIGIDNÍ 0.</t>
  </si>
  <si>
    <t>KR 003</t>
  </si>
  <si>
    <t>Prostředky k laparoskopickým výkonům ZUM obligatórní (paušál)</t>
  </si>
  <si>
    <t>58407</t>
  </si>
  <si>
    <t>PÁNEVNÍ LYMFADENEKTOMIE DRG 90872</t>
  </si>
  <si>
    <t>V ÚHRADĚ ZAHRNUTY KÓDY:12881,12886,12892,12961,12911</t>
  </si>
  <si>
    <t>85525</t>
  </si>
  <si>
    <t>AMOKSIKLAV 625 MG</t>
  </si>
  <si>
    <t>POR TBL FLM 21</t>
  </si>
  <si>
    <t>Kyselina klodronová</t>
  </si>
  <si>
    <t>132612</t>
  </si>
  <si>
    <t>BONEFOS 800 MG</t>
  </si>
  <si>
    <t>POR TBL FLM 60X800MG</t>
  </si>
  <si>
    <t>Meloxikam</t>
  </si>
  <si>
    <t>13281</t>
  </si>
  <si>
    <t>POR TBL NOB 20X15MG</t>
  </si>
  <si>
    <t>39709</t>
  </si>
  <si>
    <t>VELIKOST A2</t>
  </si>
  <si>
    <t>140336</t>
  </si>
  <si>
    <t>FIXACE RAMENNÍHO PLETENCE</t>
  </si>
  <si>
    <t>FD 038</t>
  </si>
  <si>
    <t>59806</t>
  </si>
  <si>
    <t>203097</t>
  </si>
  <si>
    <t>Avokádový a sójový olej, nezmýdelnitelné</t>
  </si>
  <si>
    <t>49688</t>
  </si>
  <si>
    <t>PIASCLEDINE 300</t>
  </si>
  <si>
    <t>POR CPS DUR 30</t>
  </si>
  <si>
    <t>Ciklopirox</t>
  </si>
  <si>
    <t>BATRAFEN KRÉM</t>
  </si>
  <si>
    <t>DRM CRM 1X20GM/200MG</t>
  </si>
  <si>
    <t>26325</t>
  </si>
  <si>
    <t>POR TBL FLM 14X5MG</t>
  </si>
  <si>
    <t>41800</t>
  </si>
  <si>
    <t>POR TBL RET 30X90MG</t>
  </si>
  <si>
    <t>115401</t>
  </si>
  <si>
    <t>INJ SOL ISP 10X0.4ML/4KU</t>
  </si>
  <si>
    <t>Klotrimazol</t>
  </si>
  <si>
    <t>Mupirocin</t>
  </si>
  <si>
    <t>12894</t>
  </si>
  <si>
    <t>POR GRA SUS 15X100MG I</t>
  </si>
  <si>
    <t>Perindopril</t>
  </si>
  <si>
    <t>Perindopril a diuretika</t>
  </si>
  <si>
    <t>Rilmenidin</t>
  </si>
  <si>
    <t>3424</t>
  </si>
  <si>
    <t>AKTIFERRIN COMPOSITUM</t>
  </si>
  <si>
    <t>POR CPS MOL 100</t>
  </si>
  <si>
    <t>138838</t>
  </si>
  <si>
    <t>POR TBL FLM 1X2</t>
  </si>
  <si>
    <t>23883</t>
  </si>
  <si>
    <t>NÁSTAVEC NA WC PLASTOVÝ 508 A</t>
  </si>
  <si>
    <t>23902</t>
  </si>
  <si>
    <t>SEDAČKA NA VANU 528</t>
  </si>
  <si>
    <t>PLASTOVÁ,ŠÍŘKA 25CM,NASTAVITELNÁ DLE ŠÍŘKY VANY</t>
  </si>
  <si>
    <t>184525</t>
  </si>
  <si>
    <t>POR TBL NOB 20X0.5GM</t>
  </si>
  <si>
    <t>Bemiparin</t>
  </si>
  <si>
    <t>30526</t>
  </si>
  <si>
    <t>ZIBOR 3500 IU</t>
  </si>
  <si>
    <t>INJ SOL ISP 10X0.2ML</t>
  </si>
  <si>
    <t>171577</t>
  </si>
  <si>
    <t>MAGNESIUM LACTATE BIOMEDICA 500 MG TABLETY</t>
  </si>
  <si>
    <t>POR TBL NOB 50X500MG</t>
  </si>
  <si>
    <t>59810</t>
  </si>
  <si>
    <t>Chlorid draselný</t>
  </si>
  <si>
    <t>Naftidrofuryl</t>
  </si>
  <si>
    <t>66015</t>
  </si>
  <si>
    <t>ENELBIN 100 RETARD</t>
  </si>
  <si>
    <t>POR TBL PRO 100X100MG</t>
  </si>
  <si>
    <t>186334</t>
  </si>
  <si>
    <t>75631</t>
  </si>
  <si>
    <t>DICLOFENAC AL RETARD</t>
  </si>
  <si>
    <t>POR TBL RET 20X100MG</t>
  </si>
  <si>
    <t>89024</t>
  </si>
  <si>
    <t>DICLOFENAC AL 50</t>
  </si>
  <si>
    <t>POR TBL FLM 20X50MG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</si>
  <si>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</si>
  <si>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</si>
  <si>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</si>
  <si>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</si>
  <si>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</si>
  <si>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</si>
  <si>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12494</t>
  </si>
  <si>
    <t>AUGMENTIN 1 G</t>
  </si>
  <si>
    <t>POR TBL FLM 14 I</t>
  </si>
  <si>
    <t>132811</t>
  </si>
  <si>
    <t>155859</t>
  </si>
  <si>
    <t>SUMAMED 500 MG</t>
  </si>
  <si>
    <t>POR TBL FLM 3X500MG</t>
  </si>
  <si>
    <t>Bromazepam</t>
  </si>
  <si>
    <t>132764</t>
  </si>
  <si>
    <t>LEXAURIN 3</t>
  </si>
  <si>
    <t>Diazepam</t>
  </si>
  <si>
    <t>DIAZEPAM SLOVAKOFARMA 10 MG</t>
  </si>
  <si>
    <t>POR TBL NOB 20X10MG</t>
  </si>
  <si>
    <t>41791</t>
  </si>
  <si>
    <t>DHC CONTINUS 60 MG</t>
  </si>
  <si>
    <t>POR TBL RET 20X60MG B</t>
  </si>
  <si>
    <t>125122</t>
  </si>
  <si>
    <t>POR TBL RET 100X100MG</t>
  </si>
  <si>
    <t>46621</t>
  </si>
  <si>
    <t>UNO</t>
  </si>
  <si>
    <t>POR TBL PRO 20X150MG</t>
  </si>
  <si>
    <t>46623</t>
  </si>
  <si>
    <t>POR TBL PRO 100X150MG</t>
  </si>
  <si>
    <t>107922</t>
  </si>
  <si>
    <t>APO-DICLO 50 MG</t>
  </si>
  <si>
    <t>POR TBL ENT 30X50MG</t>
  </si>
  <si>
    <t>21728</t>
  </si>
  <si>
    <t>VERAL 75 RETARD</t>
  </si>
  <si>
    <t>POR TBL RET 20X75MG</t>
  </si>
  <si>
    <t>21726</t>
  </si>
  <si>
    <t>VERAL 50 MG</t>
  </si>
  <si>
    <t>POR TBL ENT 50X50MG</t>
  </si>
  <si>
    <t>132632</t>
  </si>
  <si>
    <t>Drospirenon a ethinylestradiol</t>
  </si>
  <si>
    <t>169102</t>
  </si>
  <si>
    <t>SOFTINE 0,03 MG/3 MG POTAHOVANÉ TABLETY</t>
  </si>
  <si>
    <t>POR TBL FLM 3X21</t>
  </si>
  <si>
    <t>Fentermin</t>
  </si>
  <si>
    <t>97375</t>
  </si>
  <si>
    <t>ADIPEX RETARD</t>
  </si>
  <si>
    <t>POR CPS RML 30X15MG</t>
  </si>
  <si>
    <t>Flukonazol</t>
  </si>
  <si>
    <t>POR CPS DUR 28X100MG</t>
  </si>
  <si>
    <t>Chondroitin-sulfát</t>
  </si>
  <si>
    <t>14821</t>
  </si>
  <si>
    <t>CONDROSULF 800 MG</t>
  </si>
  <si>
    <t>POR TBL FLM 30X800MG</t>
  </si>
  <si>
    <t>14823</t>
  </si>
  <si>
    <t>POR GRA SOL 30X800MG</t>
  </si>
  <si>
    <t>160154</t>
  </si>
  <si>
    <t>CONDROSULF 800 TABLETY</t>
  </si>
  <si>
    <t>POR TBL NOB 30X800MG</t>
  </si>
  <si>
    <t>Ibuprofen</t>
  </si>
  <si>
    <t>15486</t>
  </si>
  <si>
    <t>IBUMAX 600 MG</t>
  </si>
  <si>
    <t>POR TBL FLM 100X600MG</t>
  </si>
  <si>
    <t>155051</t>
  </si>
  <si>
    <t>IBALGIN GEL</t>
  </si>
  <si>
    <t>DRM GEL 100GM</t>
  </si>
  <si>
    <t>32081</t>
  </si>
  <si>
    <t>IBALGIN 400</t>
  </si>
  <si>
    <t>RCT SUP 10X50MG</t>
  </si>
  <si>
    <t>999999</t>
  </si>
  <si>
    <t>Jodovaný povidon</t>
  </si>
  <si>
    <t>203323</t>
  </si>
  <si>
    <t>DRM UNG 1X100GM 10%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</si>
  <si>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</si>
  <si>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</si>
  <si>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</si>
  <si>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</si>
  <si>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</si>
  <si>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</si>
  <si>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</si>
  <si>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</si>
  <si>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</si>
  <si>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</si>
  <si>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</si>
  <si>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</si>
  <si>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</si>
  <si>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</si>
  <si>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</si>
  <si>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</si>
  <si>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</si>
  <si>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</si>
  <si>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</si>
  <si>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1X4</t>
  </si>
  <si>
    <t>Mefenoxalon</t>
  </si>
  <si>
    <t>DORSIFLEX 200 MG</t>
  </si>
  <si>
    <t>112561</t>
  </si>
  <si>
    <t>POR TBL NOB 30X15MG</t>
  </si>
  <si>
    <t>17187</t>
  </si>
  <si>
    <t>NIMESIL</t>
  </si>
  <si>
    <t>POR GRA SUS 30X100MG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</si>
  <si>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</si>
  <si>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</si>
  <si>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</si>
  <si>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</si>
  <si>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</si>
  <si>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</si>
  <si>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</si>
  <si>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</si>
  <si>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Omeprazol</t>
  </si>
  <si>
    <t>14451</t>
  </si>
  <si>
    <t>OMEPRAZOL 20 GALMED</t>
  </si>
  <si>
    <t>POR CPS DUR 28X20MG</t>
  </si>
  <si>
    <t>14450</t>
  </si>
  <si>
    <t>POR CPS DUR 14X20MG</t>
  </si>
  <si>
    <t>122685</t>
  </si>
  <si>
    <t>PRESTARIUM NEO COMBI 5 MG/1,25 MG</t>
  </si>
  <si>
    <t>Serenový plod</t>
  </si>
  <si>
    <t>59711</t>
  </si>
  <si>
    <t>POR CPS MOL 60X320MG</t>
  </si>
  <si>
    <t>Sultamicilin</t>
  </si>
  <si>
    <t>17149</t>
  </si>
  <si>
    <t>UNASYN</t>
  </si>
  <si>
    <t>POR TBL FLM 12X375MG</t>
  </si>
  <si>
    <t>42776</t>
  </si>
  <si>
    <t>TRALGIT SR 150</t>
  </si>
  <si>
    <t>POR TBL PRO 30X150MG</t>
  </si>
  <si>
    <t>138841</t>
  </si>
  <si>
    <t>POR TBL FLM 3X10</t>
  </si>
  <si>
    <t>178515</t>
  </si>
  <si>
    <t>MEDRACET 37,5 MG/325 MG</t>
  </si>
  <si>
    <t>17925</t>
  </si>
  <si>
    <t>179334</t>
  </si>
  <si>
    <t>POR TBL FLM 100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</si>
  <si>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</si>
  <si>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</si>
  <si>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</si>
  <si>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</si>
  <si>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</si>
  <si>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</si>
  <si>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</si>
  <si>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</si>
  <si>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</si>
  <si>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</si>
  <si>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</si>
  <si>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</si>
  <si>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181189</t>
  </si>
  <si>
    <t>MISTRA 2 MG/0,03 MG POTAHOVANÉ TABLETY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</si>
  <si>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</si>
  <si>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</si>
  <si>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</si>
  <si>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</si>
  <si>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</si>
  <si>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</si>
  <si>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</si>
  <si>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</si>
  <si>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18517</t>
  </si>
  <si>
    <t>KRYTÍ INADINE</t>
  </si>
  <si>
    <t>9,5X9,5CM 5KS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</si>
  <si>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</si>
  <si>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</si>
  <si>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</si>
  <si>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</si>
  <si>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</si>
  <si>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</si>
  <si>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</si>
  <si>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</si>
  <si>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</si>
  <si>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80576</t>
  </si>
  <si>
    <t>NÁPLAST HYPOALERGENNÍ CURAPOR STERILNÍ</t>
  </si>
  <si>
    <t>5X7CM,SAMOLEPÍCÍ,S POLŠTÁŘKEM,1KS</t>
  </si>
  <si>
    <t>882</t>
  </si>
  <si>
    <t>OBINADLO ELASTICKÉ IDEAL</t>
  </si>
  <si>
    <t>12CMX5M,PÁSKOVANÁ DO SUPERIORU,1KS</t>
  </si>
  <si>
    <t>18516</t>
  </si>
  <si>
    <t>5X5CM 5KS</t>
  </si>
  <si>
    <t>11811</t>
  </si>
  <si>
    <t>ORTÉZA LOKETNÍ SILISTAB EPI 2305</t>
  </si>
  <si>
    <t>PRUŽNÝ MATERIÁL, SILIK.PELOTY, PŘEDLOKETNÍ EPI PÁSKA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</si>
  <si>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</si>
  <si>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</si>
  <si>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</si>
  <si>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</si>
  <si>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</si>
  <si>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</si>
  <si>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63677</t>
  </si>
  <si>
    <t>BANDÁŽ KOLENNÍ, PUSH MED, 2.30.1</t>
  </si>
  <si>
    <t>VEL.: 1 - 5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</si>
  <si>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</si>
  <si>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</si>
  <si>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</si>
  <si>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</si>
  <si>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</si>
  <si>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</si>
  <si>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</si>
  <si>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</si>
  <si>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</si>
  <si>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</si>
  <si>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</si>
  <si>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</si>
  <si>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</si>
  <si>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</si>
  <si>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</si>
  <si>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</si>
  <si>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</si>
  <si>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140588</t>
  </si>
  <si>
    <t>ORTÉZA KOLENNÍ PRODYŠNÁ S NASTAVITELNOU FLEXÍ 0.-9</t>
  </si>
  <si>
    <t>PROTECT.ST PIN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</si>
  <si>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</si>
  <si>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</si>
  <si>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</si>
  <si>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</si>
  <si>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</si>
  <si>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</si>
  <si>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</si>
  <si>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</si>
  <si>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</si>
  <si>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93171</t>
  </si>
  <si>
    <t>PÁSKA INFRAPATELÁRNÍ</t>
  </si>
  <si>
    <t>MEDI PATELLA</t>
  </si>
  <si>
    <t>23204</t>
  </si>
  <si>
    <t>ORTÉZA KOLENNÍHO KLOUBU</t>
  </si>
  <si>
    <t>KRÁTKÁ LÉČEBNÁ S KLOUBEM</t>
  </si>
  <si>
    <t>93656</t>
  </si>
  <si>
    <t>ORTÉZA HLEZENNÍ S OSMIČKOU</t>
  </si>
  <si>
    <t>PROTECT.LEVA STRAP</t>
  </si>
  <si>
    <t>23739</t>
  </si>
  <si>
    <t>CHODÍTKO ČTYŘKOLOVÉ SKLÁDACÍ 103</t>
  </si>
  <si>
    <t>DURALOVÉ,NASTAVITELNÉ 84-92CM,SEDÁTKO,NÁKUPNÍ KOŠÍK,BRZDY DELUXE</t>
  </si>
  <si>
    <t>23747</t>
  </si>
  <si>
    <t>CHODÍTKO ČTYŘKOLOVÉ S PODPŮRNOU DESKOU 203</t>
  </si>
  <si>
    <t>NASTAVITELNÉ 97-142CM,PODPŮRNÁ DESKA,POLOHOVÁNÍ DRŽADEL</t>
  </si>
  <si>
    <t>23892</t>
  </si>
  <si>
    <t>SEDAČKA POD SPRCHU 509</t>
  </si>
  <si>
    <t>NASTAVITELNÁ VÝŠKA,KULATÉ PLASTOVÉ SEDÁTKO</t>
  </si>
  <si>
    <t>11615</t>
  </si>
  <si>
    <t>SEDAČKA NA VANU 555</t>
  </si>
  <si>
    <t>PLASTOVÁ, ŠÍŘKA 33 CM, NASTAVITELNÁ DLE ŠÍŘKY VANY, PODPŮRNÉ MADLO</t>
  </si>
  <si>
    <t>23886</t>
  </si>
  <si>
    <t>NÁSTAVEC NA WC PLASTOVÝ 508 B</t>
  </si>
  <si>
    <t>VÝŠKA 10CM</t>
  </si>
  <si>
    <t>63903</t>
  </si>
  <si>
    <t>HŮL VYCHÁZKOVÁ SKLÁDACÍ 90-1050</t>
  </si>
  <si>
    <t>NASTAVITELNÁ VÝŠKA</t>
  </si>
  <si>
    <t>23756</t>
  </si>
  <si>
    <t>CHODÍTKO KLOUBOVÉ SKLÁDACÍ 230 EL</t>
  </si>
  <si>
    <t>ČTYŘBODOVÉ,NASTAVITELNÉ 82,5-91,5CM</t>
  </si>
  <si>
    <t>23887</t>
  </si>
  <si>
    <t>NÁSTAVEC NA WC PLASTOVÝ 508 B/SUPER</t>
  </si>
  <si>
    <t>VÝŠKA 10CM,DVA FIXAČNÍ ŠROUBY</t>
  </si>
  <si>
    <t>23904</t>
  </si>
  <si>
    <t>SEDAČKA DO VANY ZÁVĚSNÁ 530 P</t>
  </si>
  <si>
    <t>PLASTOVÉ SEDÁTKO,NASTAVITELNÁ DLE ŠÍŘKY VANY</t>
  </si>
  <si>
    <t>11604</t>
  </si>
  <si>
    <t>KŘESLO KLOZETOVÉ PEVNÉ 521 W</t>
  </si>
  <si>
    <t>NASTAVITELNÁ VÝŠKA,POLSTROVANÉ TOALET.SEDÁTKO,PLASTOVÁ NÁDOBA S VÍKEM</t>
  </si>
  <si>
    <t>23914</t>
  </si>
  <si>
    <t>SEDAČKA POD SPRCHU 537 B</t>
  </si>
  <si>
    <t>NASTAVITELNÁ VÝŠKA 49-60CM,PLASTOVÉ HYGIENICKÉ SEDÁTKO</t>
  </si>
  <si>
    <t>93895</t>
  </si>
  <si>
    <t>BERLE FRANCOUZSKÁ THUASNE W2016</t>
  </si>
  <si>
    <t>VÝŠKOVĚ NASTAVITELNÁ, NOSNOST 150KG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</si>
  <si>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</si>
  <si>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</si>
  <si>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</si>
  <si>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</si>
  <si>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</si>
  <si>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</si>
  <si>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</si>
  <si>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</si>
  <si>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</si>
  <si>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</si>
  <si>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</si>
  <si>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191730</t>
  </si>
  <si>
    <t>Aciklovir</t>
  </si>
  <si>
    <t>84128</t>
  </si>
  <si>
    <t>HERPESIN 400</t>
  </si>
  <si>
    <t>POR TBL NOB 25X400MG</t>
  </si>
  <si>
    <t>Alprazolam</t>
  </si>
  <si>
    <t>90957</t>
  </si>
  <si>
    <t>XANAX 0,25 MG</t>
  </si>
  <si>
    <t>POR TBL NOB 30X0.25MG</t>
  </si>
  <si>
    <t>192854</t>
  </si>
  <si>
    <t>94933</t>
  </si>
  <si>
    <t>POR TBL FLM 14 II</t>
  </si>
  <si>
    <t>Betaxolol</t>
  </si>
  <si>
    <t>49910</t>
  </si>
  <si>
    <t>POR TBL FLM 98X20MG</t>
  </si>
  <si>
    <t>Citalopram</t>
  </si>
  <si>
    <t>17433</t>
  </si>
  <si>
    <t>POR TBL FLM 60X20MG</t>
  </si>
  <si>
    <t>17434</t>
  </si>
  <si>
    <t>POR TBL FLM 90X20MG</t>
  </si>
  <si>
    <t>132689</t>
  </si>
  <si>
    <t>Dexamethason a antiinfektiva</t>
  </si>
  <si>
    <t>2546</t>
  </si>
  <si>
    <t>MAXITROL</t>
  </si>
  <si>
    <t>OPH GTT SUS 1X5ML</t>
  </si>
  <si>
    <t>2547</t>
  </si>
  <si>
    <t>OPH UNG 1X3.5GM</t>
  </si>
  <si>
    <t>Diacerein</t>
  </si>
  <si>
    <t>21668</t>
  </si>
  <si>
    <t>ARTRODAR</t>
  </si>
  <si>
    <t>75633</t>
  </si>
  <si>
    <t>INJ SOL 10X3ML/75MG</t>
  </si>
  <si>
    <t>46622</t>
  </si>
  <si>
    <t>POR TBL PRO 50X150MG</t>
  </si>
  <si>
    <t>185435</t>
  </si>
  <si>
    <t>132786</t>
  </si>
  <si>
    <t>Glukosamin</t>
  </si>
  <si>
    <t>92076</t>
  </si>
  <si>
    <t>DONA</t>
  </si>
  <si>
    <t>INJ SOL 6X2MLA+6X1MLB</t>
  </si>
  <si>
    <t>215978</t>
  </si>
  <si>
    <t>14822</t>
  </si>
  <si>
    <t>POR TBL FLM 90X800MG</t>
  </si>
  <si>
    <t>14824</t>
  </si>
  <si>
    <t>POR GRA SOL 90X800MG</t>
  </si>
  <si>
    <t>160155</t>
  </si>
  <si>
    <t>POR TBL NOB 90X800MG</t>
  </si>
  <si>
    <t>32020</t>
  </si>
  <si>
    <t>IBUPROFEN AL 400</t>
  </si>
  <si>
    <t>107189</t>
  </si>
  <si>
    <t>ELMETACIN</t>
  </si>
  <si>
    <t>DRM SPR SOL 1X100ML 1%</t>
  </si>
  <si>
    <t>107188</t>
  </si>
  <si>
    <t>DRM SPR SOL 1X50ML/400MG</t>
  </si>
  <si>
    <t>101833</t>
  </si>
  <si>
    <t>Jiná antibiotika pro lokální aplikaci</t>
  </si>
  <si>
    <t>1066</t>
  </si>
  <si>
    <t>FRAMYKOIN</t>
  </si>
  <si>
    <t>DRM UNG 10GM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</si>
  <si>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</si>
  <si>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</si>
  <si>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</si>
  <si>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</si>
  <si>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</si>
  <si>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</si>
  <si>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</si>
  <si>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</si>
  <si>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</si>
  <si>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</si>
  <si>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</si>
  <si>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TEVANEL 35 MG</t>
  </si>
  <si>
    <t>POR TBL FLM 12X35MG</t>
  </si>
  <si>
    <t>101834</t>
  </si>
  <si>
    <t>POR TBL FLM 16X35MG</t>
  </si>
  <si>
    <t>187849</t>
  </si>
  <si>
    <t>Kyselina tiaprofenová</t>
  </si>
  <si>
    <t>96484</t>
  </si>
  <si>
    <t>SURGAM LÉČIVA</t>
  </si>
  <si>
    <t>POR TBL NOB 20X300MG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</si>
  <si>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</si>
  <si>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</si>
  <si>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</si>
  <si>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</si>
  <si>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</si>
  <si>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</si>
  <si>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</si>
  <si>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</si>
  <si>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</si>
  <si>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3645</t>
  </si>
  <si>
    <t>DIMEXOL</t>
  </si>
  <si>
    <t>150983</t>
  </si>
  <si>
    <t>MELOXICAM MYLAN 15 MG</t>
  </si>
  <si>
    <t>POR TBL NOB 100X15MG</t>
  </si>
  <si>
    <t>132853</t>
  </si>
  <si>
    <t>122690</t>
  </si>
  <si>
    <t>Pitofenon a analgetika</t>
  </si>
  <si>
    <t>88708</t>
  </si>
  <si>
    <t>ALGIFEN</t>
  </si>
  <si>
    <t>Prulifloxacin</t>
  </si>
  <si>
    <t>19157</t>
  </si>
  <si>
    <t>UNIDROX</t>
  </si>
  <si>
    <t>POR TBL FLM 1X600MG</t>
  </si>
  <si>
    <t>Sildenafil</t>
  </si>
  <si>
    <t>143431</t>
  </si>
  <si>
    <t>SILDENAFIL SANDOZ 100 MG</t>
  </si>
  <si>
    <t>POR TBL NOB 16X100MG</t>
  </si>
  <si>
    <t>Sumatriptan</t>
  </si>
  <si>
    <t>115449</t>
  </si>
  <si>
    <t>SUMATRIPTAN ACTAVIS 50 MG</t>
  </si>
  <si>
    <t>POR TBL OBD 6X50MG II</t>
  </si>
  <si>
    <t>Tizanidin</t>
  </si>
  <si>
    <t>16051</t>
  </si>
  <si>
    <t>SIRDALUD 2 MG</t>
  </si>
  <si>
    <t>42775</t>
  </si>
  <si>
    <t>POR TBL PRO 10X150MG</t>
  </si>
  <si>
    <t>138847</t>
  </si>
  <si>
    <t>POR TBL FLM 9X10</t>
  </si>
  <si>
    <t>138848</t>
  </si>
  <si>
    <t>POR TBL FLM 10X10</t>
  </si>
  <si>
    <t>Triamcinolon a antiseptika</t>
  </si>
  <si>
    <t>TRIAMCINOLON E LÉČIVA</t>
  </si>
  <si>
    <t>DRM UNG 20GM</t>
  </si>
  <si>
    <t>189080</t>
  </si>
  <si>
    <t>POR TBL MND 90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</si>
  <si>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</si>
  <si>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</si>
  <si>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</si>
  <si>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</si>
  <si>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</si>
  <si>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</si>
  <si>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</si>
  <si>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23641</t>
  </si>
  <si>
    <t>ORTÉZA KOLENNÍ S KOVOVÝMI DLAHAMI</t>
  </si>
  <si>
    <t>DRYTEX HINGED KNEE SUPPORT- S DVOUOSÝM KLOUBEM (0555)</t>
  </si>
  <si>
    <t>39710</t>
  </si>
  <si>
    <t>VELIKOST A3</t>
  </si>
  <si>
    <t>62916</t>
  </si>
  <si>
    <t>ORTÉZA PRO KOREKCI AC LUXACE ORTEX 025</t>
  </si>
  <si>
    <t>78914</t>
  </si>
  <si>
    <t>ORTÉZA PALCE S VÝZTUHOU - TYP 305</t>
  </si>
  <si>
    <t>PRODYŠNÝ MATERIÁL,VÝZTUHA,ZAPÍNÁNÍ NA VELCRO</t>
  </si>
  <si>
    <t>78942</t>
  </si>
  <si>
    <t>BANDÁŽ ACHILOVKY ACHIMED</t>
  </si>
  <si>
    <t>93108</t>
  </si>
  <si>
    <t>ORTÉZA ZÁPĚSTÍ LIGAFLEX CLASSIC 2435 P/L</t>
  </si>
  <si>
    <t>PEVNÁ ORTÉZA, ODSTRANITELNÉ DLAHY PROSTUPNÉ RTG</t>
  </si>
  <si>
    <t>78941</t>
  </si>
  <si>
    <t>BANDÁŽ HLEZENNÍ LEVAMED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</si>
  <si>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</si>
  <si>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</si>
  <si>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</si>
  <si>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</si>
  <si>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</si>
  <si>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</si>
  <si>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</si>
  <si>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</si>
  <si>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</si>
  <si>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</si>
  <si>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</si>
  <si>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</si>
  <si>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</si>
  <si>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</si>
  <si>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</si>
  <si>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</si>
  <si>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</si>
  <si>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</si>
  <si>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</si>
  <si>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</si>
  <si>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</si>
  <si>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</si>
  <si>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</si>
  <si>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78013</t>
  </si>
  <si>
    <t>KOREKTOR KLADÍVKOVÉHO PRSTU</t>
  </si>
  <si>
    <t>BERKEMANN 6037</t>
  </si>
  <si>
    <t>11974</t>
  </si>
  <si>
    <t>BERLE FRANCOUZSKÁ PŘEDLOKETNí SPECIÁLNÍ 222 KL-SC</t>
  </si>
  <si>
    <t>VYMĚKČENÉ DRŽADLO,BAREVNÁ,NASTAVITELNÁ 76-96CM, DO 130KG</t>
  </si>
  <si>
    <t>93482</t>
  </si>
  <si>
    <t>LŮŽKO POLOHOVACÍ ELEKTRICKÉ CASA CLASSIC LIGHT</t>
  </si>
  <si>
    <t>POJÍZDNÉ, VÝŠKOVĚ NASTAVITELNÉ, VYBAVENÍ: HRAZDA, HRAZDIČKA, POSTRANICE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</si>
  <si>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</si>
  <si>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</si>
  <si>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</si>
  <si>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</si>
  <si>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</si>
  <si>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</si>
  <si>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62685</t>
  </si>
  <si>
    <t>MATRACE ANTIDEKUBITNÍ CASACARE 1</t>
  </si>
  <si>
    <t>PU PĚNA,ROZMĚR 90X197X12CM,PROŘEZÁVANÝ POVRCH,PAROPRODYŠNÝ A OMYVATELNÝ POTAH</t>
  </si>
  <si>
    <t>93433</t>
  </si>
  <si>
    <t>ROZTOK VISKOELASTICKÝ ERECTUS</t>
  </si>
  <si>
    <t>INJ 1X2ML,HRAZENY 3 APLIKACE DO 1 KLOUBU/6 MĚS.</t>
  </si>
  <si>
    <t>97374</t>
  </si>
  <si>
    <t>POR CPS RML 100X15MG</t>
  </si>
  <si>
    <t>59645</t>
  </si>
  <si>
    <t>POR PLV SOL 20</t>
  </si>
  <si>
    <t>71960</t>
  </si>
  <si>
    <t>ANOPYRIN 100 MG</t>
  </si>
  <si>
    <t>POR TBL NOB 5X10X100MG</t>
  </si>
  <si>
    <t>41669</t>
  </si>
  <si>
    <t>POR TBL NOB 4X70MG</t>
  </si>
  <si>
    <t>Kyselina hyaluronová</t>
  </si>
  <si>
    <t>59840</t>
  </si>
  <si>
    <t>HYALGAN 20 MG/2 ML</t>
  </si>
  <si>
    <t>INJ SOL 1X2ML/20MG</t>
  </si>
  <si>
    <t>138842</t>
  </si>
  <si>
    <t>POR TBL FLM 4X10</t>
  </si>
  <si>
    <t>16285</t>
  </si>
  <si>
    <t>STILNOX</t>
  </si>
  <si>
    <t>132603</t>
  </si>
  <si>
    <t>Avanafil</t>
  </si>
  <si>
    <t>194282</t>
  </si>
  <si>
    <t>SPEDRA 100 MG</t>
  </si>
  <si>
    <t>POR TBL NOB 12X100MG</t>
  </si>
  <si>
    <t>23642</t>
  </si>
  <si>
    <t>DRYTEX ECONOMY HINGED KNEE SUPPORT- S DVOUOSÝM KLOUBEM (0670)</t>
  </si>
  <si>
    <t>140338</t>
  </si>
  <si>
    <t>ORTÉZA ZÁPĚSTÍ RIGIDNÍ S FIXACÍ PALCE</t>
  </si>
  <si>
    <t>FP 040</t>
  </si>
  <si>
    <t>140677</t>
  </si>
  <si>
    <t>PÁS BEDERNÍ - LUMBOSAN</t>
  </si>
  <si>
    <t>PÁS BEDERNÍ PLETENINOVÝ S VÝZTUHAMI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</si>
  <si>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</si>
  <si>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</si>
  <si>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</si>
  <si>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</si>
  <si>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</si>
  <si>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</si>
  <si>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</si>
  <si>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125167</t>
  </si>
  <si>
    <t>DOLGIT GEL</t>
  </si>
  <si>
    <t>DRM GEL 1X150GM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</si>
  <si>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</si>
  <si>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</si>
  <si>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</si>
  <si>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</si>
  <si>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</si>
  <si>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</si>
  <si>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</si>
  <si>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</si>
  <si>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</si>
  <si>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</si>
  <si>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</si>
  <si>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</si>
  <si>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</si>
  <si>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</si>
  <si>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</si>
  <si>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</si>
  <si>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</si>
  <si>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</si>
  <si>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</si>
  <si>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</si>
  <si>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</si>
  <si>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Rifampicin</t>
  </si>
  <si>
    <t>POR CPS DUR 100X300MG</t>
  </si>
  <si>
    <t>167770</t>
  </si>
  <si>
    <t>POR TBL FLM 10X1X10MG</t>
  </si>
  <si>
    <t>16052</t>
  </si>
  <si>
    <t>SIRDALUD 4 MG</t>
  </si>
  <si>
    <t>57793</t>
  </si>
  <si>
    <t>POR GTT SOL 1X96ML</t>
  </si>
  <si>
    <t>84262</t>
  </si>
  <si>
    <t>TRALGIT GTT.</t>
  </si>
  <si>
    <t>42779</t>
  </si>
  <si>
    <t>TRALGIT SR 200</t>
  </si>
  <si>
    <t>POR TBL PRO 10X200MG</t>
  </si>
  <si>
    <t>POR TBL FLM 2X10</t>
  </si>
  <si>
    <t>Tramazolin</t>
  </si>
  <si>
    <t>NAS SPR SOL 1X10ML</t>
  </si>
  <si>
    <t>164887</t>
  </si>
  <si>
    <t>146894</t>
  </si>
  <si>
    <t>ZOLPIDEM MYLAN 10 MG</t>
  </si>
  <si>
    <t>964</t>
  </si>
  <si>
    <t>OBUV ORTOPEDICKÁ-SLOŽITĚJŠÍ-INDIV.ZHOTOVOVANÁ</t>
  </si>
  <si>
    <t>90%</t>
  </si>
  <si>
    <t>962</t>
  </si>
  <si>
    <t>OBUV ORTOPEDICKÁ-JEDNODUCHÁ-INDIV.ZHOTOVOVANÁ</t>
  </si>
  <si>
    <t>50%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</si>
  <si>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</si>
  <si>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</si>
  <si>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</si>
  <si>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</si>
  <si>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</si>
  <si>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</si>
  <si>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</si>
  <si>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</si>
  <si>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</si>
  <si>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</si>
  <si>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</si>
  <si>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</si>
  <si>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</si>
  <si>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93497</t>
  </si>
  <si>
    <t>BERLE SKLOPNÁ FRANCOUZSKÁ SPECIÁLNÍ BSF 07</t>
  </si>
  <si>
    <t>VYMĚKČENÁ RUKOJEŤ, 2X NASTAVITELNÁ, ODRAZKY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</si>
  <si>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</si>
  <si>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</si>
  <si>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</si>
  <si>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</si>
  <si>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</si>
  <si>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</si>
  <si>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93011</t>
  </si>
  <si>
    <t>ZVEDÁK ELEKTRICKÝ POJÍZDNÝ MEYRA SITO 8013115</t>
  </si>
  <si>
    <t>NAST. VÝŠKA RAMENE 44-176CM, HMOTNOST 42,5KG, NOSNOST 160 KG</t>
  </si>
  <si>
    <t>63915</t>
  </si>
  <si>
    <t>PŘÍSLUŠENSTVÍ KE ZVEDÁKU 1006</t>
  </si>
  <si>
    <t>ZÁVĚS RYCHLOÚVAZNÝ S OPĚRKOU HLAVY 1602, NOSNOST 175 KG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</si>
  <si>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</si>
  <si>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</si>
  <si>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</si>
  <si>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</si>
  <si>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</si>
  <si>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</si>
  <si>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11307</t>
  </si>
  <si>
    <t>PODLOŽKA DEKUBA 140X200</t>
  </si>
  <si>
    <t>PROSTĚRADLO ZDRAVOTNÍ</t>
  </si>
  <si>
    <t>132654</t>
  </si>
  <si>
    <t>Antiagregancia kromě heparinu, kombinace</t>
  </si>
  <si>
    <t>57364</t>
  </si>
  <si>
    <t>AGGRENOX</t>
  </si>
  <si>
    <t>POR CPS RDR 60X25MG/200MG</t>
  </si>
  <si>
    <t>Atorvastatin</t>
  </si>
  <si>
    <t>93015</t>
  </si>
  <si>
    <t>45010</t>
  </si>
  <si>
    <t>AZITROMYCIN SANDOZ 500 MG</t>
  </si>
  <si>
    <t>45011</t>
  </si>
  <si>
    <t>POR TBL FLM 6X500MG</t>
  </si>
  <si>
    <t>45012</t>
  </si>
  <si>
    <t>POR TBL FLM 12X500MG</t>
  </si>
  <si>
    <t>153973</t>
  </si>
  <si>
    <t>AZITROMYCIN MYLAN 500 MG</t>
  </si>
  <si>
    <t>LEXAURIN 1,5</t>
  </si>
  <si>
    <t>POR TBL NOB 30X1.5MG</t>
  </si>
  <si>
    <t>132620</t>
  </si>
  <si>
    <t>132600</t>
  </si>
  <si>
    <t>Celekoxib</t>
  </si>
  <si>
    <t>196149</t>
  </si>
  <si>
    <t>ACLEXA 200 MG TVRDÉ TOBOLKY</t>
  </si>
  <si>
    <t>POR CPS DUR 30X200MG</t>
  </si>
  <si>
    <t>196152</t>
  </si>
  <si>
    <t>POR CPS DUR 60X200MG</t>
  </si>
  <si>
    <t>196150</t>
  </si>
  <si>
    <t>POR CPS DUR 40X200MG</t>
  </si>
  <si>
    <t>85031</t>
  </si>
  <si>
    <t>POR CPS DUR 50X200MG I</t>
  </si>
  <si>
    <t>196141</t>
  </si>
  <si>
    <t>ACLEXA 100 MG TVRDÉ TOBOLKY</t>
  </si>
  <si>
    <t>POR CPS DUR 30X100MG</t>
  </si>
  <si>
    <t>196144</t>
  </si>
  <si>
    <t>POR CPS DUR 60X100MG</t>
  </si>
  <si>
    <t>196148</t>
  </si>
  <si>
    <t>POR CPS DUR 20X200MG</t>
  </si>
  <si>
    <t>196146</t>
  </si>
  <si>
    <t>POR CPS DUR 100X100MG</t>
  </si>
  <si>
    <t>Cetirizin</t>
  </si>
  <si>
    <t>155686</t>
  </si>
  <si>
    <t>ZYRTEC</t>
  </si>
  <si>
    <t>POR TBL FLM 90X10MG</t>
  </si>
  <si>
    <t>DIAZEPAM SLOVAKOFARMA 5 MG</t>
  </si>
  <si>
    <t>POR TBL NOB 20X5MG</t>
  </si>
  <si>
    <t>10543</t>
  </si>
  <si>
    <t>DRM GEL 1X100ML PUMPA</t>
  </si>
  <si>
    <t>107918</t>
  </si>
  <si>
    <t>POR TBL ENT 100X50MG</t>
  </si>
  <si>
    <t>75632</t>
  </si>
  <si>
    <t>POR TBL RET 50X100MG</t>
  </si>
  <si>
    <t>203287</t>
  </si>
  <si>
    <t>VOLTAREN 140 MG LÉČIVÁ NÁPLAST</t>
  </si>
  <si>
    <t>DRM EMP MED 10X140MG</t>
  </si>
  <si>
    <t>203286</t>
  </si>
  <si>
    <t>DRM EMP MED 5X140MG</t>
  </si>
  <si>
    <t>100097</t>
  </si>
  <si>
    <t>DRM GEL 1X100GM LAM</t>
  </si>
  <si>
    <t>132660</t>
  </si>
  <si>
    <t>132659</t>
  </si>
  <si>
    <t>4013</t>
  </si>
  <si>
    <t>DOXYBENE 200 MG TABLETY</t>
  </si>
  <si>
    <t>POR TBL NOB 10X200MG</t>
  </si>
  <si>
    <t>97655</t>
  </si>
  <si>
    <t>POR CPS MOL 20X100MG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</si>
  <si>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</si>
  <si>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</si>
  <si>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</si>
  <si>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</si>
  <si>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</si>
  <si>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</si>
  <si>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32078</t>
  </si>
  <si>
    <t>IBALGIN 200</t>
  </si>
  <si>
    <t>POR TBL FLM 30X200MG</t>
  </si>
  <si>
    <t>124137</t>
  </si>
  <si>
    <t>IBUPROFEN 400 MG GALMED</t>
  </si>
  <si>
    <t>9619</t>
  </si>
  <si>
    <t>REPARIL- DRAGÉES</t>
  </si>
  <si>
    <t>POR TBL OBD 100X20MG</t>
  </si>
  <si>
    <t>32546</t>
  </si>
  <si>
    <t>KLACID SR</t>
  </si>
  <si>
    <t>POR TBL RET 14X500MG-DOUBLE BL</t>
  </si>
  <si>
    <t>53190</t>
  </si>
  <si>
    <t>POR TBL RET 14X500MG</t>
  </si>
  <si>
    <t>53853</t>
  </si>
  <si>
    <t>203290</t>
  </si>
  <si>
    <t>203854</t>
  </si>
  <si>
    <t>203293</t>
  </si>
  <si>
    <t>132836</t>
  </si>
  <si>
    <t>200688</t>
  </si>
  <si>
    <t>GEROUSIA 150 MG</t>
  </si>
  <si>
    <t>181293</t>
  </si>
  <si>
    <t>ESSENTIALE FORTE 600 MG</t>
  </si>
  <si>
    <t>POR CPS DUR 30X600MG</t>
  </si>
  <si>
    <t>66046</t>
  </si>
  <si>
    <t>AULIN GEL</t>
  </si>
  <si>
    <t>Organo-heparinoid</t>
  </si>
  <si>
    <t>HEPAROID LÉČIVA</t>
  </si>
  <si>
    <t>Promethazin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</si>
  <si>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</si>
  <si>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</si>
  <si>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</si>
  <si>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</si>
  <si>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</si>
  <si>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</si>
  <si>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</si>
  <si>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119653</t>
  </si>
  <si>
    <t>POR TBL FLM 60X320MG/60MG</t>
  </si>
  <si>
    <t>Spironolakton</t>
  </si>
  <si>
    <t>46755</t>
  </si>
  <si>
    <t>VEROSPIRON 50 MG</t>
  </si>
  <si>
    <t>Sulfasalazin</t>
  </si>
  <si>
    <t>47713</t>
  </si>
  <si>
    <t>POR TBL ENT 500X500MG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</si>
  <si>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</si>
  <si>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</si>
  <si>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</si>
  <si>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</si>
  <si>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</si>
  <si>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</si>
  <si>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</si>
  <si>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</si>
  <si>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</si>
  <si>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</si>
  <si>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Triptorelin</t>
  </si>
  <si>
    <t>62707</t>
  </si>
  <si>
    <t>DECAPEPTYL 0,1 MG</t>
  </si>
  <si>
    <t>SDR INJ SOL 7X1ML</t>
  </si>
  <si>
    <t>164889</t>
  </si>
  <si>
    <t>POR TBL FLM 180</t>
  </si>
  <si>
    <t>47516</t>
  </si>
  <si>
    <t>POR TBL MND 100</t>
  </si>
  <si>
    <t>57610</t>
  </si>
  <si>
    <t>KOMBI-KALZ 1000/880</t>
  </si>
  <si>
    <t>POR GRA SOL SCC 30</t>
  </si>
  <si>
    <t>57598</t>
  </si>
  <si>
    <t>POR GRA SOL SCC 10</t>
  </si>
  <si>
    <t>215744</t>
  </si>
  <si>
    <t>Jiná lokální léčiva k terapii bolestí svalů a kloubů</t>
  </si>
  <si>
    <t>162565</t>
  </si>
  <si>
    <t>REPARIL - GEL N</t>
  </si>
  <si>
    <t>DRM GEL 100GM II</t>
  </si>
  <si>
    <t>83515</t>
  </si>
  <si>
    <t>DRM GEL 100GM I</t>
  </si>
  <si>
    <t>5250</t>
  </si>
  <si>
    <t>VLOŽKY ORTOPEDICKÉ DĚTSKÉ-INDIVIDUÁLNÍ</t>
  </si>
  <si>
    <t>11804</t>
  </si>
  <si>
    <t>ORTÉZA HLEZENNÍ LIGASTRAP 2180</t>
  </si>
  <si>
    <t>PRUŽNÝ TEXTILNÍ MATERIÁL,KŘÍŽOVÉ PÁSKY</t>
  </si>
  <si>
    <t>11782</t>
  </si>
  <si>
    <t>ORTÉZA KOLENNÍ ČTYŘBODOVÁ - ARMOR</t>
  </si>
  <si>
    <t>S VELMI PEVNÝM SKELETEM, PRO INSTABILITU ACL,PCL,CI</t>
  </si>
  <si>
    <t>140285</t>
  </si>
  <si>
    <t>BANDÁŽ LOKTE ELASTICKÁ</t>
  </si>
  <si>
    <t>MEDI ELBOW SUPPORT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</si>
  <si>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</si>
  <si>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</si>
  <si>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</si>
  <si>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</si>
  <si>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</si>
  <si>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</si>
  <si>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</si>
  <si>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</si>
  <si>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</si>
  <si>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</si>
  <si>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</si>
  <si>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</si>
  <si>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140333</t>
  </si>
  <si>
    <t>BANDÁŽ LOKETNÍ S NASTAVITELNÝM KLOUBEM</t>
  </si>
  <si>
    <t>LK 035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</si>
  <si>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</si>
  <si>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</si>
  <si>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</si>
  <si>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</si>
  <si>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</si>
  <si>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</si>
  <si>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</si>
  <si>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</si>
  <si>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</si>
  <si>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</si>
  <si>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</si>
  <si>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</si>
  <si>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</si>
  <si>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</si>
  <si>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</si>
  <si>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</si>
  <si>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</si>
  <si>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</si>
  <si>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</si>
  <si>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</si>
  <si>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</si>
  <si>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</si>
  <si>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</si>
  <si>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85026</t>
  </si>
  <si>
    <t>CELEBREX 100 MG</t>
  </si>
  <si>
    <t>POR CPS DUR 30X100MG I</t>
  </si>
  <si>
    <t>POR CPS DUR 10X200MG I</t>
  </si>
  <si>
    <t>14826</t>
  </si>
  <si>
    <t>FLECTOR EP GEL</t>
  </si>
  <si>
    <t>2146</t>
  </si>
  <si>
    <t>58142</t>
  </si>
  <si>
    <t>Heparin</t>
  </si>
  <si>
    <t>83106</t>
  </si>
  <si>
    <t>LIOTON 100 000 GEL</t>
  </si>
  <si>
    <t>DRM GEL 50GM</t>
  </si>
  <si>
    <t>155052</t>
  </si>
  <si>
    <t>IBALGIN KRÉM</t>
  </si>
  <si>
    <t>DRM CRM 1X100GM</t>
  </si>
  <si>
    <t>15485</t>
  </si>
  <si>
    <t>POR TBL FLM 30X600MG</t>
  </si>
  <si>
    <t>67408</t>
  </si>
  <si>
    <t>INDOBENE</t>
  </si>
  <si>
    <t>67409</t>
  </si>
  <si>
    <t>17186</t>
  </si>
  <si>
    <t>POR GRA SUS 15X100MG</t>
  </si>
  <si>
    <t>132650</t>
  </si>
  <si>
    <t>66045</t>
  </si>
  <si>
    <t>Pentoxifylin</t>
  </si>
  <si>
    <t>20027</t>
  </si>
  <si>
    <t>AGAPURIN SR 400</t>
  </si>
  <si>
    <t>POR TBL PRO 50X400MG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</si>
  <si>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</si>
  <si>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</si>
  <si>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</si>
  <si>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</si>
  <si>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</si>
  <si>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</si>
  <si>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</si>
  <si>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140587</t>
  </si>
  <si>
    <t>ORTÉZA KOLENNÍ PRODYŠNÁ S POSTRANNÍMI DLAHAMI</t>
  </si>
  <si>
    <t>GENUMEDI PRO</t>
  </si>
  <si>
    <t>78863</t>
  </si>
  <si>
    <t>LÍMEC KRČNÍ-ADAMS</t>
  </si>
  <si>
    <t>ANATOMICKÝ S KULIČKAMI</t>
  </si>
  <si>
    <t>93109</t>
  </si>
  <si>
    <t>ORTÉZA ZÁPĚSTÍ A PALCE LIGAFLEX MANU 2430 P/L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</si>
  <si>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</si>
  <si>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</si>
  <si>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</si>
  <si>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</si>
  <si>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</si>
  <si>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</si>
  <si>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140310</t>
  </si>
  <si>
    <t>BANDÁŽ HLEZNA S OSMIČKOU</t>
  </si>
  <si>
    <t>MALLEOTRAIN S</t>
  </si>
  <si>
    <t>23643</t>
  </si>
  <si>
    <t>PODPORA KOLENNÍ S LATERÁLNÍ J VÝZTUHOU PATELY</t>
  </si>
  <si>
    <t>DRYTEX LATERAL PATELLA KNEE (0659,0660)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</si>
  <si>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</si>
  <si>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</si>
  <si>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</si>
  <si>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</si>
  <si>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</si>
  <si>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</si>
  <si>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</si>
  <si>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</si>
  <si>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</si>
  <si>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93178</t>
  </si>
  <si>
    <t>ROZTOK ELASTOVISKOZNÍ RENEHAVIS,LMW/HMW NATRIUM HY</t>
  </si>
  <si>
    <t>DVOUKOMOROVÁ INJ.1X(2,2%LMW+1%HMW),HRAZENA 1-3 APLIKACE DO 1 KLOUBU/6 MĚS.</t>
  </si>
  <si>
    <t>47725</t>
  </si>
  <si>
    <t>ZINNAT 250 MG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</si>
  <si>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</si>
  <si>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</si>
  <si>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</si>
  <si>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</si>
  <si>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</si>
  <si>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</si>
  <si>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</si>
  <si>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14817</t>
  </si>
  <si>
    <t>POR CPS DUR 60X400MG</t>
  </si>
  <si>
    <t>16320</t>
  </si>
  <si>
    <t>DRM UNG 1X100GM</t>
  </si>
  <si>
    <t>75490</t>
  </si>
  <si>
    <t>KLACID 250</t>
  </si>
  <si>
    <t>POR TBL FLM 14X250MG</t>
  </si>
  <si>
    <t>91193</t>
  </si>
  <si>
    <t>POR CPS DUR 100X150MG</t>
  </si>
  <si>
    <t>Metoprolol</t>
  </si>
  <si>
    <t>163135</t>
  </si>
  <si>
    <t>VASOCARDIN 100</t>
  </si>
  <si>
    <t>POR TBL NOB 50X100MG</t>
  </si>
  <si>
    <t>115395</t>
  </si>
  <si>
    <t>HELICID 10 ZENTIVA</t>
  </si>
  <si>
    <t>POR CPS ETD 28X10MG</t>
  </si>
  <si>
    <t>132530</t>
  </si>
  <si>
    <t>HELICID 20</t>
  </si>
  <si>
    <t>101233</t>
  </si>
  <si>
    <t>PRESTARIUM NEO FORTE</t>
  </si>
  <si>
    <t>162012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</si>
  <si>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</si>
  <si>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</si>
  <si>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</si>
  <si>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</si>
  <si>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</si>
  <si>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</si>
  <si>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</si>
  <si>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</si>
  <si>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</si>
  <si>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</si>
  <si>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</si>
  <si>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</si>
  <si>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</si>
  <si>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</si>
  <si>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</si>
  <si>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</si>
  <si>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</si>
  <si>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78857</t>
  </si>
  <si>
    <t>OBUV ZDRAVOTNÍ DĚTSKÁ VZOR 015-ZIMNÍ</t>
  </si>
  <si>
    <t>23639</t>
  </si>
  <si>
    <t>TŘMENY ABDUKČNÍ PAVLÍKOVY VZOR BRNO</t>
  </si>
  <si>
    <t>VEL. 0-2</t>
  </si>
  <si>
    <t>93988</t>
  </si>
  <si>
    <t>ORTÉZA ZÁPĚSTÍ MANUMED ACTIVE</t>
  </si>
  <si>
    <t>ORTÉZA ZÁPĚSTÍ S VÝZTUHOU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</si>
  <si>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</si>
  <si>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</si>
  <si>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</si>
  <si>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</si>
  <si>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</si>
  <si>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</si>
  <si>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23344</t>
  </si>
  <si>
    <t>ÚPRAVA ORTÉZY INVIDUÁLNĚ ZHOTOVENÉ</t>
  </si>
  <si>
    <t>160840</t>
  </si>
  <si>
    <t>BIOFENAC 100 MG PRÁŠEK PRO PŘÍPRAVU PERORÁLNÍ SUSPENZE</t>
  </si>
  <si>
    <t>POR PLV SUS 20X100MG</t>
  </si>
  <si>
    <t>191728</t>
  </si>
  <si>
    <t>Acetylcystein</t>
  </si>
  <si>
    <t>57406</t>
  </si>
  <si>
    <t>ACC LONG</t>
  </si>
  <si>
    <t>POR TBL EFF 50X600MG</t>
  </si>
  <si>
    <t>132711</t>
  </si>
  <si>
    <t>132523</t>
  </si>
  <si>
    <t>26330</t>
  </si>
  <si>
    <t>POR TBL FLM 50X5MG</t>
  </si>
  <si>
    <t>28814</t>
  </si>
  <si>
    <t>POR TBL DIS 60X5MG</t>
  </si>
  <si>
    <t>14825</t>
  </si>
  <si>
    <t>DRM GEL 1X60GM</t>
  </si>
  <si>
    <t>14830</t>
  </si>
  <si>
    <t>FLECTOR EP TISSUGEL</t>
  </si>
  <si>
    <t>DRM EMP TDR 5KS</t>
  </si>
  <si>
    <t>169567</t>
  </si>
  <si>
    <t>DIKY 4%</t>
  </si>
  <si>
    <t>DRM SPR SOL 25GM</t>
  </si>
  <si>
    <t>54539</t>
  </si>
  <si>
    <t>DOLMINA INJ</t>
  </si>
  <si>
    <t>INJ SOL 5X3ML/75MG</t>
  </si>
  <si>
    <t>58425</t>
  </si>
  <si>
    <t>DOLMINA 50</t>
  </si>
  <si>
    <t>17165</t>
  </si>
  <si>
    <t>11063</t>
  </si>
  <si>
    <t>IBALGIN 600</t>
  </si>
  <si>
    <t>62544</t>
  </si>
  <si>
    <t>NUROFEN 200 MG</t>
  </si>
  <si>
    <t>POR TBL OBD 48X200MG</t>
  </si>
  <si>
    <t>48262</t>
  </si>
  <si>
    <t>DRM PLV ADS 1X5GM</t>
  </si>
  <si>
    <t>Kombinace různých antibiotik</t>
  </si>
  <si>
    <t>1076</t>
  </si>
  <si>
    <t>OPHTHALMO-FRAMYKOIN</t>
  </si>
  <si>
    <t>OPH UNG 1X5GM</t>
  </si>
  <si>
    <t>Prednisolon a antiseptika</t>
  </si>
  <si>
    <t>Síran hořečnatý</t>
  </si>
  <si>
    <t>MAGNESIUM SULFURICUM BIOTIKA 10%</t>
  </si>
  <si>
    <t>INJ SOL 5X10ML 10%</t>
  </si>
  <si>
    <t>42780</t>
  </si>
  <si>
    <t>POR TBL PRO 30X200MG</t>
  </si>
  <si>
    <t>17927</t>
  </si>
  <si>
    <t>POR TBL FLM 40</t>
  </si>
  <si>
    <t>197862</t>
  </si>
  <si>
    <t>PALGOTAL 75 MG/650 MG</t>
  </si>
  <si>
    <t>145962</t>
  </si>
  <si>
    <t>PARTRAMEC 37,5 MG/325 MG</t>
  </si>
  <si>
    <t>169675</t>
  </si>
  <si>
    <t>186538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</si>
  <si>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</si>
  <si>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</si>
  <si>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</si>
  <si>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</si>
  <si>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</si>
  <si>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</si>
  <si>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967</t>
  </si>
  <si>
    <t>OBUV ORTOPEDICKÁ-OPRAVY PROTETICKÉ ČÁSTI</t>
  </si>
  <si>
    <t>POUZE OPRAVY OBUVI, KTERÁ SLOUŽÍ JAKO LÉČEBNÁ ČÁST</t>
  </si>
  <si>
    <t>11668</t>
  </si>
  <si>
    <t>ORTÉZA KOLENNÍ S DVOUOSÝM KLOUBEM PAN 7.05</t>
  </si>
  <si>
    <t>ROZEPINATELNÁ,KRÁTKÁ, VEL. S,M,L,XL,XXL UNIV. P-L</t>
  </si>
  <si>
    <t>78917</t>
  </si>
  <si>
    <t>BANDÁŽ ZÁPĚSTÍ BUMERANG - TYP 308</t>
  </si>
  <si>
    <t>UNIVERZÁLNÍ VELIKOST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</si>
  <si>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</si>
  <si>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</si>
  <si>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</si>
  <si>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</si>
  <si>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</si>
  <si>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78918</t>
  </si>
  <si>
    <t>ORTÉZA BEDERNÍ UNI - TYP 405</t>
  </si>
  <si>
    <t>LEHKÝ BEDERNÍ PÁS,UNIVERSÁLNÍ VELIKOST</t>
  </si>
  <si>
    <t>93819</t>
  </si>
  <si>
    <t>ORTÉZA KOLENNÍ ČTYŘBODOVÁ</t>
  </si>
  <si>
    <t>PROTECT.ROM</t>
  </si>
  <si>
    <t>11701</t>
  </si>
  <si>
    <t>ORTÉZA KLAVIKULÁRNÍ TYP 455</t>
  </si>
  <si>
    <t>OSMIČKOVÁ BANDÁŽ</t>
  </si>
  <si>
    <t>11820</t>
  </si>
  <si>
    <t>ORTÉZA ZÁPĚSTÍ KARPEX</t>
  </si>
  <si>
    <t>893136955110-140,210-240 S 2 KOV.PLANŽ.4 VEL.13-21CM DLE OBVODU ZÁPĚSTÍ</t>
  </si>
  <si>
    <t>78339</t>
  </si>
  <si>
    <t>ORTÉZA PALCE RUKY</t>
  </si>
  <si>
    <t>RHIZOLOC, 2 VELIKOSTI</t>
  </si>
  <si>
    <t>78144</t>
  </si>
  <si>
    <t>NÁKRČNÍK ANATOMICKÝ SNÍŽEK 109B</t>
  </si>
  <si>
    <t>VEL.DÉLKA 45 A 50CM, VÝŠKA 7,8,9,10CM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</si>
  <si>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</si>
  <si>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</si>
  <si>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</si>
  <si>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</si>
  <si>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</si>
  <si>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</si>
  <si>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</si>
  <si>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</si>
  <si>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</si>
  <si>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</si>
  <si>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</si>
  <si>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</si>
  <si>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</si>
  <si>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140362</t>
  </si>
  <si>
    <t>ROZTOK ELASTOVISKÓZNÍ FERMATHRON PLUS</t>
  </si>
  <si>
    <t>PREPARÁT PRO KOLENNÍ KLOUB,INJ.30MG/2,0ML,HRAZENY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</si>
  <si>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</si>
  <si>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</si>
  <si>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</si>
  <si>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47724</t>
  </si>
  <si>
    <t>ZINNAT 125 MG</t>
  </si>
  <si>
    <t>POR TBL FLM 14X125MG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</si>
  <si>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</si>
  <si>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</si>
  <si>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</si>
  <si>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</si>
  <si>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</si>
  <si>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</si>
  <si>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</si>
  <si>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</si>
  <si>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</si>
  <si>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</si>
  <si>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</si>
  <si>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</si>
  <si>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</si>
  <si>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</si>
  <si>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</si>
  <si>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</si>
  <si>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</si>
  <si>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</si>
  <si>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191729</t>
  </si>
  <si>
    <t>Alopurinol</t>
  </si>
  <si>
    <t>1630</t>
  </si>
  <si>
    <t>PURINOL 100 MG</t>
  </si>
  <si>
    <t>14831</t>
  </si>
  <si>
    <t>DRM EMP TDR 10KS</t>
  </si>
  <si>
    <t>169568</t>
  </si>
  <si>
    <t>DRM SPR SOL 12.5GM</t>
  </si>
  <si>
    <t>14828</t>
  </si>
  <si>
    <t>FLECTOR EP RAPID 50 MG</t>
  </si>
  <si>
    <t>POR GRA 20X50MG</t>
  </si>
  <si>
    <t>Erdostein</t>
  </si>
  <si>
    <t>25263</t>
  </si>
  <si>
    <t>ERDOMED</t>
  </si>
  <si>
    <t>POR PLV SOL 10X225MG</t>
  </si>
  <si>
    <t>119938</t>
  </si>
  <si>
    <t>VIATROMB FORTE SPRAY GEL</t>
  </si>
  <si>
    <t>DRM GEL 1X25GM/60KU</t>
  </si>
  <si>
    <t>Hydrokortison-butyrát</t>
  </si>
  <si>
    <t>47029</t>
  </si>
  <si>
    <t>LOCOID 0,1%</t>
  </si>
  <si>
    <t>Chlorpromazin</t>
  </si>
  <si>
    <t>560</t>
  </si>
  <si>
    <t>PLEGOMAZIN 25 MG/5 ML</t>
  </si>
  <si>
    <t>INJ SOL 10X5ML</t>
  </si>
  <si>
    <t>77191</t>
  </si>
  <si>
    <t>25415</t>
  </si>
  <si>
    <t>POR TBL NOB 6</t>
  </si>
  <si>
    <t>Kyselina listová</t>
  </si>
  <si>
    <t>ACIDUM FOLICUM LÉČIVA</t>
  </si>
  <si>
    <t>POR TBL OBD 30X10MG</t>
  </si>
  <si>
    <t>22900</t>
  </si>
  <si>
    <t>MELOXICAM-TEVA 15 MG</t>
  </si>
  <si>
    <t>POR TBL NOB 30X15MG I</t>
  </si>
  <si>
    <t>40373</t>
  </si>
  <si>
    <t>MEDROL 16 MG</t>
  </si>
  <si>
    <t>POR TBL NOB 50X16MG</t>
  </si>
  <si>
    <t>40372</t>
  </si>
  <si>
    <t>POR TBL NOB 14X16MG</t>
  </si>
  <si>
    <t>Ramipril</t>
  </si>
  <si>
    <t>56973</t>
  </si>
  <si>
    <t>TRITACE 1,25 MG</t>
  </si>
  <si>
    <t>POR TBL NOB 30X1.25MG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</si>
  <si>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</si>
  <si>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</si>
  <si>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</si>
  <si>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</si>
  <si>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</si>
  <si>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</si>
  <si>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</si>
  <si>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</si>
  <si>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</si>
  <si>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</si>
  <si>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</si>
  <si>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</si>
  <si>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17929</t>
  </si>
  <si>
    <t>179333</t>
  </si>
  <si>
    <t>179329</t>
  </si>
  <si>
    <t>164886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</si>
  <si>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</si>
  <si>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</si>
  <si>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</si>
  <si>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</si>
  <si>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</si>
  <si>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</si>
  <si>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</si>
  <si>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</si>
  <si>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</si>
  <si>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1X4GMX2CH-200CH</t>
  </si>
  <si>
    <t>Kompresní punčochy a návleky</t>
  </si>
  <si>
    <t>45765</t>
  </si>
  <si>
    <t>PUNČOCHY KOMPRESNÍ STEHENNÍ II.K.T.</t>
  </si>
  <si>
    <t>MAXIS B /BRILANT/ A-G SAMODRŽÍCÍ S KRAJKOU</t>
  </si>
  <si>
    <t>45708</t>
  </si>
  <si>
    <t>PUNČOCHA KOMPRESNÍ LÝTKOVÁ ANTISEPTICKÁ II.K.T. PO</t>
  </si>
  <si>
    <t>DEONA ACE-COTTON B A-D,INDIKACE-BÉRCOVÉ VŘEDY,DÁ SE VYVÁŘET</t>
  </si>
  <si>
    <t>93283</t>
  </si>
  <si>
    <t>BANDÁŽ KOLENNÍ, LUXACE PATELLY</t>
  </si>
  <si>
    <t>PROTECT.PT SOFT</t>
  </si>
  <si>
    <t>93897</t>
  </si>
  <si>
    <t>LÍMEC KRČNÍ TYP PHILADELPHIA PAN 1.02</t>
  </si>
  <si>
    <t>DVOUDÍLNÝ, STAVITELNÝ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</si>
  <si>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</si>
  <si>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</si>
  <si>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</si>
  <si>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</si>
  <si>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</si>
  <si>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</si>
  <si>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11699</t>
  </si>
  <si>
    <t>ORTÉZA RAMENNÍ TYP 204</t>
  </si>
  <si>
    <t>NEOPREN</t>
  </si>
  <si>
    <t>140586</t>
  </si>
  <si>
    <t>BANDÁŽ KOLENNÍ PRODYŠNÁ - LUXACE PATELY</t>
  </si>
  <si>
    <t>GENUMEDI PT</t>
  </si>
  <si>
    <t>78932</t>
  </si>
  <si>
    <t>KOREKTOR VBOČENÉHO PALCE - TYP 704</t>
  </si>
  <si>
    <t>BANDÁŽ NA HALLUX VALGUS</t>
  </si>
  <si>
    <t>93657</t>
  </si>
  <si>
    <t>DLAHA PERONEÁLNÍ</t>
  </si>
  <si>
    <t>CVO 400</t>
  </si>
  <si>
    <t>78948</t>
  </si>
  <si>
    <t>ORTÉZA KOLENNÍ S OTVOREM</t>
  </si>
  <si>
    <t>23735</t>
  </si>
  <si>
    <t>CHODÍTKO ČTYŘKOLOVÉ SKLÁDACÍ SHOPPER 100</t>
  </si>
  <si>
    <t>NASTAVITELNÉ 87-98CM,SEDÁTKO,NÁKUPNÍ KOŠÍK,PODNOS,BRZDY</t>
  </si>
  <si>
    <t>23714</t>
  </si>
  <si>
    <t>HŮL PODPŮRNÁ DURALOVÁ SKLÁDACÍ 413 A</t>
  </si>
  <si>
    <t>NASTAVITELNÁ 83-92CM</t>
  </si>
  <si>
    <t>155936</t>
  </si>
  <si>
    <t>155937</t>
  </si>
  <si>
    <t>POR TBL NOB 50X400MG</t>
  </si>
  <si>
    <t>MILURIT 100</t>
  </si>
  <si>
    <t>199107</t>
  </si>
  <si>
    <t>POR CPS DUR 30X200MG II</t>
  </si>
  <si>
    <t>85020</t>
  </si>
  <si>
    <t>POR CPS DUR 20X100MG I</t>
  </si>
  <si>
    <t>28812</t>
  </si>
  <si>
    <t>POR TBL DIS 90X5MG</t>
  </si>
  <si>
    <t>89025</t>
  </si>
  <si>
    <t>POR TBL FLM 50X50MG</t>
  </si>
  <si>
    <t>169569</t>
  </si>
  <si>
    <t>DRM SPR SOL 7.5GM</t>
  </si>
  <si>
    <t>132716</t>
  </si>
  <si>
    <t>DAYLETTE 3 MG/0,02 MG POTAHOVANÉ TABLETY</t>
  </si>
  <si>
    <t>POR TBL FLM 3X28</t>
  </si>
  <si>
    <t>Kanamycin</t>
  </si>
  <si>
    <t>163346</t>
  </si>
  <si>
    <t>KANAMYCIN-POS</t>
  </si>
  <si>
    <t>OPH GTT SOL 1X5ML/25MG</t>
  </si>
  <si>
    <t>109799</t>
  </si>
  <si>
    <t>ULTRACOD</t>
  </si>
  <si>
    <t>Methylprednisolon-aceponát</t>
  </si>
  <si>
    <t>85460</t>
  </si>
  <si>
    <t>ADVANTAN MASTNÝ KRÉM</t>
  </si>
  <si>
    <t>23645</t>
  </si>
  <si>
    <t>PODPORA KOTNÍKOVÁ S VÝZTUHOU</t>
  </si>
  <si>
    <t>DRYTEX ROCKETSOC (0665, 0667)</t>
  </si>
  <si>
    <t>19250</t>
  </si>
  <si>
    <t>HŮL BERLOVÁ STAVITELNÁ HS 95</t>
  </si>
  <si>
    <t>PLASTOVÁ NEBO DŘEVĚNÁ RUČKA</t>
  </si>
  <si>
    <t>Loratadin</t>
  </si>
  <si>
    <t>83397</t>
  </si>
  <si>
    <t>FLONIDAN 10 MG DISTAB</t>
  </si>
  <si>
    <t>POR TBL DIS 30X10MG</t>
  </si>
  <si>
    <t>145963</t>
  </si>
  <si>
    <t>93882</t>
  </si>
  <si>
    <t>ORTÉZA KOLENNÍ  9107</t>
  </si>
  <si>
    <t>ORTÉZA S KLOUBOVÝMI KOVOVÝMI DLAHAMI, SILIKONOVÁ VLOŽKA,  3-D TEXTILNÍ ÚPLET</t>
  </si>
  <si>
    <t>91788</t>
  </si>
  <si>
    <t>NEUROL 0,25</t>
  </si>
  <si>
    <t>49674</t>
  </si>
  <si>
    <t>POR CPS DUR 15</t>
  </si>
  <si>
    <t>199094</t>
  </si>
  <si>
    <t>POR CPS DUR 20X100MG III</t>
  </si>
  <si>
    <t>206546</t>
  </si>
  <si>
    <t>CONDRODIN 400 MG</t>
  </si>
  <si>
    <t>151142</t>
  </si>
  <si>
    <t>12473</t>
  </si>
  <si>
    <t>TRAMABENE KAPKY</t>
  </si>
  <si>
    <t>POR GTT SOL 1X100ML/10GM</t>
  </si>
  <si>
    <t>78081</t>
  </si>
  <si>
    <t>ORTÉZA PALCE RUKY OR 10A</t>
  </si>
  <si>
    <t>S DLAHOU</t>
  </si>
  <si>
    <t>78604</t>
  </si>
  <si>
    <t>ORTÉZA HLEZNA OR 6</t>
  </si>
  <si>
    <t>PROFYLAKTICKÁ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</si>
  <si>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</si>
  <si>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</si>
  <si>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</si>
  <si>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</si>
  <si>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</si>
  <si>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</si>
  <si>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Amoxicilin</t>
  </si>
  <si>
    <t>32557</t>
  </si>
  <si>
    <t>OSPAMOX 500 MG</t>
  </si>
  <si>
    <t>POR CPS DUR 30X200MG I</t>
  </si>
  <si>
    <t>199090</t>
  </si>
  <si>
    <t>POR CPS DUR 60X100MG II</t>
  </si>
  <si>
    <t>Dexamethason</t>
  </si>
  <si>
    <t>52334</t>
  </si>
  <si>
    <t>FORTECORTIN 4</t>
  </si>
  <si>
    <t>POR TBL NOB 20X4MG</t>
  </si>
  <si>
    <t>Duloxetin</t>
  </si>
  <si>
    <t>28389</t>
  </si>
  <si>
    <t>CYMBALTA 60 MG</t>
  </si>
  <si>
    <t>POR CPS ETD 28X60MG</t>
  </si>
  <si>
    <t>Fenofibrát</t>
  </si>
  <si>
    <t>14209</t>
  </si>
  <si>
    <t>GOOL</t>
  </si>
  <si>
    <t>POR PLV SOL 30</t>
  </si>
  <si>
    <t>163749</t>
  </si>
  <si>
    <t>FLEXOVE 625 MG TABLETY</t>
  </si>
  <si>
    <t>POR TBL NOB 60X625MG</t>
  </si>
  <si>
    <t>163748</t>
  </si>
  <si>
    <t>POR TBL NOB 40X625MG</t>
  </si>
  <si>
    <t>84114</t>
  </si>
  <si>
    <t>26242</t>
  </si>
  <si>
    <t>BONDRONAT 50 MG</t>
  </si>
  <si>
    <t>105178</t>
  </si>
  <si>
    <t>RISENDROS 35 MG</t>
  </si>
  <si>
    <t>15317</t>
  </si>
  <si>
    <t>Metronidazol</t>
  </si>
  <si>
    <t>2430</t>
  </si>
  <si>
    <t>VAG TBL 10X500MG</t>
  </si>
  <si>
    <t>32062</t>
  </si>
  <si>
    <t>122114</t>
  </si>
  <si>
    <t>APO-OME 20</t>
  </si>
  <si>
    <t>POR CPS ETD 100X20MG</t>
  </si>
  <si>
    <t>POR TBL FLM 100X320MG/60MG</t>
  </si>
  <si>
    <t>Salbutamol</t>
  </si>
  <si>
    <t>48431</t>
  </si>
  <si>
    <t>MABRON RETARD 200</t>
  </si>
  <si>
    <t>132642</t>
  </si>
  <si>
    <t>Salmeterol a flutikason</t>
  </si>
  <si>
    <t>45964</t>
  </si>
  <si>
    <t>SERETIDE DISKUS 50/250</t>
  </si>
  <si>
    <t>169243</t>
  </si>
  <si>
    <t>ROZTOK NA OPLACH RAN PRONTOSAN WOUND IRRIGATION SO</t>
  </si>
  <si>
    <t>S OBSAHEM BETAINU A POLYHEXANIDU,1000ML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</si>
  <si>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</si>
  <si>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</si>
  <si>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</si>
  <si>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</si>
  <si>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</si>
  <si>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</si>
  <si>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</si>
  <si>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</si>
  <si>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</si>
  <si>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</si>
  <si>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</si>
  <si>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</si>
  <si>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</si>
  <si>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</si>
  <si>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</si>
  <si>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</si>
  <si>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</si>
  <si>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</si>
  <si>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</si>
  <si>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</si>
  <si>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</si>
  <si>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</si>
  <si>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</si>
  <si>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12136</t>
  </si>
  <si>
    <t>BANDÁŽ ACHILOVY ŠLACHY 3440</t>
  </si>
  <si>
    <t>ACHILLOTRAIN</t>
  </si>
  <si>
    <t>11705</t>
  </si>
  <si>
    <t>ORTÉZA - INFRAPATELÁRNÍ PÁSKA TYP 510</t>
  </si>
  <si>
    <t>78931</t>
  </si>
  <si>
    <t>KOREKTOR VBOČENÉHO PALCE - TYP 703</t>
  </si>
  <si>
    <t>78923</t>
  </si>
  <si>
    <t>ORTÉZA KOLENNÍ - TYP 503</t>
  </si>
  <si>
    <t>DVOUOSÝ KOLENNÍ KLOUB KOVOVÝ, PRODYŠNÝ MATERIÁL</t>
  </si>
  <si>
    <t>78015</t>
  </si>
  <si>
    <t>BANDÁŽ ELASTICKÁ HLEZENNÍ KŘÍŽOVÁ</t>
  </si>
  <si>
    <t>VELIKOSTI S - XXL</t>
  </si>
  <si>
    <t>23885</t>
  </si>
  <si>
    <t>NÁSTAVEC NA WC PLASTOVÝ 508 A/DELUXE</t>
  </si>
  <si>
    <t>VÝŠKA 15CM,DVA FIXAČNÍ ŠROUBY,POKLOP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</si>
  <si>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</si>
  <si>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</si>
  <si>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</si>
  <si>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</si>
  <si>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</si>
  <si>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</si>
  <si>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Dabigatran-etexilát</t>
  </si>
  <si>
    <t>193503</t>
  </si>
  <si>
    <t>PRADAXA 150 MG</t>
  </si>
  <si>
    <t>POR CPS DUR 100(2X50X1)X150MG</t>
  </si>
  <si>
    <t>16031</t>
  </si>
  <si>
    <t>VOLTAREN 50</t>
  </si>
  <si>
    <t>POR TBL ENT 20X50MG</t>
  </si>
  <si>
    <t>89026</t>
  </si>
  <si>
    <t>POR TBL FLM 100X50MG</t>
  </si>
  <si>
    <t>Fusafungin</t>
  </si>
  <si>
    <t>40349</t>
  </si>
  <si>
    <t>BIOPAROX</t>
  </si>
  <si>
    <t>NAS+ORM SPR SOL 1X10ML</t>
  </si>
  <si>
    <t>Gestoden a ethinylestradiol</t>
  </si>
  <si>
    <t>132818</t>
  </si>
  <si>
    <t>ARTIZIA 0,075 MG/0,020 MG OBALENÉ TABLETY</t>
  </si>
  <si>
    <t>POR TBL OBD 3X21</t>
  </si>
  <si>
    <t>13280</t>
  </si>
  <si>
    <t>POR TBL NOB 10X15MG</t>
  </si>
  <si>
    <t>81082</t>
  </si>
  <si>
    <t>KRYTÍ AQUACEL AG - HYDROFIBER</t>
  </si>
  <si>
    <t>10X10CM TECHNOLOGIE HYDROFIBER 10KS</t>
  </si>
  <si>
    <t>78943</t>
  </si>
  <si>
    <t>BANDÁŽ EPIKONDYLÁRNÍ EPICOMED</t>
  </si>
  <si>
    <t>6917</t>
  </si>
  <si>
    <t>BANDÁŽ ZÁPĚSTNÍ ELASTICKÁ S VÝSTUHOU</t>
  </si>
  <si>
    <t>MANUTRAIN 5 VELIKOSTÍ</t>
  </si>
  <si>
    <t>78926</t>
  </si>
  <si>
    <t>BANDÁŽ INFRAPATELÁRNÍ - TYP 506</t>
  </si>
  <si>
    <t>INFRAPATELÁRNÍ PÁSKA</t>
  </si>
  <si>
    <t>11193</t>
  </si>
  <si>
    <t>ROZTOK ELASTOVISKOZNÍ FERMATHRON</t>
  </si>
  <si>
    <t>PREPARÁT PRO KOLENNÍ KLOUB-INJ. 20MG/2,0ML,HRAZENY 3 APLIKACE DO 1 KLOUBU/6 MĚS.</t>
  </si>
  <si>
    <t>10139</t>
  </si>
  <si>
    <t>POR TBL RET 56X90MG B</t>
  </si>
  <si>
    <t>Fluocinolon-acetonid</t>
  </si>
  <si>
    <t>4156</t>
  </si>
  <si>
    <t>GELARGIN</t>
  </si>
  <si>
    <t>DRM GEL 1X25GM</t>
  </si>
  <si>
    <t>88</t>
  </si>
  <si>
    <t>CODEIN SLOVAKOFARMA 15 MG</t>
  </si>
  <si>
    <t>25361</t>
  </si>
  <si>
    <t>POR CPS ETD 14X10MG</t>
  </si>
  <si>
    <t>Prednison</t>
  </si>
  <si>
    <t>42591</t>
  </si>
  <si>
    <t>RECTODELT 100 MG</t>
  </si>
  <si>
    <t>RCT SUP 4X100MG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</si>
  <si>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</si>
  <si>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</si>
  <si>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</si>
  <si>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</si>
  <si>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</si>
  <si>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</si>
  <si>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</si>
  <si>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</si>
  <si>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</si>
  <si>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</si>
  <si>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</si>
  <si>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</si>
  <si>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</si>
  <si>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</si>
  <si>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Drotaverin</t>
  </si>
  <si>
    <t>107807</t>
  </si>
  <si>
    <t>NO-SPA</t>
  </si>
  <si>
    <t>POR TBL NOB 20X40MG</t>
  </si>
  <si>
    <t>202362</t>
  </si>
  <si>
    <t>POR TBL FLM 48X400MG</t>
  </si>
  <si>
    <t>10X10CM TECHNOLOGIE HYDROFIBER,10KS</t>
  </si>
  <si>
    <t>45552</t>
  </si>
  <si>
    <t>NÁVLEK KOTNÍKOVÝ III.K.T.</t>
  </si>
  <si>
    <t>MAXIS C A-B</t>
  </si>
  <si>
    <t>23882</t>
  </si>
  <si>
    <t>NÁSTAVEC NA WC VYMĚKČENÝ 508</t>
  </si>
  <si>
    <t>VÝŠKA 3CM,NASAZOVACÍ NA TOALETNÍ SEDÁTKO</t>
  </si>
  <si>
    <t>186135</t>
  </si>
  <si>
    <t>OLFEN</t>
  </si>
  <si>
    <t>57542</t>
  </si>
  <si>
    <t>192718</t>
  </si>
  <si>
    <t>TRAMYLPA 37,5 MG/325 MG</t>
  </si>
  <si>
    <t>POR TBL FLM 2</t>
  </si>
  <si>
    <t>166450</t>
  </si>
  <si>
    <t>POR TBL NOB+CPS MOL 2+14</t>
  </si>
  <si>
    <t>Další osteosyntetický materiál</t>
  </si>
  <si>
    <t>72769</t>
  </si>
  <si>
    <t>3-D DLAHA FIXAČNÍ, VELIKOST XS, TITAN</t>
  </si>
  <si>
    <t>57-05192,1,0,5,7</t>
  </si>
  <si>
    <t>93530</t>
  </si>
  <si>
    <t>ORTÉZA ZÁDOVÁ LOMBAX DORSO 0845</t>
  </si>
  <si>
    <t>VYSOKÁ ZÁDOVÁ ORTÉZA (ROZSAH TH-LS),KOVOVÉ DLAHY A DOPÍNACÍ TAHY</t>
  </si>
  <si>
    <t>78947</t>
  </si>
  <si>
    <t>ORTÉZA KOLENNÍ STABIMED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</si>
  <si>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</si>
  <si>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</si>
  <si>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</si>
  <si>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</si>
  <si>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</si>
  <si>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</si>
  <si>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58880</t>
  </si>
  <si>
    <t>DOLMINA 100 SR</t>
  </si>
  <si>
    <t>POR TBL PRO 20X100MG</t>
  </si>
  <si>
    <t>15539</t>
  </si>
  <si>
    <t>OLFEN-100 SR</t>
  </si>
  <si>
    <t>POR CPS PRO 20X100MG</t>
  </si>
  <si>
    <t>115366</t>
  </si>
  <si>
    <t>14829</t>
  </si>
  <si>
    <t>DRM EMP TDR 2KS</t>
  </si>
  <si>
    <t>115365</t>
  </si>
  <si>
    <t>Flutrimazol</t>
  </si>
  <si>
    <t>53906</t>
  </si>
  <si>
    <t>MICETAL</t>
  </si>
  <si>
    <t>DRM CRM 1X30GM 1%</t>
  </si>
  <si>
    <t>115317</t>
  </si>
  <si>
    <t>202854</t>
  </si>
  <si>
    <t>HELICID 40 MG</t>
  </si>
  <si>
    <t>POR CPS ETD 15X40MG I SKLO</t>
  </si>
  <si>
    <t>215606</t>
  </si>
  <si>
    <t>203954</t>
  </si>
  <si>
    <t>POR TBL NOB 28X480MG</t>
  </si>
  <si>
    <t>169785</t>
  </si>
  <si>
    <t>TRAMADOL/PARACETAMOL TEVA 37,5 MG/325 MG</t>
  </si>
  <si>
    <t>POR TBL FLM 10</t>
  </si>
  <si>
    <t>62963</t>
  </si>
  <si>
    <t>BANDÁŽ LOKETNÍ OR 4G</t>
  </si>
  <si>
    <t>78922</t>
  </si>
  <si>
    <t>PÁS TĚHOTENSKÝ - TYP 409</t>
  </si>
  <si>
    <t>PÁS TĚHOTENSKÝ, ZAPÍNÁNÍ NA SUCHÝ ZIP, PRODYŠNÝ MATERIÁL</t>
  </si>
  <si>
    <t>23888</t>
  </si>
  <si>
    <t>NÁSTAVEC NA WC PLASTOVÝ 508 B/DELUXE</t>
  </si>
  <si>
    <t>11976</t>
  </si>
  <si>
    <t>BERLE FRANCOUZSKÁ PŘEDLOKETNí SPECIÁLNÍ 222 KL-ASC</t>
  </si>
  <si>
    <t>ANATOMICKY TVAROVANÉ VYMĚKČENÉ DRŽADLO,NASTAVITELNÁ 76-96CM, DO 130KG</t>
  </si>
  <si>
    <t>140090</t>
  </si>
  <si>
    <t>CHODÍTKO ČTYŘKOLOVÉ SKLÁDACÍ 106</t>
  </si>
  <si>
    <t>DURALOVÉ, SKLÁDACÍ RÁM, NAST. VÝŠKA, SEDÁTKO, OPĚRKA, BRZDY, KOŠÍK</t>
  </si>
  <si>
    <t>POR TBL NOB 25X200MG</t>
  </si>
  <si>
    <t>13704</t>
  </si>
  <si>
    <t>ZOVIRAX 400 MG</t>
  </si>
  <si>
    <t>POR TBL NOB 70X400MG</t>
  </si>
  <si>
    <t>41823</t>
  </si>
  <si>
    <t>POR TBL RET 60X60MG</t>
  </si>
  <si>
    <t>83615</t>
  </si>
  <si>
    <t>25414</t>
  </si>
  <si>
    <t>Železo v kombinaci s kyanokobalaminem a kyselinou listovou</t>
  </si>
  <si>
    <t>59570</t>
  </si>
  <si>
    <t>FERRO-FOLGAMMA</t>
  </si>
  <si>
    <t>POR CPS MOL 50X37MG/5MG/0.01MG</t>
  </si>
  <si>
    <t>587</t>
  </si>
  <si>
    <t>KOREKTOR VBOČENÉHO PALCE</t>
  </si>
  <si>
    <t>4 VELIKOSTI, OBOUSTRANNÉ PROVEDENÍ</t>
  </si>
  <si>
    <t>93811</t>
  </si>
  <si>
    <t>BANDÁŽ KOLENNÍ</t>
  </si>
  <si>
    <t>PROTECT.GENU</t>
  </si>
  <si>
    <t>140676</t>
  </si>
  <si>
    <t>PÁS PÁNEVNÍ - SACROSAN</t>
  </si>
  <si>
    <t>39958</t>
  </si>
  <si>
    <t>ORTÉZA LOKETNÍHO KLOUBU 0-120ST.</t>
  </si>
  <si>
    <t>TYP 010, EXT.,FLEXE PO 15ST.</t>
  </si>
  <si>
    <t>23738</t>
  </si>
  <si>
    <t>CHODÍTKO ČTYŘKOLOVÉ SKLÁDACÍ 102</t>
  </si>
  <si>
    <t>84129</t>
  </si>
  <si>
    <t>75604</t>
  </si>
  <si>
    <t>DICLOFENAC AL 25</t>
  </si>
  <si>
    <t>POR TBL FLM 50X25MG</t>
  </si>
  <si>
    <t>Chinapril a diuretika</t>
  </si>
  <si>
    <t>76710</t>
  </si>
  <si>
    <t>66044</t>
  </si>
  <si>
    <t>DRM GEL 1X30GM</t>
  </si>
  <si>
    <t>17171</t>
  </si>
  <si>
    <t>BELOGENT MAST</t>
  </si>
  <si>
    <t>DRM UNG 30GM</t>
  </si>
  <si>
    <t>58261</t>
  </si>
  <si>
    <t>75603</t>
  </si>
  <si>
    <t>Fytofarmaka a živočišné produkty (česká ATC skupina)</t>
  </si>
  <si>
    <t>DRM UNG 1X50GM</t>
  </si>
  <si>
    <t>Klindamycin, kombinace</t>
  </si>
  <si>
    <t>169740</t>
  </si>
  <si>
    <t>DUAC GEL</t>
  </si>
  <si>
    <t>DRM GEL 15GM</t>
  </si>
  <si>
    <t>132531</t>
  </si>
  <si>
    <t>78068</t>
  </si>
  <si>
    <t>PÁSKA EPI</t>
  </si>
  <si>
    <t>EPIKONDYLIÁRNÍ ORTÉZA TYP 03, VELIKOSTI PO 7 CM (OBJ. EPI03)</t>
  </si>
  <si>
    <t>78345</t>
  </si>
  <si>
    <t>ORTÉZA KOLENNÍ ČTYŘBODOVÁ - 4 TITUDE</t>
  </si>
  <si>
    <t>ORTÉZA PRO INSTBILITU ACL,PCL,CI (830,832,834,836,838,840)</t>
  </si>
  <si>
    <t>Triamcinolon</t>
  </si>
  <si>
    <t>4160</t>
  </si>
  <si>
    <t>TRIAMCINOLON S LÉČIVA</t>
  </si>
  <si>
    <t>DRM UNG 1X30GM</t>
  </si>
  <si>
    <t>169097</t>
  </si>
  <si>
    <t>SOFTINELLE 0,02 MG/3 MG POTAHOVANÉ TABLETY</t>
  </si>
  <si>
    <t>Paracetamol</t>
  </si>
  <si>
    <t>78018</t>
  </si>
  <si>
    <t>PÁS HRUDNÍ</t>
  </si>
  <si>
    <t>PÁNSKÝ, DÁMSKÝ TVAR, ELASTICKÝ MATERIÁL, VEL. S - XL</t>
  </si>
  <si>
    <t>PREDNISON 20 LÉČIVA</t>
  </si>
  <si>
    <t>46620</t>
  </si>
  <si>
    <t>199667</t>
  </si>
  <si>
    <t>VERAL 75</t>
  </si>
  <si>
    <t>90986</t>
  </si>
  <si>
    <t>DEOXYMYKOIN</t>
  </si>
  <si>
    <t>POR TBL NOB 10X100MG</t>
  </si>
  <si>
    <t>65976</t>
  </si>
  <si>
    <t>109798</t>
  </si>
  <si>
    <t>14449</t>
  </si>
  <si>
    <t>POR CPS DUR 56X20MG</t>
  </si>
  <si>
    <t>Pregabalin</t>
  </si>
  <si>
    <t>27111</t>
  </si>
  <si>
    <t>LYRICA 75 MG</t>
  </si>
  <si>
    <t>POR CPS DUR 112X75MG</t>
  </si>
  <si>
    <t>17924</t>
  </si>
  <si>
    <t>58137</t>
  </si>
  <si>
    <t>15612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</si>
  <si>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</si>
  <si>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</si>
  <si>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</si>
  <si>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</si>
  <si>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</si>
  <si>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</si>
  <si>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</si>
  <si>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</si>
  <si>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</si>
  <si>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</si>
  <si>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N02CC01 - Sumatriptan</t>
  </si>
  <si>
    <t>M05BA04 - Kyselina alendronová</t>
  </si>
  <si>
    <t>R06AX13 - Loratadin</t>
  </si>
  <si>
    <t>J01MA01 - Ofloxacin</t>
  </si>
  <si>
    <t>J01FA10</t>
  </si>
  <si>
    <t>M05BA04</t>
  </si>
  <si>
    <t>M05BA07</t>
  </si>
  <si>
    <t>N02CC01</t>
  </si>
  <si>
    <t>R06AX13</t>
  </si>
  <si>
    <t>J01MA01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</si>
  <si>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</si>
  <si>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</si>
  <si>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</si>
  <si>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</si>
  <si>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</si>
  <si>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</si>
  <si>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</si>
  <si>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</si>
  <si>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</si>
  <si>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</si>
  <si>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</si>
  <si>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</si>
  <si>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</si>
  <si>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</si>
  <si>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</si>
  <si>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</si>
  <si>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</si>
  <si>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</si>
  <si>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</si>
  <si>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</si>
  <si>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</si>
  <si>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</si>
  <si>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</si>
  <si>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</si>
  <si>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</si>
  <si>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</si>
  <si>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</si>
  <si>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</si>
  <si>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</si>
  <si>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</si>
  <si>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</si>
  <si>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Kompresa AB 15 x 25 cm/1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</si>
  <si>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</si>
  <si>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</si>
  <si>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</si>
  <si>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</si>
  <si>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</si>
  <si>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</si>
  <si>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</si>
  <si>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</si>
  <si>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</si>
  <si>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</si>
  <si>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</si>
  <si>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</si>
  <si>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</si>
  <si>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</si>
  <si>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</si>
  <si>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</si>
  <si>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</si>
  <si>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</si>
  <si>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</si>
  <si>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</si>
  <si>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</si>
  <si>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</si>
  <si>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</si>
  <si>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</si>
  <si>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</si>
  <si>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</si>
  <si>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</si>
  <si>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</si>
  <si>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</si>
  <si>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</si>
  <si>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</si>
  <si>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</si>
  <si>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</si>
  <si>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</si>
  <si>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Nůž na stehy sterilní  krátký bal. á 100 ks 11.000.00.010</t>
  </si>
  <si>
    <t>ZB117</t>
  </si>
  <si>
    <t>Lanceta haemolance modrá bal. á 100 ks DIS7575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</si>
  <si>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</si>
  <si>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</si>
  <si>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</si>
  <si>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</si>
  <si>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</si>
  <si>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</si>
  <si>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</si>
  <si>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</si>
  <si>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</si>
  <si>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</si>
  <si>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</si>
  <si>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</si>
  <si>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</si>
  <si>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</si>
  <si>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</si>
  <si>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</si>
  <si>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</si>
  <si>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</si>
  <si>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</si>
  <si>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</si>
  <si>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</si>
  <si>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</si>
  <si>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</si>
  <si>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</si>
  <si>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</si>
  <si>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</si>
  <si>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</si>
  <si>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</si>
  <si>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</si>
  <si>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</si>
  <si>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</si>
  <si>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</si>
  <si>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</si>
  <si>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</si>
  <si>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</si>
  <si>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</si>
  <si>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</si>
  <si>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</si>
  <si>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</si>
  <si>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</si>
  <si>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</si>
  <si>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</si>
  <si>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</si>
  <si>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</si>
  <si>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</si>
  <si>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</si>
  <si>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</si>
  <si>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</si>
  <si>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</si>
  <si>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</si>
  <si>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</si>
  <si>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</si>
  <si>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</si>
  <si>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</si>
  <si>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</si>
  <si>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</si>
  <si>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</si>
  <si>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</si>
  <si>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</si>
  <si>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</si>
  <si>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</si>
  <si>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</si>
  <si>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</si>
  <si>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</si>
  <si>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</si>
  <si>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</si>
  <si>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</si>
  <si>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</si>
  <si>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</si>
  <si>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</si>
  <si>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</si>
  <si>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</si>
  <si>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</si>
  <si>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</si>
  <si>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</si>
  <si>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</si>
  <si>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</si>
  <si>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</si>
  <si>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</si>
  <si>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</si>
  <si>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</si>
  <si>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</si>
  <si>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</si>
  <si>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</si>
  <si>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</si>
  <si>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</si>
  <si>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</si>
  <si>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</si>
  <si>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</si>
  <si>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</si>
  <si>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</si>
  <si>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</si>
  <si>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</si>
  <si>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</si>
  <si>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</si>
  <si>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</si>
  <si>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</si>
  <si>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</si>
  <si>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</si>
  <si>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</si>
  <si>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ZA429</t>
  </si>
  <si>
    <t>Obinadlo elastické idealtex   8 cm x 5 m 931061</t>
  </si>
  <si>
    <t>ZA443</t>
  </si>
  <si>
    <t>Šátek trojcípý pletený 125 x 85 x 85 cm 20001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</si>
  <si>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</si>
  <si>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</si>
  <si>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</si>
  <si>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</si>
  <si>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</si>
  <si>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</si>
  <si>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</si>
  <si>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</si>
  <si>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</si>
  <si>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</si>
  <si>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</si>
  <si>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</si>
  <si>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</si>
  <si>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</si>
  <si>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</si>
  <si>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</si>
  <si>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</si>
  <si>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</si>
  <si>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</si>
  <si>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</si>
  <si>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ZL999</t>
  </si>
  <si>
    <t>Rychloobvaz 8 x 4 cm / 3 ks ( pro obj. 1 kus = 3 náplasti) 001445510</t>
  </si>
  <si>
    <t>ZN477</t>
  </si>
  <si>
    <t>Obinadlo elastické universal 12 cm x 5 m 1323100314</t>
  </si>
  <si>
    <t>ZN472</t>
  </si>
  <si>
    <t>Vata obvazová 1000 g vinutá nest. 100% ba. 1321901305</t>
  </si>
  <si>
    <t>Kontejner+ lopatka 30 ml nesterilní FLME25133</t>
  </si>
  <si>
    <t>ZE159</t>
  </si>
  <si>
    <t>Nádoba na kontaminovaný odpad 2 l 15-0003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</si>
  <si>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</si>
  <si>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</si>
  <si>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</si>
  <si>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</si>
  <si>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</si>
  <si>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</si>
  <si>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DG382</t>
  </si>
  <si>
    <t>Bactec Plus Aerobic</t>
  </si>
  <si>
    <t>DG385</t>
  </si>
  <si>
    <t>Bactec Plus Anaerobic</t>
  </si>
  <si>
    <t>ZA330</t>
  </si>
  <si>
    <t>Obinadlo fixa crep   8 cm x 4 m 1323100103</t>
  </si>
  <si>
    <t>ZA333</t>
  </si>
  <si>
    <t>Krytí aquacel Ag hydrofibre 10 x 10 cm á 10 ks 0081082 403708</t>
  </si>
  <si>
    <t>ZA537</t>
  </si>
  <si>
    <t>Krytí mepilex heel 13 x 20 cm bal. á 5 ks 288100-01</t>
  </si>
  <si>
    <t>ZA544</t>
  </si>
  <si>
    <t>Krytí inadine nepřilnavé 5,0 x 5,0 cm 1/10 SYS01481EE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</si>
  <si>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</si>
  <si>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</si>
  <si>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</si>
  <si>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</si>
  <si>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</si>
  <si>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</si>
  <si>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Náplast cosmopor i. v. 6 x 8 cm bal. á 50 ks 9008054</t>
  </si>
  <si>
    <t>ZA601</t>
  </si>
  <si>
    <t>Obinadlo fixa crep 12 cm x 4 m 1323100105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</si>
  <si>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</si>
  <si>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</si>
  <si>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</si>
  <si>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</si>
  <si>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</si>
  <si>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</si>
  <si>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</si>
  <si>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</si>
  <si>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</si>
  <si>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</si>
  <si>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</si>
  <si>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</si>
  <si>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</si>
  <si>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</si>
  <si>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ZA727</t>
  </si>
  <si>
    <t>Kontejner 30 ml sterilní 331690251750</t>
  </si>
  <si>
    <t>Kontejner 30 ml sterilní uchovávání pevných i kapalných vzorků FLME25175</t>
  </si>
  <si>
    <t>ZB553</t>
  </si>
  <si>
    <t>Láhev redon hi-vac 400 ml-kompletní 05.000.22.803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</si>
  <si>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</si>
  <si>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</si>
  <si>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</si>
  <si>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</si>
  <si>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</si>
  <si>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</si>
  <si>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</si>
  <si>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Set sterilní pro žilní katetrizaci Mediset 4752003</t>
  </si>
  <si>
    <t>ZF192</t>
  </si>
  <si>
    <t>Nádoba na kontaminovaný odpad 4 l 15-0004</t>
  </si>
  <si>
    <t>Set transfúzní BLLP pro přetlakovou transfuzi bez vzdušného filtru hemomed 500200150</t>
  </si>
  <si>
    <t>ZB767</t>
  </si>
  <si>
    <t>Jehla vakuová 226/38 mm černá 450075</t>
  </si>
  <si>
    <t>ZM291</t>
  </si>
  <si>
    <t>Rukavice nitril sempercare bez p. S bal. á 200 ks 30802</t>
  </si>
  <si>
    <t>DG395</t>
  </si>
  <si>
    <t>Diagnostická souprava AB0 set monoklonální na 30</t>
  </si>
  <si>
    <t>ZA426</t>
  </si>
  <si>
    <t>Obinadlo hydrofilní 16 cm x 10 m 13014</t>
  </si>
  <si>
    <t>ZA432</t>
  </si>
  <si>
    <t>Obvaz sádrový safix plus 14 cm x 3 m 3327430</t>
  </si>
  <si>
    <t>ZC725</t>
  </si>
  <si>
    <t>Obvaz ortho-pad 15 cm x 3 m 1320105005</t>
  </si>
  <si>
    <t>ZA590</t>
  </si>
  <si>
    <t>Obvaz sádrový safix plus   6 cm x 2 m 3327300</t>
  </si>
  <si>
    <t>ZA592</t>
  </si>
  <si>
    <t>Obvaz sádrový safix plus   8 cm x 3 m 3327400</t>
  </si>
  <si>
    <t>ZA555</t>
  </si>
  <si>
    <t>Obinadlo sádrové gipsan 14 cm x 3 m bal. á 40 ks 1321701105</t>
  </si>
  <si>
    <t>ZE894</t>
  </si>
  <si>
    <t>Krytí mepilex transfer Ag 7,5 x 8,5 cm bal. á 10 ks 394000</t>
  </si>
  <si>
    <t>ZA559</t>
  </si>
  <si>
    <t>Obinadlo škrobové 20 cm x 10 m 350488</t>
  </si>
  <si>
    <t>ZG708</t>
  </si>
  <si>
    <t>Bandáž evelína pod sádru 1321303123</t>
  </si>
  <si>
    <t>ZB724</t>
  </si>
  <si>
    <t>Kapilára sedimentační kalibrovaná 727111</t>
  </si>
  <si>
    <t>ZB844</t>
  </si>
  <si>
    <t>Esmarch 60 x 1250 KVS 06125</t>
  </si>
  <si>
    <t>ZE837</t>
  </si>
  <si>
    <t>Pipeta pasteurova 3 ml 331690270550</t>
  </si>
  <si>
    <t>ZD868</t>
  </si>
  <si>
    <t>Mikrozkumavka eppendorf 1,5 ml FLME23053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</si>
  <si>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</si>
  <si>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</si>
  <si>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</si>
  <si>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</si>
  <si>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</si>
  <si>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</si>
  <si>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</si>
  <si>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</si>
  <si>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Kompresa AB 10 x 10 cm/1 ks sterilní NT savá 1230114011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</si>
  <si>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</si>
  <si>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</si>
  <si>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</si>
  <si>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</si>
  <si>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</si>
  <si>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</si>
  <si>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ZL410</t>
  </si>
  <si>
    <t>Hemagel 100 g A2681147</t>
  </si>
  <si>
    <t>ZL668</t>
  </si>
  <si>
    <t>Náplast silikon tape 2,5 cm x 5 m bal. á 12 ks 2770-1</t>
  </si>
  <si>
    <t>ZD634</t>
  </si>
  <si>
    <t>Krytí mepilex border sacrum 23 x 23 cm bal. á 5 ks 282400-01</t>
  </si>
  <si>
    <t>ZA545</t>
  </si>
  <si>
    <t>Krytí hydrogel. NU-GEL s algin. 15 g bal. á 10 ks SYSMNG415EE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</si>
  <si>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</si>
  <si>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</si>
  <si>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</si>
  <si>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</si>
  <si>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</si>
  <si>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</si>
  <si>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Hadička tlaková spojovací unicath pr. 1,0 mm x 200 cm PB 3120 M</t>
  </si>
  <si>
    <t>ZB804</t>
  </si>
  <si>
    <t>Regulátor průtoku infúze dosicair DF 100</t>
  </si>
  <si>
    <t>ZB890</t>
  </si>
  <si>
    <t>Souprava pro měření CVP délka hadičky 150 cm MP 100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</si>
  <si>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</si>
  <si>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</si>
  <si>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</si>
  <si>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</si>
  <si>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</si>
  <si>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</si>
  <si>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</si>
  <si>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</si>
  <si>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</si>
  <si>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</si>
  <si>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</si>
  <si>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</si>
  <si>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</si>
  <si>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</si>
  <si>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</si>
  <si>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</si>
  <si>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</si>
  <si>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</si>
  <si>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</si>
  <si>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</si>
  <si>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</si>
  <si>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</si>
  <si>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</si>
  <si>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</si>
  <si>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</si>
  <si>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</si>
  <si>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</si>
  <si>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</si>
  <si>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</si>
  <si>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</si>
  <si>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</si>
  <si>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</si>
  <si>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</si>
  <si>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</si>
  <si>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</si>
  <si>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</si>
  <si>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ZJ096</t>
  </si>
  <si>
    <t>Vzduchovod nosní 6,0 mm bal. á 10 ks 321060</t>
  </si>
  <si>
    <t>ZL436</t>
  </si>
  <si>
    <t>Trokar hrudní CH24 délka 40 cm vnější pr. 8,0 mm bal. á 10 ks 02.000.30.024</t>
  </si>
  <si>
    <t>ZB253</t>
  </si>
  <si>
    <t>Filtr iso-gard bakteriální virový čistý bal. á 25 ks 19212</t>
  </si>
  <si>
    <t>ZB908</t>
  </si>
  <si>
    <t>Hadička spojovací stíněná 1 mm/150 cm bal. á 20 ks 1100 1150 E</t>
  </si>
  <si>
    <t>ZE841</t>
  </si>
  <si>
    <t>Elektroda defibrilační pro dospělé multifun. stat - padz 8900-4003-Ks</t>
  </si>
  <si>
    <t>ZE178</t>
  </si>
  <si>
    <t>Aquapak - sterilní voda 340 ml bez adaptéru bal. á 20 ks 400301</t>
  </si>
  <si>
    <t>ZL435</t>
  </si>
  <si>
    <t>Trokar hrudní CH20 délka 40 cm vnější pr. 6,6 mm bal. á 10 ks 02.000.30.020</t>
  </si>
  <si>
    <t>ZJ095</t>
  </si>
  <si>
    <t>Vzduchovod nosní 5,5 mm bal. á 10 ks 321055</t>
  </si>
  <si>
    <t>ZN155</t>
  </si>
  <si>
    <t>Organizér infuzních setů ORIO modrý bal. á 15 ks 702.03</t>
  </si>
  <si>
    <t>ZL123</t>
  </si>
  <si>
    <t>Spojka asymetrická 4-6 pro hadice 55 mm 75107</t>
  </si>
  <si>
    <t>ZJ114</t>
  </si>
  <si>
    <t>Vzduchovod ústní guedell 110 mm bal. á 30 ks 311110</t>
  </si>
  <si>
    <t>ZL434</t>
  </si>
  <si>
    <t>Trokar hrudní CH16 délka 20 cm vnější pr. 5,3 mm bal. á 10 ks 02.000.30.016</t>
  </si>
  <si>
    <t>ZN296</t>
  </si>
  <si>
    <t>Hadička spojovací Gamaplus 1,8 x 450 UNIV NO DOP 606306-ND</t>
  </si>
  <si>
    <t>ZD848</t>
  </si>
  <si>
    <t>Katetr CVC 2 lumen certofix duo 730 bal. á 10 ks 4162307E</t>
  </si>
  <si>
    <t>Katetr CVC 2 lumen certofix duo 730 á 10 ks 4162307E</t>
  </si>
  <si>
    <t>ZM294</t>
  </si>
  <si>
    <t>Rukavice nitril sempercare bez p. XL bal. á 180 ks 30818</t>
  </si>
  <si>
    <t>DH284</t>
  </si>
  <si>
    <t>Histological Davidson Marking System, modrá, 60 ml</t>
  </si>
  <si>
    <t>ZB173</t>
  </si>
  <si>
    <t>Maska kyslíková s hadičkou a nosní svorkou dospělá H-103013, OS/100</t>
  </si>
  <si>
    <t>Maska kyslíková s hadičkou a nosní svorkou dospělá H-103013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</si>
  <si>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</si>
  <si>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</si>
  <si>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</si>
  <si>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</si>
  <si>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</si>
  <si>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</si>
  <si>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</si>
  <si>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</si>
  <si>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</si>
  <si>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</si>
  <si>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</si>
  <si>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</si>
  <si>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ZA465</t>
  </si>
  <si>
    <t>Fólie incizní raucodrape sterilní 45 x 50 cm 23445</t>
  </si>
  <si>
    <t>Fólie incizní raucodrape sterilní 45 x 50 cm 25445</t>
  </si>
  <si>
    <t>ZA480</t>
  </si>
  <si>
    <t>Fólie incizní raucodrape 15 x 20 cm á 10 ks 25441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</si>
  <si>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</si>
  <si>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</si>
  <si>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</si>
  <si>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</si>
  <si>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</si>
  <si>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</si>
  <si>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</si>
  <si>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</si>
  <si>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</si>
  <si>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</si>
  <si>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</si>
  <si>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</si>
  <si>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</si>
  <si>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</si>
  <si>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</si>
  <si>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</si>
  <si>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</si>
  <si>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</si>
  <si>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</si>
  <si>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</si>
  <si>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ZL985</t>
  </si>
  <si>
    <t>Krytí transparentní filmové 20 x 30 cm bal. á 10 ks 66800394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</si>
  <si>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</si>
  <si>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</si>
  <si>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</si>
  <si>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</si>
  <si>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</si>
  <si>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</si>
  <si>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</si>
  <si>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</si>
  <si>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ZA761</t>
  </si>
  <si>
    <t>Drén redon CH12 50 cm U2111200</t>
  </si>
  <si>
    <t>ZB006</t>
  </si>
  <si>
    <t>Teploměr digitální thermoval basic 9250391</t>
  </si>
  <si>
    <t>ZB772</t>
  </si>
  <si>
    <t>Přechodka adaptér luer 450070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</si>
  <si>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</si>
  <si>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</si>
  <si>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</si>
  <si>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</si>
  <si>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</si>
  <si>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</si>
  <si>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</si>
  <si>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</si>
  <si>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</si>
  <si>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</si>
  <si>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ZE310</t>
  </si>
  <si>
    <t>Nádoba na kontaminovaný odpad CS 6 l pův. 077802300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</si>
  <si>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</si>
  <si>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</si>
  <si>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</si>
  <si>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</si>
  <si>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</si>
  <si>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</si>
  <si>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</si>
  <si>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</si>
  <si>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</si>
  <si>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</si>
  <si>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</si>
  <si>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</si>
  <si>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</si>
  <si>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</si>
  <si>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ZB557</t>
  </si>
  <si>
    <t>Přechodka adapter combifix rekord - luer 4090306</t>
  </si>
  <si>
    <t>ZI496</t>
  </si>
  <si>
    <t>Elektroda defibrilační pro dospělé QC 11996-000017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</si>
  <si>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</si>
  <si>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</si>
  <si>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</si>
  <si>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</si>
  <si>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</si>
  <si>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</si>
  <si>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</si>
  <si>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</si>
  <si>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</si>
  <si>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</si>
  <si>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</si>
  <si>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</si>
  <si>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</si>
  <si>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</si>
  <si>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</si>
  <si>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</si>
  <si>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</si>
  <si>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</si>
  <si>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</si>
  <si>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</si>
  <si>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</si>
  <si>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</si>
  <si>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</si>
  <si>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</si>
  <si>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</si>
  <si>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</si>
  <si>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</si>
  <si>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</si>
  <si>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</si>
  <si>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</si>
  <si>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</si>
  <si>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</si>
  <si>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</si>
  <si>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</si>
  <si>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</si>
  <si>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</si>
  <si>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</si>
  <si>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</si>
  <si>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</si>
  <si>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</si>
  <si>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</si>
  <si>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</si>
  <si>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</si>
  <si>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</si>
  <si>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</si>
  <si>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</si>
  <si>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</si>
  <si>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</si>
  <si>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</si>
  <si>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</si>
  <si>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</si>
  <si>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</si>
  <si>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</si>
  <si>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</si>
  <si>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</si>
  <si>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</si>
  <si>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</si>
  <si>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</si>
  <si>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</si>
  <si>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</si>
  <si>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Laváž pulzní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</si>
  <si>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</si>
  <si>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</si>
  <si>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</si>
  <si>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</si>
  <si>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</si>
  <si>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</si>
  <si>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</si>
  <si>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</si>
  <si>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</si>
  <si>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</si>
  <si>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</si>
  <si>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Nůžky enukleační 113380550</t>
  </si>
  <si>
    <t>ZM915</t>
  </si>
  <si>
    <t>Svorka M-H 1 x 2z zahnutá jemná 125 1151323312</t>
  </si>
  <si>
    <t>ZM922</t>
  </si>
  <si>
    <t>Nůžky zahnuté preparační 113080940</t>
  </si>
  <si>
    <t>ZM931</t>
  </si>
  <si>
    <t>Dláto klínové ploché šíře 20 mm zahnuté PL2777</t>
  </si>
  <si>
    <t>ZM921</t>
  </si>
  <si>
    <t>Nůžky zahnuté operační O/T PL813-144</t>
  </si>
  <si>
    <t>ZK944</t>
  </si>
  <si>
    <t>Vrták 2,0 koncovka s ploškou 504315</t>
  </si>
  <si>
    <t>ZM918</t>
  </si>
  <si>
    <t>Peán zahnutý rochester ochsner PL817-405</t>
  </si>
  <si>
    <t>ZM925</t>
  </si>
  <si>
    <t>Nůžky oční zahnuté tvrdokovové Iris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</si>
  <si>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</si>
  <si>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</si>
  <si>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</si>
  <si>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</si>
  <si>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</si>
  <si>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</si>
  <si>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</si>
  <si>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</si>
  <si>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</si>
  <si>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</si>
  <si>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</si>
  <si>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</si>
  <si>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</si>
  <si>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rochester ochsner PL817-393</t>
  </si>
  <si>
    <t>ZM920</t>
  </si>
  <si>
    <t>Kladívko chirurgické nerezové 750 g PL2762</t>
  </si>
  <si>
    <t>ZM923</t>
  </si>
  <si>
    <t>Nůžky oční rovné PL81048T</t>
  </si>
  <si>
    <t>ZM914</t>
  </si>
  <si>
    <t>Peán zahnutý halstead - mosquito PL817-152</t>
  </si>
  <si>
    <t>ZH852</t>
  </si>
  <si>
    <t>Souprava odsávací zahnutá Yankauer 6 mm s rukojetí hadice CH 25 délka 2 m 34101</t>
  </si>
  <si>
    <t>ZM916</t>
  </si>
  <si>
    <t>Peán zahnutý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</si>
  <si>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</si>
  <si>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</si>
  <si>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</si>
  <si>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</si>
  <si>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</si>
  <si>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</si>
  <si>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</si>
  <si>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 / 25 x 14 x 0.6 / 0.4 mm, pro oscilační pilu se spojkou AO / ASIF 519.250</t>
  </si>
  <si>
    <t>ZK537</t>
  </si>
  <si>
    <t>Vrták koncovka tříhran 2,7 mm; 80 mm 397129798612</t>
  </si>
  <si>
    <t>ZN230</t>
  </si>
  <si>
    <t>ChronOS inject 10 cm v mixovací patroně 710.067S</t>
  </si>
  <si>
    <t>ZB046</t>
  </si>
  <si>
    <t>List pilový mini-driver K152</t>
  </si>
  <si>
    <t>ZB127</t>
  </si>
  <si>
    <t>List pilový 90/69 x 18 x 1.2/1.0 mm, pro oscialční pilu se spojkou AO/ASIF 519.113</t>
  </si>
  <si>
    <t>ZB695</t>
  </si>
  <si>
    <t>List pilový mini-driver K144</t>
  </si>
  <si>
    <t>ZC967</t>
  </si>
  <si>
    <t>Cement kostní copal 1 x 40 g</t>
  </si>
  <si>
    <t>ZH236</t>
  </si>
  <si>
    <t>List pilový 70/49 x 14 x 0,6/0,4 mm  pro oscilační pilu se spojkou AO/ASIF 519.150</t>
  </si>
  <si>
    <t>ZI047</t>
  </si>
  <si>
    <t>Vrták na kostní cement 6, L300 koncovka tříhran 306380</t>
  </si>
  <si>
    <t>ZI535</t>
  </si>
  <si>
    <t>List pilový 5023-143</t>
  </si>
  <si>
    <t>ZK675</t>
  </si>
  <si>
    <t>List pilový 42 / 27 x 6,0 x 0,6 / 0,4 mm 532.061</t>
  </si>
  <si>
    <t>ZK676</t>
  </si>
  <si>
    <t>List pilový 42 / 27 x 10,0 x 0,6 / 0,4 mm 532.062</t>
  </si>
  <si>
    <t>ZL830</t>
  </si>
  <si>
    <t>Fréza k shaveru dyonics 4,5 mm 7205341</t>
  </si>
  <si>
    <t>ZM390</t>
  </si>
  <si>
    <t>Svorka na cévy mosquito - halsted zahnutá jemná 120 mm 397115081020</t>
  </si>
  <si>
    <t>ZE306</t>
  </si>
  <si>
    <t>List pilový mini-driver K147</t>
  </si>
  <si>
    <t>ZH060</t>
  </si>
  <si>
    <t>Fréza k shaveru GB976SU</t>
  </si>
  <si>
    <t>ZM461</t>
  </si>
  <si>
    <t>Cilič femorální LCA Anteromedial průměr 5,5 mm 254672</t>
  </si>
  <si>
    <t>ZM462</t>
  </si>
  <si>
    <t>Cilič femorální LCA Anteromedial průměr 6,5 mm 254686</t>
  </si>
  <si>
    <t>ZM644</t>
  </si>
  <si>
    <t>Měrka štěpu 5 – 12 mm á 0,5 mm 219444</t>
  </si>
  <si>
    <t>ZN421</t>
  </si>
  <si>
    <t>Peán rovný rochester 160 mm 397115080231</t>
  </si>
  <si>
    <t>ZN433</t>
  </si>
  <si>
    <t>Cilič femorální LCA Anteromedial průměr 7,5 mm 254687</t>
  </si>
  <si>
    <t>ZN444</t>
  </si>
  <si>
    <t>Kanyla artroskopická ramenní passport 8 mm x 4 cm AR-6592-08</t>
  </si>
  <si>
    <t>KC057</t>
  </si>
  <si>
    <t>vaper short elektrode 2,3 mm 227213</t>
  </si>
  <si>
    <t>ZI294</t>
  </si>
  <si>
    <t>Lavice pro úpravu štěpu ST / GR základna 219961</t>
  </si>
  <si>
    <t>ZI295</t>
  </si>
  <si>
    <t>Lavice pro úpravu štěpu ST / GR jezdec 219962</t>
  </si>
  <si>
    <t>ZI300</t>
  </si>
  <si>
    <t>Lavice pro úpravu štěpu ST / GR deska řezací 219968</t>
  </si>
  <si>
    <t>ZK674</t>
  </si>
  <si>
    <t>List pilový 46 / 31 x 6,0 x 0,4 / 0,3 mm 532.047</t>
  </si>
  <si>
    <t>ZN432</t>
  </si>
  <si>
    <t>Nůž banánový pro ASK kyčle 260003</t>
  </si>
  <si>
    <t>ZN502</t>
  </si>
  <si>
    <t>Fréza k shaveru 4,0 mm 283475</t>
  </si>
  <si>
    <t>ZD612</t>
  </si>
  <si>
    <t>List pilový 1,27 PLM-110A</t>
  </si>
  <si>
    <t>ZM455</t>
  </si>
  <si>
    <t>Expressew III needle 214141</t>
  </si>
  <si>
    <t>ZI534</t>
  </si>
  <si>
    <t>List pilový 5023-133</t>
  </si>
  <si>
    <t>ZI298</t>
  </si>
  <si>
    <t>Lavice pro úpravu štěpu ST / GR držák s otvorem pro vlákno 219965</t>
  </si>
  <si>
    <t>ZI297</t>
  </si>
  <si>
    <t>Lavice pro úpravu štěpu ST / GR držák obyčejný 219964</t>
  </si>
  <si>
    <t>ZN672</t>
  </si>
  <si>
    <t>List pilový k occulian 3Ti GE236SU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</si>
  <si>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</si>
  <si>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</si>
  <si>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</si>
  <si>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</si>
  <si>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</si>
  <si>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</si>
  <si>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</si>
  <si>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</si>
  <si>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</si>
  <si>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</si>
  <si>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</si>
  <si>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</si>
  <si>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</si>
  <si>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</si>
  <si>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</si>
  <si>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</si>
  <si>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</si>
  <si>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</si>
  <si>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</si>
  <si>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</si>
  <si>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</si>
  <si>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</si>
  <si>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</si>
  <si>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</si>
  <si>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</si>
  <si>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</si>
  <si>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</si>
  <si>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</si>
  <si>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</si>
  <si>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</si>
  <si>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</si>
  <si>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</si>
  <si>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</si>
  <si>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</si>
  <si>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</si>
  <si>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</si>
  <si>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</si>
  <si>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</si>
  <si>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ZC231</t>
  </si>
  <si>
    <t>Šroub fixační PH 4,5 mm Targon KB082T</t>
  </si>
  <si>
    <t>ZC891</t>
  </si>
  <si>
    <t>Drát extenční 1,2 x 160 mm 397129093070</t>
  </si>
  <si>
    <t>ZE818</t>
  </si>
  <si>
    <t>Šroub schanzův seldrill 5.0 mm L175/60 294.785</t>
  </si>
  <si>
    <t>ZG039</t>
  </si>
  <si>
    <t>Šroub schanzův seldrill 5.0 mm L150/60 294.784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</si>
  <si>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</si>
  <si>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</si>
  <si>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</si>
  <si>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</si>
  <si>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</si>
  <si>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</si>
  <si>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</si>
  <si>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</si>
  <si>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</si>
  <si>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</si>
  <si>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</si>
  <si>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</si>
  <si>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</si>
  <si>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</si>
  <si>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</si>
  <si>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</si>
  <si>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</si>
  <si>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</si>
  <si>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</si>
  <si>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</si>
  <si>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</si>
  <si>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</si>
  <si>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</si>
  <si>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</si>
  <si>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</si>
  <si>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</si>
  <si>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</si>
  <si>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</si>
  <si>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</si>
  <si>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</si>
  <si>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</si>
  <si>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</si>
  <si>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</si>
  <si>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</si>
  <si>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</si>
  <si>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</si>
  <si>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</si>
  <si>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</si>
  <si>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</si>
  <si>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</si>
  <si>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</si>
  <si>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</si>
  <si>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</si>
  <si>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</si>
  <si>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</si>
  <si>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</si>
  <si>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</si>
  <si>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</si>
  <si>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</si>
  <si>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</si>
  <si>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</si>
  <si>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</si>
  <si>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</si>
  <si>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</si>
  <si>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</si>
  <si>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</si>
  <si>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</si>
  <si>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</si>
  <si>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</si>
  <si>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</si>
  <si>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</si>
  <si>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</si>
  <si>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ZE819</t>
  </si>
  <si>
    <t>Šroub schanzův seldrill 5.0 mm L200/80 294.786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</si>
  <si>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</si>
  <si>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</si>
  <si>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</si>
  <si>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</si>
  <si>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</si>
  <si>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</si>
  <si>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</si>
  <si>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</si>
  <si>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</si>
  <si>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</si>
  <si>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</si>
  <si>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</si>
  <si>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</si>
  <si>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</si>
  <si>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</si>
  <si>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</si>
  <si>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</si>
  <si>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</si>
  <si>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</si>
  <si>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</si>
  <si>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</si>
  <si>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</si>
  <si>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</si>
  <si>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</si>
  <si>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</si>
  <si>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</si>
  <si>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</si>
  <si>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</si>
  <si>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</si>
  <si>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</si>
  <si>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</si>
  <si>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</si>
  <si>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</si>
  <si>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</si>
  <si>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</si>
  <si>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</si>
  <si>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</si>
  <si>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</si>
  <si>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</si>
  <si>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</si>
  <si>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</si>
  <si>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</si>
  <si>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</si>
  <si>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</si>
  <si>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</si>
  <si>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</si>
  <si>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</si>
  <si>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</si>
  <si>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</si>
  <si>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</si>
  <si>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</si>
  <si>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</si>
  <si>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</si>
  <si>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</si>
  <si>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ZC215</t>
  </si>
  <si>
    <t>Šroub zajišťovací 3,5 mm Targon KB524T</t>
  </si>
  <si>
    <t>ZL094</t>
  </si>
  <si>
    <t>Šroub zaslepovací PH 0 mm Targon KB610T</t>
  </si>
  <si>
    <t>ZE106</t>
  </si>
  <si>
    <t>Hřeb PH nagel 10/7 Targon KE076T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</si>
  <si>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</si>
  <si>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</si>
  <si>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</si>
  <si>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</si>
  <si>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</si>
  <si>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</si>
  <si>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</si>
  <si>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</si>
  <si>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</si>
  <si>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</si>
  <si>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ZC214</t>
  </si>
  <si>
    <t>Šroub zajišťovací 3,5 mm Targon KB521T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</si>
  <si>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</si>
  <si>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</si>
  <si>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</si>
  <si>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</si>
  <si>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</si>
  <si>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</si>
  <si>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</si>
  <si>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</si>
  <si>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</si>
  <si>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</si>
  <si>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</si>
  <si>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</si>
  <si>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</si>
  <si>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</si>
  <si>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</si>
  <si>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</si>
  <si>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</si>
  <si>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</si>
  <si>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</si>
  <si>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</si>
  <si>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</si>
  <si>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</si>
  <si>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</si>
  <si>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</si>
  <si>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</si>
  <si>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</si>
  <si>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</si>
  <si>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</si>
  <si>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</si>
  <si>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</si>
  <si>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</si>
  <si>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</si>
  <si>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</si>
  <si>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</si>
  <si>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</si>
  <si>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</si>
  <si>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</si>
  <si>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</si>
  <si>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</si>
  <si>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</si>
  <si>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</si>
  <si>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</si>
  <si>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</si>
  <si>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</si>
  <si>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</si>
  <si>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</si>
  <si>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</si>
  <si>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</si>
  <si>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</si>
  <si>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</si>
  <si>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</si>
  <si>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</si>
  <si>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</si>
  <si>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</si>
  <si>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</si>
  <si>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</si>
  <si>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</si>
  <si>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</si>
  <si>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</si>
  <si>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</si>
  <si>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</si>
  <si>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</si>
  <si>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</si>
  <si>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</si>
  <si>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</si>
  <si>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</si>
  <si>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</si>
  <si>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</si>
  <si>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</si>
  <si>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</si>
  <si>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</si>
  <si>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</si>
  <si>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</si>
  <si>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</si>
  <si>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</si>
  <si>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</si>
  <si>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</si>
  <si>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</si>
  <si>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</si>
  <si>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</si>
  <si>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</si>
  <si>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</si>
  <si>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</si>
  <si>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</si>
  <si>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</si>
  <si>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</si>
  <si>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</si>
  <si>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</si>
  <si>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</si>
  <si>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</si>
  <si>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</si>
  <si>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</si>
  <si>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</si>
  <si>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</si>
  <si>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</si>
  <si>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</si>
  <si>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</si>
  <si>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</si>
  <si>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</si>
  <si>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</si>
  <si>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</si>
  <si>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</si>
  <si>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</si>
  <si>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</si>
  <si>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</si>
  <si>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</si>
  <si>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</si>
  <si>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</si>
  <si>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</si>
  <si>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</si>
  <si>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</si>
  <si>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</si>
  <si>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</si>
  <si>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</si>
  <si>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</si>
  <si>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</si>
  <si>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</si>
  <si>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</si>
  <si>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</si>
  <si>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</si>
  <si>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</si>
  <si>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</si>
  <si>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</si>
  <si>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</si>
  <si>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</si>
  <si>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</si>
  <si>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</si>
  <si>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</si>
  <si>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</si>
  <si>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</si>
  <si>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</si>
  <si>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</si>
  <si>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</si>
  <si>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</si>
  <si>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</si>
  <si>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</si>
  <si>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</si>
  <si>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</si>
  <si>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</si>
  <si>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</si>
  <si>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</si>
  <si>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</si>
  <si>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</si>
  <si>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</si>
  <si>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</si>
  <si>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</si>
  <si>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</si>
  <si>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</si>
  <si>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</si>
  <si>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</si>
  <si>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</si>
  <si>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</si>
  <si>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</si>
  <si>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</si>
  <si>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</si>
  <si>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</si>
  <si>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</si>
  <si>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</si>
  <si>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</si>
  <si>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</si>
  <si>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</si>
  <si>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</si>
  <si>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</si>
  <si>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</si>
  <si>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</si>
  <si>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</si>
  <si>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</si>
  <si>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</si>
  <si>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</si>
  <si>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</si>
  <si>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</si>
  <si>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</si>
  <si>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</si>
  <si>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</si>
  <si>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</si>
  <si>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</si>
  <si>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</si>
  <si>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</si>
  <si>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</si>
  <si>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</si>
  <si>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</si>
  <si>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</si>
  <si>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</si>
  <si>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</si>
  <si>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</si>
  <si>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</si>
  <si>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</si>
  <si>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</si>
  <si>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</si>
  <si>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</si>
  <si>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</si>
  <si>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</si>
  <si>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</si>
  <si>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</si>
  <si>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</si>
  <si>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</si>
  <si>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</si>
  <si>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</si>
  <si>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</si>
  <si>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</si>
  <si>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</si>
  <si>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</si>
  <si>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</si>
  <si>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</si>
  <si>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</si>
  <si>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</si>
  <si>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</si>
  <si>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</si>
  <si>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</si>
  <si>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</si>
  <si>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</si>
  <si>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</si>
  <si>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</si>
  <si>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</si>
  <si>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</si>
  <si>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</si>
  <si>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</si>
  <si>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</si>
  <si>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</si>
  <si>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</si>
  <si>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</si>
  <si>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</si>
  <si>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</si>
  <si>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</si>
  <si>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</si>
  <si>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</si>
  <si>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</si>
  <si>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</si>
  <si>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</si>
  <si>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</si>
  <si>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</si>
  <si>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</si>
  <si>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</si>
  <si>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</si>
  <si>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</si>
  <si>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</si>
  <si>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</si>
  <si>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</si>
  <si>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</si>
  <si>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</si>
  <si>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</si>
  <si>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</si>
  <si>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</si>
  <si>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</si>
  <si>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</si>
  <si>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</si>
  <si>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</si>
  <si>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</si>
  <si>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</si>
  <si>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</si>
  <si>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</si>
  <si>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</si>
  <si>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</si>
  <si>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</si>
  <si>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</si>
  <si>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</si>
  <si>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</si>
  <si>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</si>
  <si>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</si>
  <si>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</si>
  <si>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</si>
  <si>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</si>
  <si>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</si>
  <si>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</si>
  <si>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</si>
  <si>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</si>
  <si>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</si>
  <si>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</si>
  <si>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</si>
  <si>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</si>
  <si>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</si>
  <si>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</si>
  <si>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</si>
  <si>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</si>
  <si>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</si>
  <si>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</si>
  <si>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</si>
  <si>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</si>
  <si>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</si>
  <si>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</si>
  <si>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</si>
  <si>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</si>
  <si>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</si>
  <si>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</si>
  <si>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</si>
  <si>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</si>
  <si>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</si>
  <si>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</si>
  <si>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</si>
  <si>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</si>
  <si>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</si>
  <si>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</si>
  <si>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</si>
  <si>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</si>
  <si>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</si>
  <si>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</si>
  <si>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</si>
  <si>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</si>
  <si>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</si>
  <si>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</si>
  <si>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</si>
  <si>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</si>
  <si>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</si>
  <si>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</si>
  <si>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</si>
  <si>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</si>
  <si>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</si>
  <si>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</si>
  <si>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KA692</t>
  </si>
  <si>
    <t>Kotvička mitek easy s návlekem GII 212450</t>
  </si>
  <si>
    <t>KE516</t>
  </si>
  <si>
    <t>šroub bold 3/16 NWD111016</t>
  </si>
  <si>
    <t>KF074</t>
  </si>
  <si>
    <t>šroub zajišťovací L 25 NWD501025</t>
  </si>
  <si>
    <t>KF086</t>
  </si>
  <si>
    <t>šroub zajišťovací L 70 mm NWD501070</t>
  </si>
  <si>
    <t>KF554</t>
  </si>
  <si>
    <t>šroub kanylovaný 3,0 mm, délka 24/5 mm 04.226.024</t>
  </si>
  <si>
    <t>KF594</t>
  </si>
  <si>
    <t>dlaha přímá LCP 3.5   6 otvorů 423.561</t>
  </si>
  <si>
    <t>KI643</t>
  </si>
  <si>
    <t>šroub Milagro interferenční vstřebatelný 7x23mm 231816</t>
  </si>
  <si>
    <t>KI699</t>
  </si>
  <si>
    <t>drát vodící vodící 2,4 mm x 311 mm á 6ks AR-1250L-1</t>
  </si>
  <si>
    <t>KJ135</t>
  </si>
  <si>
    <t>hřeb kotníku panta průměr 10 mm, délka L 180 mm NWD500080</t>
  </si>
  <si>
    <t>ZK535</t>
  </si>
  <si>
    <t>Šroub kortikální HA 4,5 x 32 mm 397129799481</t>
  </si>
  <si>
    <t>KA389</t>
  </si>
  <si>
    <t>šroub inteferenční aesculap 9 x 25</t>
  </si>
  <si>
    <t>KH582</t>
  </si>
  <si>
    <t>dřík univerzální 75x20mm 86-7419</t>
  </si>
  <si>
    <t>ZL384</t>
  </si>
  <si>
    <t>Šroub fixační 4,5 mm KB090T</t>
  </si>
  <si>
    <t>KF556</t>
  </si>
  <si>
    <t>šroub kanylovaný 3,0 mm, délka 26/5 mm 04.226.026</t>
  </si>
  <si>
    <t>KI457</t>
  </si>
  <si>
    <t>dlaha LCP klíční kost 3,5 6 otvorová pravá 04.112.026</t>
  </si>
  <si>
    <t>KA369</t>
  </si>
  <si>
    <t>šroub milágro   7 x 23 231800</t>
  </si>
  <si>
    <t>KE443</t>
  </si>
  <si>
    <t>šroub kortikální L30 NWDCC030</t>
  </si>
  <si>
    <t>KE452</t>
  </si>
  <si>
    <t>dlaha femorální 101P NWDPOF</t>
  </si>
  <si>
    <t>KE476</t>
  </si>
  <si>
    <t>šroub spongiosní L50 NWDSP050</t>
  </si>
  <si>
    <t>KE478</t>
  </si>
  <si>
    <t>šroub spongiosní L60 NWDSP060</t>
  </si>
  <si>
    <t>KF222</t>
  </si>
  <si>
    <t>hřeb panta 150 NWD500150</t>
  </si>
  <si>
    <t>KF457</t>
  </si>
  <si>
    <t>dlaha LCP 2,0 rovná, 6 otvorů, délka 45 mm 447.346</t>
  </si>
  <si>
    <t>KF467</t>
  </si>
  <si>
    <t>šroub zajišťovací stardrive 2,0 mm, délka 10 401.880</t>
  </si>
  <si>
    <t>KF468</t>
  </si>
  <si>
    <t>šroub zajišťovací stardrive 2,0 mm, délka 11 401.881</t>
  </si>
  <si>
    <t>KF469</t>
  </si>
  <si>
    <t>šroub zajišťovací stardrive 2,0 mm, délka 12 401.882</t>
  </si>
  <si>
    <t>KF480</t>
  </si>
  <si>
    <t>šroub kortikální stardrive 2,0 mm, délka 10 401.360</t>
  </si>
  <si>
    <t>KF481</t>
  </si>
  <si>
    <t>šroub kortikální stardrive 2,0 mm, délka 11 401.361</t>
  </si>
  <si>
    <t>KF482</t>
  </si>
  <si>
    <t>šroub kortikální stardrive 2,0 mm, délka 12 401.362</t>
  </si>
  <si>
    <t>KF483</t>
  </si>
  <si>
    <t>šroub kortikální stardrive 2,0 mm, délka 13 401.363</t>
  </si>
  <si>
    <t>KH014</t>
  </si>
  <si>
    <t>šroub zajišťovací délka 55 mm 501055 ND</t>
  </si>
  <si>
    <t>KH053</t>
  </si>
  <si>
    <t>dlaha NCB PP pro distální femur 12 pravý 02.03264.012</t>
  </si>
  <si>
    <t>KH087</t>
  </si>
  <si>
    <t>šroub závitořezný NCB 5,0 mm, délka 75 mm 02.03150.075</t>
  </si>
  <si>
    <t>KH099</t>
  </si>
  <si>
    <t>šroub spongiózní NCB 5,0 mm, délka 80 mm 02.03152.080</t>
  </si>
  <si>
    <t>KI966</t>
  </si>
  <si>
    <t>šroub spongiózní zápust. TI D 6,5 mm L25 mm 42.19.25</t>
  </si>
  <si>
    <t>ZE598</t>
  </si>
  <si>
    <t>Šroub zajišťovací VA stardrive 2.4 mm 04.210.120</t>
  </si>
  <si>
    <t>ZG308</t>
  </si>
  <si>
    <t>Šroub zajišťovací VA stardrive 2.4 mm 04.210.112</t>
  </si>
  <si>
    <t>ZG309</t>
  </si>
  <si>
    <t>Šroub zajišťovací VA stardrive 2.4 mm 04.210.114</t>
  </si>
  <si>
    <t>ZG911</t>
  </si>
  <si>
    <t>Šroub zajišťovací VA stardrive 2.4 mm 04.210.116</t>
  </si>
  <si>
    <t>ZH242</t>
  </si>
  <si>
    <t>Dlaha VA-Locking 2.4 p/interka 04.111.301</t>
  </si>
  <si>
    <t>ZH829</t>
  </si>
  <si>
    <t>Drát K 1.25 mm s trokarovou špičkou 02.111.304.01</t>
  </si>
  <si>
    <t>KF471</t>
  </si>
  <si>
    <t>šroub zajišťovací stardrive 2,0 mm, délka 14 401.884</t>
  </si>
  <si>
    <t>KF484</t>
  </si>
  <si>
    <t>šroub kortikální stardrive 2,0 mm, délka 14 401.364</t>
  </si>
  <si>
    <t>KF472</t>
  </si>
  <si>
    <t>šroub zajišťovací stardrive 2,0 mm, délka 16 401.886</t>
  </si>
  <si>
    <t>KA695</t>
  </si>
  <si>
    <t>kotvička mitek GII 210310</t>
  </si>
  <si>
    <t>KH554</t>
  </si>
  <si>
    <t>šroub milágro  6 x 23 mm 231807</t>
  </si>
  <si>
    <t>KE458</t>
  </si>
  <si>
    <t>dlaha tibiální pravá 102A NWDPTCD</t>
  </si>
  <si>
    <t>KH581</t>
  </si>
  <si>
    <t>femorální sleev univerz. distál 34mm 1294-53-225</t>
  </si>
  <si>
    <t>ZL556</t>
  </si>
  <si>
    <t>Šroub kanylovaný kostní spongiózní HB 7/1,8 x 60/32 mm 397129798250</t>
  </si>
  <si>
    <t>KE444</t>
  </si>
  <si>
    <t>šroub kortikální L32 NWDCC032</t>
  </si>
  <si>
    <t>ZN663</t>
  </si>
  <si>
    <t>Šroub spongiózní HB 4,0 x 32/14 mm 397129796310</t>
  </si>
  <si>
    <t>ZN664</t>
  </si>
  <si>
    <t>Šroub kompresní M 4,0 x 35 mm 397129091440</t>
  </si>
  <si>
    <t>ZN665</t>
  </si>
  <si>
    <t>Dlaha kyčelní 135°, 1“, 4 otvory 120 mm 397129082210</t>
  </si>
  <si>
    <t>ZN666</t>
  </si>
  <si>
    <t>Dlaha kyčelní 135°, 1,5“, 4 otvory 127 mm 397129082150</t>
  </si>
  <si>
    <t>KH070</t>
  </si>
  <si>
    <t>šroub závitořezný NCB 5,0 mm, délka 26 mm 02.03150.026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</si>
  <si>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</si>
  <si>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</si>
  <si>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</si>
  <si>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</si>
  <si>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</si>
  <si>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</si>
  <si>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</si>
  <si>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</si>
  <si>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</si>
  <si>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</si>
  <si>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</si>
  <si>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</si>
  <si>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</si>
  <si>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</si>
  <si>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</si>
  <si>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</si>
  <si>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</si>
  <si>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</si>
  <si>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</si>
  <si>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</si>
  <si>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</si>
  <si>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</si>
  <si>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</si>
  <si>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</si>
  <si>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</si>
  <si>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</si>
  <si>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</si>
  <si>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</si>
  <si>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</si>
  <si>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</si>
  <si>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</si>
  <si>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</si>
  <si>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</si>
  <si>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</si>
  <si>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</si>
  <si>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</si>
  <si>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</si>
  <si>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</si>
  <si>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</si>
  <si>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</si>
  <si>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</si>
  <si>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</si>
  <si>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</si>
  <si>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</si>
  <si>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</si>
  <si>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</si>
  <si>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</si>
  <si>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</si>
  <si>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</si>
  <si>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</si>
  <si>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</si>
  <si>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</si>
  <si>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</si>
  <si>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</si>
  <si>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</si>
  <si>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</si>
  <si>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</si>
  <si>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</si>
  <si>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</si>
  <si>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</si>
  <si>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</si>
  <si>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</si>
  <si>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</si>
  <si>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</si>
  <si>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</si>
  <si>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</si>
  <si>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</si>
  <si>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</si>
  <si>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</si>
  <si>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</si>
  <si>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</si>
  <si>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</si>
  <si>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</si>
  <si>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</si>
  <si>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</si>
  <si>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</si>
  <si>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</si>
  <si>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</si>
  <si>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</si>
  <si>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</si>
  <si>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</si>
  <si>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</si>
  <si>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</si>
  <si>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</si>
  <si>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</si>
  <si>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</si>
  <si>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</si>
  <si>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</si>
  <si>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</si>
  <si>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</si>
  <si>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</si>
  <si>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</si>
  <si>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</si>
  <si>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</si>
  <si>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</si>
  <si>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</si>
  <si>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</si>
  <si>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</si>
  <si>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</si>
  <si>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</si>
  <si>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</si>
  <si>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</si>
  <si>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</si>
  <si>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</si>
  <si>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</si>
  <si>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</si>
  <si>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</si>
  <si>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</si>
  <si>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</si>
  <si>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</si>
  <si>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</si>
  <si>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</si>
  <si>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</si>
  <si>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</si>
  <si>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</si>
  <si>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</si>
  <si>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</si>
  <si>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</si>
  <si>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</si>
  <si>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</si>
  <si>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</si>
  <si>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</si>
  <si>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</si>
  <si>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</si>
  <si>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</si>
  <si>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</si>
  <si>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</si>
  <si>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</si>
  <si>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</si>
  <si>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</si>
  <si>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</si>
  <si>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</si>
  <si>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</si>
  <si>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</si>
  <si>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</si>
  <si>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</si>
  <si>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</si>
  <si>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</si>
  <si>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</si>
  <si>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</si>
  <si>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</si>
  <si>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</si>
  <si>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</si>
  <si>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</si>
  <si>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</si>
  <si>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</si>
  <si>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</si>
  <si>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</si>
  <si>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</si>
  <si>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</si>
  <si>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</si>
  <si>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</si>
  <si>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</si>
  <si>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</si>
  <si>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</si>
  <si>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</si>
  <si>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</si>
  <si>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</si>
  <si>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</si>
  <si>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</si>
  <si>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</si>
  <si>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</si>
  <si>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</si>
  <si>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</si>
  <si>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</si>
  <si>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</si>
  <si>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</si>
  <si>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</si>
  <si>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</si>
  <si>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</si>
  <si>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</si>
  <si>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</si>
  <si>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</si>
  <si>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</si>
  <si>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</si>
  <si>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</si>
  <si>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</si>
  <si>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</si>
  <si>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</si>
  <si>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</si>
  <si>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</si>
  <si>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</si>
  <si>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</si>
  <si>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</si>
  <si>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</si>
  <si>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</si>
  <si>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</si>
  <si>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</si>
  <si>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</si>
  <si>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</si>
  <si>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</si>
  <si>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</si>
  <si>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</si>
  <si>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</si>
  <si>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</si>
  <si>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</si>
  <si>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</si>
  <si>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</si>
  <si>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</si>
  <si>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</si>
  <si>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</si>
  <si>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</si>
  <si>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</si>
  <si>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</si>
  <si>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</si>
  <si>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</si>
  <si>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</si>
  <si>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</si>
  <si>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</si>
  <si>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</si>
  <si>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</si>
  <si>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</si>
  <si>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</si>
  <si>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</si>
  <si>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</si>
  <si>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</si>
  <si>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</si>
  <si>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</si>
  <si>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</si>
  <si>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</si>
  <si>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</si>
  <si>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</si>
  <si>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</si>
  <si>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</si>
  <si>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</si>
  <si>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</si>
  <si>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</si>
  <si>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</si>
  <si>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</si>
  <si>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</si>
  <si>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</si>
  <si>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</si>
  <si>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KE567</t>
  </si>
  <si>
    <t>komponenta Metis 4 NWD250104s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</si>
  <si>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</si>
  <si>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</si>
  <si>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</si>
  <si>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</si>
  <si>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</si>
  <si>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</si>
  <si>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</si>
  <si>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</si>
  <si>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</si>
  <si>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</si>
  <si>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</si>
  <si>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</si>
  <si>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</si>
  <si>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</si>
  <si>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</si>
  <si>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</si>
  <si>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</si>
  <si>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</si>
  <si>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</si>
  <si>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</si>
  <si>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</si>
  <si>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</si>
  <si>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</si>
  <si>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</si>
  <si>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</si>
  <si>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</si>
  <si>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</si>
  <si>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</si>
  <si>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</si>
  <si>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</si>
  <si>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</si>
  <si>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</si>
  <si>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</si>
  <si>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</si>
  <si>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</si>
  <si>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</si>
  <si>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</si>
  <si>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</si>
  <si>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</si>
  <si>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</si>
  <si>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</si>
  <si>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</si>
  <si>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</si>
  <si>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</si>
  <si>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</si>
  <si>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</si>
  <si>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</si>
  <si>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</si>
  <si>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</si>
  <si>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</si>
  <si>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</si>
  <si>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</si>
  <si>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</si>
  <si>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</si>
  <si>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</si>
  <si>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</si>
  <si>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</si>
  <si>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</si>
  <si>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</si>
  <si>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</si>
  <si>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</si>
  <si>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</si>
  <si>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</si>
  <si>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</si>
  <si>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</si>
  <si>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</si>
  <si>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</si>
  <si>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</si>
  <si>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</si>
  <si>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</si>
  <si>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</si>
  <si>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</si>
  <si>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</si>
  <si>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</si>
  <si>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</si>
  <si>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</si>
  <si>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</si>
  <si>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</si>
  <si>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</si>
  <si>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</si>
  <si>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</si>
  <si>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</si>
  <si>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</si>
  <si>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</si>
  <si>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</si>
  <si>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</si>
  <si>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</si>
  <si>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</si>
  <si>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</si>
  <si>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</si>
  <si>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</si>
  <si>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</si>
  <si>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</si>
  <si>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</si>
  <si>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</si>
  <si>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</si>
  <si>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</si>
  <si>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</si>
  <si>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</si>
  <si>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</si>
  <si>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</si>
  <si>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</si>
  <si>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</si>
  <si>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</si>
  <si>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</si>
  <si>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</si>
  <si>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</si>
  <si>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</si>
  <si>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</si>
  <si>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</si>
  <si>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</si>
  <si>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</si>
  <si>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</si>
  <si>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</si>
  <si>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</si>
  <si>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</si>
  <si>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</si>
  <si>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</si>
  <si>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</si>
  <si>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</si>
  <si>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</si>
  <si>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</si>
  <si>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</si>
  <si>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</si>
  <si>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</si>
  <si>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</si>
  <si>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</si>
  <si>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</si>
  <si>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</si>
  <si>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</si>
  <si>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</si>
  <si>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</si>
  <si>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</si>
  <si>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</si>
  <si>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</si>
  <si>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</si>
  <si>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</si>
  <si>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</si>
  <si>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</si>
  <si>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</si>
  <si>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</si>
  <si>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</si>
  <si>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</si>
  <si>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</si>
  <si>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</si>
  <si>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</si>
  <si>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</si>
  <si>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</si>
  <si>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</si>
  <si>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</si>
  <si>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</si>
  <si>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</si>
  <si>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</si>
  <si>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</si>
  <si>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</si>
  <si>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</si>
  <si>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</si>
  <si>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</si>
  <si>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</si>
  <si>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</si>
  <si>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</si>
  <si>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</si>
  <si>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</si>
  <si>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</si>
  <si>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</si>
  <si>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</si>
  <si>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</si>
  <si>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</si>
  <si>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</si>
  <si>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</si>
  <si>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</si>
  <si>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</si>
  <si>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</si>
  <si>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</si>
  <si>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</si>
  <si>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</si>
  <si>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</si>
  <si>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</si>
  <si>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</si>
  <si>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</si>
  <si>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</si>
  <si>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</si>
  <si>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</si>
  <si>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</si>
  <si>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</si>
  <si>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</si>
  <si>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</si>
  <si>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</si>
  <si>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</si>
  <si>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</si>
  <si>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</si>
  <si>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</si>
  <si>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</si>
  <si>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</si>
  <si>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</si>
  <si>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</si>
  <si>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</si>
  <si>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</si>
  <si>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</si>
  <si>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</si>
  <si>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</si>
  <si>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</si>
  <si>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</si>
  <si>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</si>
  <si>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</si>
  <si>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</si>
  <si>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</si>
  <si>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</si>
  <si>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</si>
  <si>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</si>
  <si>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</si>
  <si>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</si>
  <si>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</si>
  <si>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</si>
  <si>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</si>
  <si>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</si>
  <si>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</si>
  <si>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</si>
  <si>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</si>
  <si>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</si>
  <si>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</si>
  <si>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</si>
  <si>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</si>
  <si>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</si>
  <si>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</si>
  <si>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</si>
  <si>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</si>
  <si>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</si>
  <si>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</si>
  <si>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</si>
  <si>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</si>
  <si>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</si>
  <si>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</si>
  <si>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</si>
  <si>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</si>
  <si>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</si>
  <si>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</si>
  <si>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</si>
  <si>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</si>
  <si>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</si>
  <si>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</si>
  <si>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</si>
  <si>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</si>
  <si>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</si>
  <si>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</si>
  <si>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</si>
  <si>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</si>
  <si>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</si>
  <si>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</si>
  <si>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</si>
  <si>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</si>
  <si>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</si>
  <si>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</si>
  <si>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</si>
  <si>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</si>
  <si>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</si>
  <si>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</si>
  <si>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</si>
  <si>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</si>
  <si>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</si>
  <si>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</si>
  <si>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</si>
  <si>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</si>
  <si>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</si>
  <si>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</si>
  <si>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</si>
  <si>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</si>
  <si>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</si>
  <si>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</si>
  <si>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</si>
  <si>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</si>
  <si>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</si>
  <si>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</si>
  <si>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</si>
  <si>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</si>
  <si>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</si>
  <si>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</si>
  <si>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</si>
  <si>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</si>
  <si>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</si>
  <si>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</si>
  <si>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</si>
  <si>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</si>
  <si>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</si>
  <si>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</si>
  <si>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</si>
  <si>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</si>
  <si>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</si>
  <si>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</si>
  <si>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</si>
  <si>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</si>
  <si>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</si>
  <si>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</si>
  <si>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</si>
  <si>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</si>
  <si>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</si>
  <si>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</si>
  <si>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</si>
  <si>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</si>
  <si>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</si>
  <si>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</si>
  <si>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</si>
  <si>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</si>
  <si>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</si>
  <si>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</si>
  <si>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</si>
  <si>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</si>
  <si>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</si>
  <si>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</si>
  <si>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</si>
  <si>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</si>
  <si>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</si>
  <si>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</si>
  <si>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</si>
  <si>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</si>
  <si>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</si>
  <si>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</si>
  <si>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</si>
  <si>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</si>
  <si>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</si>
  <si>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</si>
  <si>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</si>
  <si>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</si>
  <si>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</si>
  <si>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</si>
  <si>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</si>
  <si>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</si>
  <si>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</si>
  <si>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</si>
  <si>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</si>
  <si>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</si>
  <si>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</si>
  <si>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</si>
  <si>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</si>
  <si>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</si>
  <si>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</si>
  <si>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</si>
  <si>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</si>
  <si>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</si>
  <si>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</si>
  <si>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</si>
  <si>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</si>
  <si>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</si>
  <si>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</si>
  <si>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</si>
  <si>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</si>
  <si>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</si>
  <si>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</si>
  <si>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</si>
  <si>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</si>
  <si>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</si>
  <si>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</si>
  <si>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</si>
  <si>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</si>
  <si>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</si>
  <si>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</si>
  <si>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</si>
  <si>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</si>
  <si>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</si>
  <si>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</si>
  <si>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</si>
  <si>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</si>
  <si>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</si>
  <si>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</si>
  <si>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</si>
  <si>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</si>
  <si>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</si>
  <si>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</si>
  <si>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</si>
  <si>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</si>
  <si>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</si>
  <si>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</si>
  <si>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</si>
  <si>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</si>
  <si>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</si>
  <si>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</si>
  <si>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</si>
  <si>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</si>
  <si>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</si>
  <si>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</si>
  <si>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</si>
  <si>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</si>
  <si>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</si>
  <si>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</si>
  <si>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</si>
  <si>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</si>
  <si>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</si>
  <si>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</si>
  <si>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</si>
  <si>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</si>
  <si>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</si>
  <si>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</si>
  <si>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</si>
  <si>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</si>
  <si>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</si>
  <si>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</si>
  <si>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</si>
  <si>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</si>
  <si>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</si>
  <si>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</si>
  <si>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</si>
  <si>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</si>
  <si>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</si>
  <si>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</si>
  <si>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</si>
  <si>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</si>
  <si>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</si>
  <si>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</si>
  <si>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</si>
  <si>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</si>
  <si>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</si>
  <si>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</si>
  <si>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</si>
  <si>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</si>
  <si>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</si>
  <si>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</si>
  <si>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</si>
  <si>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</si>
  <si>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</si>
  <si>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</si>
  <si>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</si>
  <si>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</si>
  <si>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</si>
  <si>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</si>
  <si>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</si>
  <si>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</si>
  <si>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</si>
  <si>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</si>
  <si>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</si>
  <si>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</si>
  <si>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</si>
  <si>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</si>
  <si>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</si>
  <si>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</si>
  <si>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</si>
  <si>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</si>
  <si>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</si>
  <si>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</si>
  <si>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</si>
  <si>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</si>
  <si>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</si>
  <si>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</si>
  <si>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</si>
  <si>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</si>
  <si>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</si>
  <si>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</si>
  <si>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</si>
  <si>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</si>
  <si>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</si>
  <si>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</si>
  <si>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</si>
  <si>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</si>
  <si>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</si>
  <si>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</si>
  <si>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</si>
  <si>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</si>
  <si>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</si>
  <si>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</si>
  <si>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</si>
  <si>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</si>
  <si>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</si>
  <si>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</si>
  <si>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</si>
  <si>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</si>
  <si>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</si>
  <si>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</si>
  <si>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</si>
  <si>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</si>
  <si>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</si>
  <si>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</si>
  <si>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</si>
  <si>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</si>
  <si>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</si>
  <si>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</si>
  <si>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</si>
  <si>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</si>
  <si>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</si>
  <si>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</si>
  <si>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</si>
  <si>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</si>
  <si>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</si>
  <si>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OXFORD femorální komponenta 154601</t>
  </si>
  <si>
    <t>ZN239</t>
  </si>
  <si>
    <t>Náhrada kolenního kloubu OXFORD unikompartmentální tibiální komponenta 54722</t>
  </si>
  <si>
    <t>ZN240</t>
  </si>
  <si>
    <t>Náhrada kolenního kloubu OXFORD vložka unikompartmentální meniskeální 159547</t>
  </si>
  <si>
    <t>KA505</t>
  </si>
  <si>
    <t>dřík wagner 20/265 01.00102.620</t>
  </si>
  <si>
    <t>KA655</t>
  </si>
  <si>
    <t>kotv.komp.stand.bicon č.3 75003740,1421</t>
  </si>
  <si>
    <t>KA659</t>
  </si>
  <si>
    <t>kotv.komp.stand.bicon č.7 75003744</t>
  </si>
  <si>
    <t>KD124</t>
  </si>
  <si>
    <t>plato T1 12 NN111</t>
  </si>
  <si>
    <t>KE099</t>
  </si>
  <si>
    <t>insert tibiál.rotač.S4 12.5 962042</t>
  </si>
  <si>
    <t>KE570</t>
  </si>
  <si>
    <t>komponenta Phalan.3 NWD250203s</t>
  </si>
  <si>
    <t>KE578</t>
  </si>
  <si>
    <t>vložka komponenta Metis 3 th.1 NWD250331s</t>
  </si>
  <si>
    <t>KE597</t>
  </si>
  <si>
    <t>koleno columbus PS FP6 NN176K</t>
  </si>
  <si>
    <t>KE619</t>
  </si>
  <si>
    <t>plato PS tibial SZ 4/4+14 mm NN542</t>
  </si>
  <si>
    <t>KF034</t>
  </si>
  <si>
    <t>jamka durasul 48/36 05.95001.050</t>
  </si>
  <si>
    <t>KF780</t>
  </si>
  <si>
    <t>agumentace 4/3 mm 96-0860</t>
  </si>
  <si>
    <t>KF785</t>
  </si>
  <si>
    <t>plato 3/12,5 mm 962342</t>
  </si>
  <si>
    <t>KF873</t>
  </si>
  <si>
    <t>bicon plus-rexpol insert 7/36 75000220</t>
  </si>
  <si>
    <t>KF888</t>
  </si>
  <si>
    <t>hlavice oxi fem 12/14 32 mm +16 71343216</t>
  </si>
  <si>
    <t>KF891</t>
  </si>
  <si>
    <t>hlavice oxi fem 12/14 36 mm +4 71343604</t>
  </si>
  <si>
    <t>KF893</t>
  </si>
  <si>
    <t>hlavice oxi fem 12/14 36 mm +12 71343612</t>
  </si>
  <si>
    <t>KF895</t>
  </si>
  <si>
    <t>hlavička keramická ceramix 32 M 75007461, 75004173</t>
  </si>
  <si>
    <t>KF901</t>
  </si>
  <si>
    <t>bicon plus-ceramic insert standard 4/32 75000137</t>
  </si>
  <si>
    <t>KG166</t>
  </si>
  <si>
    <t>hlavička oxi fem head 12/14 28 mm +16 71342816</t>
  </si>
  <si>
    <t>KH155</t>
  </si>
  <si>
    <t>šroub small + connector 137415310</t>
  </si>
  <si>
    <t>KH175</t>
  </si>
  <si>
    <t>tibie revizní velikost 2,5 1294-35-125</t>
  </si>
  <si>
    <t>KH348</t>
  </si>
  <si>
    <t>dřík Alloclassic-SLO-4 01.00121.040</t>
  </si>
  <si>
    <t>KH368</t>
  </si>
  <si>
    <t>dřík Fitmore B 8 01.00551.308</t>
  </si>
  <si>
    <t>KH428</t>
  </si>
  <si>
    <t>vložka dur.stand.HH/32 01.00013.408</t>
  </si>
  <si>
    <t>KH597</t>
  </si>
  <si>
    <t>tibiální sleev 29mm 1294-54-000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</si>
  <si>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</si>
  <si>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</si>
  <si>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</si>
  <si>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</si>
  <si>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</si>
  <si>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</si>
  <si>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KH744</t>
  </si>
  <si>
    <t>adaptér neutrální 1330.15.270</t>
  </si>
  <si>
    <t>KH868</t>
  </si>
  <si>
    <t>dřík univerzální 75mmx14mm 867414</t>
  </si>
  <si>
    <t>KH872</t>
  </si>
  <si>
    <t>femorální adaptér 7 96-0782</t>
  </si>
  <si>
    <t>KI274</t>
  </si>
  <si>
    <t>podložka distální femorální RT 8/3 96-0863</t>
  </si>
  <si>
    <t>KI453</t>
  </si>
  <si>
    <t>náhrada kolenního kloubu COLUMBUS dřík tibiální T4 NN078K</t>
  </si>
  <si>
    <t>KI583</t>
  </si>
  <si>
    <t>hlavička revizní biolox delta 12/14 32 mm XL NK538</t>
  </si>
  <si>
    <t>KI596</t>
  </si>
  <si>
    <t>augmentace distální size 3 4 mm pravá 96-0861</t>
  </si>
  <si>
    <t>KI698</t>
  </si>
  <si>
    <t>vložka tibiální XLK 15 mm 5 1581-15-115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</si>
  <si>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</si>
  <si>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</si>
  <si>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</si>
  <si>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</si>
  <si>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</si>
  <si>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</si>
  <si>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KJ136</t>
  </si>
  <si>
    <t>náhrada kolenního kloubu P.F.C. tibiální cementovaný nástavec dříku 13 x 60 mm 86-6402</t>
  </si>
  <si>
    <t>KJ137</t>
  </si>
  <si>
    <t>náhrada ramenního kloubu SMR glenoid necementovaný 1375.20.010</t>
  </si>
  <si>
    <t>KJ138</t>
  </si>
  <si>
    <t>náhrada kyčelního kloubu ALLOFIT vložka s vit. E neutral JJ 32 mm 00-8851-011-32</t>
  </si>
  <si>
    <t>KJ145</t>
  </si>
  <si>
    <t>náhrada kolenního kloubu SIGMA  P.F.C. plato tibiální 3 x 17,5 mm 96-2344</t>
  </si>
  <si>
    <t>KJ146</t>
  </si>
  <si>
    <t>náhrada kyčelního kloubu vložka plasmacup PE 32 mm 48/50 mm NA279</t>
  </si>
  <si>
    <t>KJ150</t>
  </si>
  <si>
    <t>náhrada kolenního kloubu SIGMA  P.F.C. plato tibiální 3 x 25 mm 96-2347</t>
  </si>
  <si>
    <t>ZN329</t>
  </si>
  <si>
    <t>Náhrada kolenního kloubu ProSpon plato tibiální vektor 5+ Z01240-0500-79053</t>
  </si>
  <si>
    <t>ZN330</t>
  </si>
  <si>
    <t>Náhrada kolenního kloubu ProSpon vložka tibiální 5/10L Z01240-0533-75010</t>
  </si>
  <si>
    <t>ZN331</t>
  </si>
  <si>
    <t>Náhrada kolenního kloubu ProSpon komponenta femorální vektor 5L Z01180-0500-76050</t>
  </si>
  <si>
    <t>ZN332</t>
  </si>
  <si>
    <t>Náhrada kolenního kloubu ProSpon vložka tibiální 3/12L Z01240-0332-64012</t>
  </si>
  <si>
    <t>ZN333</t>
  </si>
  <si>
    <t>Náhrada kolenního kloubu ProSpon plato tibiální vektor 3 Z01240-0300-64044</t>
  </si>
  <si>
    <t>ZN334</t>
  </si>
  <si>
    <t>Náhrada kolenního kloubu ProSpon komponenta femorální vektor 3L Z01180-0300-65044</t>
  </si>
  <si>
    <t>ZN335</t>
  </si>
  <si>
    <t>Náhrada kolenního kloubu ProSpon vložka tibiální 3+/10L Z01240-0333-69010</t>
  </si>
  <si>
    <t>ZN336</t>
  </si>
  <si>
    <t>Náhrada kolenního kloubu ProSpon plato tibiální vektor 3+ Z01240-0300-69046</t>
  </si>
  <si>
    <t>ZN337</t>
  </si>
  <si>
    <t>Náhrada kolenního kloubu ProSpon komponenta femorální vektor 3+L Z01180-0300-70044</t>
  </si>
  <si>
    <t>ZN338</t>
  </si>
  <si>
    <t>Náhrada kolenního kloubu ProSpon vložka tibiální 5/10R Z01240-0532-75010</t>
  </si>
  <si>
    <t>ZN339</t>
  </si>
  <si>
    <t>Máhrada kolenního kloubu ProSpon plato tibiální vektor 5+ Z01240-0500-75051</t>
  </si>
  <si>
    <t>ZN340</t>
  </si>
  <si>
    <t>Náhrada kolenního kloubu ProSpon komponenta femorální vektor 5+R Z01170-0500-76050</t>
  </si>
  <si>
    <t>ZN341</t>
  </si>
  <si>
    <t>Náhrada kolenního kloubu ProSpon komponenta femorální vektor 4L Z01180-0400-67046</t>
  </si>
  <si>
    <t>ZN342</t>
  </si>
  <si>
    <t>Náhrada kolenního kloubu ProSpon vložka tibiální 4+ Z01240-0400-72048</t>
  </si>
  <si>
    <t>ZN343</t>
  </si>
  <si>
    <t>Náhrada kolenního kloubu ProSpon plato tibiální vektor 4+/12L Z01240-0433-72012</t>
  </si>
  <si>
    <t>ZN344</t>
  </si>
  <si>
    <t>Náhrada kolenního kloubu ProSpon komponenta femorální 3R Z01170-0300-65044</t>
  </si>
  <si>
    <t>ZN345</t>
  </si>
  <si>
    <t>Náhrada kolenního kloubu ProSpon komponenta femorální vektor 4R Z01170-0400-67046</t>
  </si>
  <si>
    <t>ZN346</t>
  </si>
  <si>
    <t>Náhrada kolenního kloubu ProSpon plato tibiální vektor 4+/12R Z01240-0432-72012</t>
  </si>
  <si>
    <t>ZN348</t>
  </si>
  <si>
    <t>Náhrada kolenního kloubu ProSpon vložka tibiální vector 3+/12R Z01240-0332-69012</t>
  </si>
  <si>
    <t>KA472</t>
  </si>
  <si>
    <t>dřík Zwemuller   9 2849</t>
  </si>
  <si>
    <t>KD130</t>
  </si>
  <si>
    <t>plato T2 16 NN123</t>
  </si>
  <si>
    <t>KD518</t>
  </si>
  <si>
    <t>koleno columbus T4 18NN244</t>
  </si>
  <si>
    <t>KE646</t>
  </si>
  <si>
    <t>jamka muller 50/28 63.28.50</t>
  </si>
  <si>
    <t>KH188</t>
  </si>
  <si>
    <t>hlavice biartikulárního kyč. kloubu vel.44 324920</t>
  </si>
  <si>
    <t>KI595</t>
  </si>
  <si>
    <t>insert tibiální  medium 16 mm 1987-27-316</t>
  </si>
  <si>
    <t>KI665</t>
  </si>
  <si>
    <t>vložka tibiální XLK 12,5 mm 3 1581-13-112</t>
  </si>
  <si>
    <t>KJ168</t>
  </si>
  <si>
    <t>náhrada kolenního kloubu SIGMA  P.F.C. komponenta univerzální femorální rukávec 46 mm 1294-53-245</t>
  </si>
  <si>
    <t>KJ170</t>
  </si>
  <si>
    <t>náhrada kolenního kloubu SIGMA P.F.C. vlžka tibiální PE 2 x 8 mm XLK 1581-11-108</t>
  </si>
  <si>
    <t>KJ184</t>
  </si>
  <si>
    <t>náhrada kyčelního kloubu Allofit IT pouzdro jamky 46/FF 00-8755-046-00</t>
  </si>
  <si>
    <t>KJ185</t>
  </si>
  <si>
    <t>náhrada kyčelního kloubu Allofit IT vložka Biolox Delta Ceramic FF/28mm 00-8775-007-28</t>
  </si>
  <si>
    <t>KJ186</t>
  </si>
  <si>
    <t>náhrada kyčelního kloubu Allofit IT hlavice Biolox Delta Ceramic 28+0 M 00-8775-028-02</t>
  </si>
  <si>
    <t>KJ187</t>
  </si>
  <si>
    <t>náhrada kolenního kloubu SIGMA P.F.C. vložka tibiální XLK vel 2,5 mm x 8 mmm 1581-12-108</t>
  </si>
  <si>
    <t>KA486</t>
  </si>
  <si>
    <t>dřík Zwemuller   0 2840</t>
  </si>
  <si>
    <t>KA503</t>
  </si>
  <si>
    <t>dřík wagner 18/265 01.00102.618</t>
  </si>
  <si>
    <t>KA504</t>
  </si>
  <si>
    <t>dřík wagner 19/265 01.00102.619</t>
  </si>
  <si>
    <t>KA653</t>
  </si>
  <si>
    <t>kotv.komp.stand.bicon č.1 75003738</t>
  </si>
  <si>
    <t>KA749</t>
  </si>
  <si>
    <t>tibiální plato evolution T4/10 NL902</t>
  </si>
  <si>
    <t>KE594</t>
  </si>
  <si>
    <t>koleno columbus PS FP3 NN173K</t>
  </si>
  <si>
    <t>KE609</t>
  </si>
  <si>
    <t>plato PS tibial SZ 2/2+18 mm NN524</t>
  </si>
  <si>
    <t>KF782</t>
  </si>
  <si>
    <t>tibie sleeve 45 mm M/L 129454110</t>
  </si>
  <si>
    <t>KG143</t>
  </si>
  <si>
    <t>vložka bicon plus rexpol insert 1/28 75003747</t>
  </si>
  <si>
    <t>KG599</t>
  </si>
  <si>
    <t>femur 66 mm M/L 62 mm A/P/ pravá 623411R</t>
  </si>
  <si>
    <t>KH253</t>
  </si>
  <si>
    <t>plato revizní 12mm 1987-27-212</t>
  </si>
  <si>
    <t>KI251</t>
  </si>
  <si>
    <t>hlavička kovová  28 mm +1,5GR 1365-11-000</t>
  </si>
  <si>
    <t>KI791</t>
  </si>
  <si>
    <t>dřík fitmore B vel. 3 01.00551.203</t>
  </si>
  <si>
    <t>KJ202</t>
  </si>
  <si>
    <t>náhrada kolenního kloubu SIGMA P.F.C. nástavec tibiální s drážkami vel. 115 x 22 mm 86-7433</t>
  </si>
  <si>
    <t>KJ203</t>
  </si>
  <si>
    <t>náhrada kyčelního kloubu Corail KS 8 dřík femorální necementovaný 3L92507</t>
  </si>
  <si>
    <t>KA498</t>
  </si>
  <si>
    <t>dřík wagner 15/225 01.00102.215</t>
  </si>
  <si>
    <t>KA907</t>
  </si>
  <si>
    <t>hlavička kovovová poldi 28/L 326550</t>
  </si>
  <si>
    <t>KE587</t>
  </si>
  <si>
    <t>koleno columbus PS FL3 NN163K</t>
  </si>
  <si>
    <t>KE802</t>
  </si>
  <si>
    <t>jamka ZCA-10 č.32/57 00-8005-654-32-54</t>
  </si>
  <si>
    <t>KF889</t>
  </si>
  <si>
    <t>hlavice oxi fem 12/14 36 mm +0 71343600</t>
  </si>
  <si>
    <t>KG162</t>
  </si>
  <si>
    <t>hlavička oxi fem head 12/14 28 mm -   3 71342803</t>
  </si>
  <si>
    <t>KI060</t>
  </si>
  <si>
    <t>pouzdro allofit IT 56/KK 00-8755-056-00</t>
  </si>
  <si>
    <t>KI808</t>
  </si>
  <si>
    <t>náhrada kyčelního kloubu ALLOFIT IT pozdro jamky 52/II 00-8755-052-00</t>
  </si>
  <si>
    <t>KJ215</t>
  </si>
  <si>
    <t>náhrada kyčelního kloubu SPOTORNO necementovaná vložka jamky 48/28 mm PE 68.13.28-48</t>
  </si>
  <si>
    <t>KJ226</t>
  </si>
  <si>
    <t>náhrada kyčelního kloubu Allofit,vložka s vitamínem E neutral KK32 mm 00-8851-012-32</t>
  </si>
  <si>
    <t>KJ227</t>
  </si>
  <si>
    <t>náhrada kyčelního kloubu Allofit,vložka s vitamínem E neutral KK 28mm 00-8851-010-28</t>
  </si>
  <si>
    <t>KJ228</t>
  </si>
  <si>
    <t>náhrada kolenního kloubu SIGMA P.F.C. vložka tibiální PE vel. 2,5 mm XLK 1581-12-115</t>
  </si>
  <si>
    <t>KJ229</t>
  </si>
  <si>
    <t>náhrada kolenního kloubu SIGMA P.F.C. augmentace tibiální 2,5 x 15 mm 1294-56-125</t>
  </si>
  <si>
    <t>KH658</t>
  </si>
  <si>
    <t>dřík fitmore B/10+ offset 01.00551.310</t>
  </si>
  <si>
    <t>KG148</t>
  </si>
  <si>
    <t>vložka bicon plus rexpol insert 6/28 75003752</t>
  </si>
  <si>
    <t>KA658</t>
  </si>
  <si>
    <t>kotv.komp.stand.bicon č.6 75003743,14216</t>
  </si>
  <si>
    <t>KJ236</t>
  </si>
  <si>
    <t>náhrada kyčelního kloubu FITMORE dřík femorální s ofsetem C/8 01.00551.408</t>
  </si>
  <si>
    <t>KE566</t>
  </si>
  <si>
    <t>komponenta Metis 3 NWD250103s</t>
  </si>
  <si>
    <t>KH163</t>
  </si>
  <si>
    <t>hlavice biartikulární kyč.kloubu vel.52 324940</t>
  </si>
  <si>
    <t>KF203</t>
  </si>
  <si>
    <t>klínek femorální 4/8 mm 96-0883</t>
  </si>
  <si>
    <t>KJ235</t>
  </si>
  <si>
    <t>náhrada kolenního kloubu Sigma P.F.C augmentace femorální distální pravá vel. 4/4 mm 96-0881</t>
  </si>
  <si>
    <t>KJ234</t>
  </si>
  <si>
    <t>náhrada kolenního kloubu Sigma P.F.C komponenta femorální TC3 cementovaná pravá vel.4 96-0089</t>
  </si>
  <si>
    <t>ZK577</t>
  </si>
  <si>
    <t>Optika artroskopická 30° 2,4 mm 10 cm 28300BA</t>
  </si>
  <si>
    <t>ZN434</t>
  </si>
  <si>
    <t>Optika artroskopická ARTHVIEW úhel pohledu 30° průměr 4 mm 225140030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</si>
  <si>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</si>
  <si>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</si>
  <si>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</si>
  <si>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</si>
  <si>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</si>
  <si>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</si>
  <si>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</si>
  <si>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</si>
  <si>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</si>
  <si>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</si>
  <si>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</si>
  <si>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</si>
  <si>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</si>
  <si>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</si>
  <si>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Šití mersilene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</si>
  <si>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</si>
  <si>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</si>
  <si>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</si>
  <si>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</si>
  <si>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</si>
  <si>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</si>
  <si>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</si>
  <si>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</si>
  <si>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</si>
  <si>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</si>
  <si>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</si>
  <si>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</si>
  <si>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</si>
  <si>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</si>
  <si>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</si>
  <si>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</si>
  <si>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</si>
  <si>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</si>
  <si>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</si>
  <si>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</si>
  <si>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</si>
  <si>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</si>
  <si>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</si>
  <si>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</si>
  <si>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ZE695</t>
  </si>
  <si>
    <t>Šití premicron zelený 3/0 (2) bal. á 36 ks C0120007</t>
  </si>
  <si>
    <t>ZB168</t>
  </si>
  <si>
    <t>Jehla chirurgická B10</t>
  </si>
  <si>
    <t>Jehla chirurgická 0,9 x 36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</si>
  <si>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</si>
  <si>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</si>
  <si>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</si>
  <si>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</si>
  <si>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</si>
  <si>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</si>
  <si>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</si>
  <si>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</si>
  <si>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ZB468</t>
  </si>
  <si>
    <t>Jehla chirurgická G14</t>
  </si>
  <si>
    <t>ZB478</t>
  </si>
  <si>
    <t>Jehla chirurgická B11</t>
  </si>
  <si>
    <t>Jehla chirurgická 0,8 x 32 B11</t>
  </si>
  <si>
    <t>ZB479</t>
  </si>
  <si>
    <t>Jehla chirurgická B12</t>
  </si>
  <si>
    <t>ZB167</t>
  </si>
  <si>
    <t>Jehla chirurgická G1</t>
  </si>
  <si>
    <t>Jehla chirurgická 1,4 x 80 G1</t>
  </si>
  <si>
    <t>ZB463</t>
  </si>
  <si>
    <t>Jehla chirurgická G2</t>
  </si>
  <si>
    <t>ZB198</t>
  </si>
  <si>
    <t>Jehla chirurgická G3</t>
  </si>
  <si>
    <t>ZB133</t>
  </si>
  <si>
    <t>Jehla chirurgická G9</t>
  </si>
  <si>
    <t>ZH089</t>
  </si>
  <si>
    <t>Jehla chirurgická GA7</t>
  </si>
  <si>
    <t>ZB205</t>
  </si>
  <si>
    <t>Jehla chirurgická G4</t>
  </si>
  <si>
    <t>ZB530</t>
  </si>
  <si>
    <t>Jehla chirurgická GA8</t>
  </si>
  <si>
    <t>ZB482</t>
  </si>
  <si>
    <t>Jehla chirurgická G12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</si>
  <si>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</si>
  <si>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</si>
  <si>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</si>
  <si>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</si>
  <si>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</si>
  <si>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</si>
  <si>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ZB467</t>
  </si>
  <si>
    <t>Jehla chirurgická G13</t>
  </si>
  <si>
    <t>ZI714</t>
  </si>
  <si>
    <t>Jehla dutá 45° levá  251003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</si>
  <si>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</si>
  <si>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</si>
  <si>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</si>
  <si>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</si>
  <si>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</si>
  <si>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</si>
  <si>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</si>
  <si>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</si>
  <si>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</si>
  <si>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</si>
  <si>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</si>
  <si>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</si>
  <si>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</si>
  <si>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</si>
  <si>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</si>
  <si>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</si>
  <si>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</si>
  <si>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</si>
  <si>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</si>
  <si>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</si>
  <si>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</si>
  <si>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</si>
  <si>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</si>
  <si>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</si>
  <si>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</si>
  <si>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</si>
  <si>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gammex ansell PF bez pudru 6,0 A351142</t>
  </si>
  <si>
    <t>ZI609</t>
  </si>
  <si>
    <t>ChronOS strips 50 x 25 x 3 mm 07.801.100S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</si>
  <si>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</si>
  <si>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</si>
  <si>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</si>
  <si>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</si>
  <si>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</si>
  <si>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</si>
  <si>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KJ239</t>
  </si>
  <si>
    <t>šroub bio-tenodésis 4,75 x 19,1 mm ke kotvě vstřebatelné Swive lock pro RM AR-2324 BCC</t>
  </si>
  <si>
    <t>KJ238</t>
  </si>
  <si>
    <t>šroub keramický vstřebatelný interferenční 7 x 23 mm AR-1370C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</si>
  <si>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</si>
  <si>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</si>
  <si>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</si>
  <si>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</si>
  <si>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</si>
  <si>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</si>
  <si>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</si>
  <si>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</si>
  <si>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</si>
  <si>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</si>
  <si>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</si>
  <si>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</si>
  <si>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</si>
  <si>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</si>
  <si>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</si>
  <si>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</si>
  <si>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</si>
  <si>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</si>
  <si>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</si>
  <si>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</si>
  <si>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</si>
  <si>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</si>
  <si>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</si>
  <si>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</si>
  <si>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</si>
  <si>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</si>
  <si>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</si>
  <si>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</si>
  <si>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</si>
  <si>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</si>
  <si>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</si>
  <si>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</si>
  <si>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</si>
  <si>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</si>
  <si>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</si>
  <si>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</si>
  <si>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</si>
  <si>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</si>
  <si>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6I6 - Prac. resusc. a intenz. úst. lůž. péče ortopedické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</si>
  <si>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</si>
  <si>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</si>
  <si>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</si>
  <si>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</si>
  <si>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</si>
  <si>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</si>
  <si>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</si>
  <si>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</si>
  <si>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</si>
  <si>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</si>
  <si>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</si>
  <si>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</si>
  <si>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</si>
  <si>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</si>
  <si>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0089869</t>
  </si>
  <si>
    <t>0089870</t>
  </si>
  <si>
    <t>0090044</t>
  </si>
  <si>
    <t>0192143</t>
  </si>
  <si>
    <t>3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</si>
  <si>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</si>
  <si>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</si>
  <si>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</si>
  <si>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</si>
  <si>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</si>
  <si>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</si>
  <si>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</si>
  <si>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</si>
  <si>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</si>
  <si>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</si>
  <si>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</si>
  <si>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</si>
  <si>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</si>
  <si>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</si>
  <si>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</si>
  <si>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</si>
  <si>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</si>
  <si>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</si>
  <si>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</si>
  <si>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</si>
  <si>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</si>
  <si>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</si>
  <si>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</si>
  <si>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</si>
  <si>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</si>
  <si>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</si>
  <si>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</si>
  <si>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</si>
  <si>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</si>
  <si>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</si>
  <si>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</si>
  <si>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</si>
  <si>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</si>
  <si>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</si>
  <si>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</si>
  <si>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</si>
  <si>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</si>
  <si>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</si>
  <si>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</si>
  <si>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</si>
  <si>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</si>
  <si>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</si>
  <si>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</si>
  <si>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</si>
  <si>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</si>
  <si>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</si>
  <si>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</si>
  <si>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</si>
  <si>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</si>
  <si>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</si>
  <si>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</si>
  <si>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</si>
  <si>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</si>
  <si>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</si>
  <si>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</si>
  <si>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</si>
  <si>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</si>
  <si>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</si>
  <si>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</si>
  <si>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</si>
  <si>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</si>
  <si>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</si>
  <si>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</si>
  <si>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</si>
  <si>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</si>
  <si>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</si>
  <si>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</si>
  <si>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</si>
  <si>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</si>
  <si>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</si>
  <si>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</si>
  <si>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</si>
  <si>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</si>
  <si>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</si>
  <si>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</si>
  <si>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</si>
  <si>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</si>
  <si>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</si>
  <si>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</si>
  <si>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</si>
  <si>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</si>
  <si>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</si>
  <si>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</si>
  <si>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</si>
  <si>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</si>
  <si>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</si>
  <si>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</si>
  <si>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</si>
  <si>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</si>
  <si>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</si>
  <si>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</si>
  <si>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</si>
  <si>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</si>
  <si>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</si>
  <si>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</si>
  <si>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</si>
  <si>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</si>
  <si>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</si>
  <si>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</si>
  <si>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</si>
  <si>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</si>
  <si>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</si>
  <si>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</si>
  <si>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</si>
  <si>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</si>
  <si>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</si>
  <si>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</si>
  <si>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</si>
  <si>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</si>
  <si>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</si>
  <si>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</si>
  <si>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51870</t>
  </si>
  <si>
    <t>DOTOČENÍ SÁDROVÉHO OBVAZU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</si>
  <si>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</si>
  <si>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</si>
  <si>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</si>
  <si>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</si>
  <si>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</si>
  <si>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</si>
  <si>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66881</t>
  </si>
  <si>
    <t>EXCIZE / EXSTIRPACE EXOSTÓZY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</si>
  <si>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</si>
  <si>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</si>
  <si>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</si>
  <si>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</si>
  <si>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</si>
  <si>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</si>
  <si>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0001154</t>
  </si>
  <si>
    <t>ŠROUB SAMOŘEZNÝ KORTIKÁLNÍ RUKA OCEL</t>
  </si>
  <si>
    <t>0020135</t>
  </si>
  <si>
    <t>DRÁT EXTENČNÍ KIRSCHNER</t>
  </si>
  <si>
    <t>61247</t>
  </si>
  <si>
    <t>OPERACE KARPÁLNÍHO TUNELU</t>
  </si>
  <si>
    <t>66423</t>
  </si>
  <si>
    <t>ODSTRANĚNÍ EXOSTÓZY DORZA RUKY</t>
  </si>
  <si>
    <t>66733</t>
  </si>
  <si>
    <t>REKONSTRUKCE KLADÍVKOVÉHO PRSTU - ZA KAŽDÝ DALŠÍ P</t>
  </si>
  <si>
    <t>66873</t>
  </si>
  <si>
    <t>TENOTOMIE ZAVŘENÁ</t>
  </si>
  <si>
    <t>66893</t>
  </si>
  <si>
    <t>PUNKČNÍ BIOPSIE KOSTI NEBO KLOUBU</t>
  </si>
  <si>
    <t>09223</t>
  </si>
  <si>
    <t>INTRAVENÓZNÍ INFÚZE U DOSPĚLÉHO NEBO DÍTĚTE NAD 10</t>
  </si>
  <si>
    <t>51825</t>
  </si>
  <si>
    <t>SEKUNDÁRNÍ SUTURA RÁNY</t>
  </si>
  <si>
    <t>61255</t>
  </si>
  <si>
    <t>ROZŠÍŘENÁ APONEUREKTOMIE U FORMY DUPUYTRENOVY KONT</t>
  </si>
  <si>
    <t>66731</t>
  </si>
  <si>
    <t>REKONSTRUKCE KLADÍVKOVÉHO PRSTU NOHY</t>
  </si>
  <si>
    <t>53515</t>
  </si>
  <si>
    <t>SUTURA ŠLACHY EXTENSORU RUKY A ZÁPĚSTÍ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</si>
  <si>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</si>
  <si>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</si>
  <si>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</si>
  <si>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</si>
  <si>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</si>
  <si>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</si>
  <si>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</si>
  <si>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</si>
  <si>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</si>
  <si>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</si>
  <si>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</si>
  <si>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</si>
  <si>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</si>
  <si>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</si>
  <si>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6F6</t>
  </si>
  <si>
    <t>6I6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</si>
  <si>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</si>
  <si>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</si>
  <si>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</si>
  <si>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</si>
  <si>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</si>
  <si>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</si>
  <si>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</si>
  <si>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</si>
  <si>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</si>
  <si>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</si>
  <si>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</si>
  <si>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</si>
  <si>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</si>
  <si>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</si>
  <si>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</si>
  <si>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</si>
  <si>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</si>
  <si>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</si>
  <si>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</si>
  <si>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</si>
  <si>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</si>
  <si>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</si>
  <si>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</si>
  <si>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</si>
  <si>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</si>
  <si>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</si>
  <si>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</si>
  <si>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</si>
  <si>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</si>
  <si>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</si>
  <si>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</si>
  <si>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</si>
  <si>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</si>
  <si>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</si>
  <si>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</si>
  <si>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</si>
  <si>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</si>
  <si>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</si>
  <si>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</si>
  <si>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</si>
  <si>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</si>
  <si>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</si>
  <si>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</si>
  <si>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</si>
  <si>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</si>
  <si>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</si>
  <si>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</si>
  <si>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</si>
  <si>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</si>
  <si>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</si>
  <si>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</si>
  <si>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</si>
  <si>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</si>
  <si>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</si>
  <si>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0083525</t>
  </si>
  <si>
    <t>NÁSTAVEC K SHAVERU FRÉZA FMS NESTERILNÍ</t>
  </si>
  <si>
    <t>0083526</t>
  </si>
  <si>
    <t>NÁSTAVEC K SHAVERU FRÉZA FMS NESTERILNÍ KULATÝ</t>
  </si>
  <si>
    <t>0193653</t>
  </si>
  <si>
    <t>66127</t>
  </si>
  <si>
    <t>MANIPULACE V CELKOVÉ NEBO LOKÁLNÍ ANESTÉZII</t>
  </si>
  <si>
    <t>6F1</t>
  </si>
  <si>
    <t>51819</t>
  </si>
  <si>
    <t>OŠETŘENÍ A OBVAZ ROZSÁHLÉ RÁNY V CELKOVÉ ANESTEZII</t>
  </si>
  <si>
    <t>56419</t>
  </si>
  <si>
    <t>POUŽITÍ OPERAČNÍHO MIKROSKOPU Á 15 MINUT</t>
  </si>
  <si>
    <t>61127</t>
  </si>
  <si>
    <t>EXSTIRPACE PSEUDOCYSTY DEKUBITU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</si>
  <si>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</si>
  <si>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</si>
  <si>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</si>
  <si>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</si>
  <si>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</si>
  <si>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</si>
  <si>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</si>
  <si>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</si>
  <si>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</si>
  <si>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</si>
  <si>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</si>
  <si>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</si>
  <si>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</si>
  <si>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</si>
  <si>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</si>
  <si>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</si>
  <si>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</si>
  <si>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</si>
  <si>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</si>
  <si>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</si>
  <si>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</si>
  <si>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</si>
  <si>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</si>
  <si>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</si>
  <si>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</si>
  <si>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61169</t>
  </si>
  <si>
    <t>TRANSPOZICE MUSKULÁRNÍHO LALOKU</t>
  </si>
  <si>
    <t>0003708</t>
  </si>
  <si>
    <t>ZYVOXID 2 MG/ML INFUZNÍ ROZTOK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</si>
  <si>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</si>
  <si>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</si>
  <si>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</si>
  <si>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</si>
  <si>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</si>
  <si>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</si>
  <si>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</si>
  <si>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</si>
  <si>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</si>
  <si>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</si>
  <si>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</si>
  <si>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</si>
  <si>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0016600</t>
  </si>
  <si>
    <t>0017041</t>
  </si>
  <si>
    <t>CEFOBID 1 G</t>
  </si>
  <si>
    <t>0020605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</si>
  <si>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</si>
  <si>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</si>
  <si>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</si>
  <si>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</si>
  <si>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</si>
  <si>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</si>
  <si>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</si>
  <si>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</si>
  <si>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</si>
  <si>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</si>
  <si>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</si>
  <si>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</si>
  <si>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</si>
  <si>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</si>
  <si>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</si>
  <si>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</si>
  <si>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</si>
  <si>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</si>
  <si>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</si>
  <si>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</si>
  <si>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</si>
  <si>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</si>
  <si>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</si>
  <si>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</si>
  <si>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0090099</t>
  </si>
  <si>
    <t>FACTOR VII BAXTER 600 IU</t>
  </si>
  <si>
    <t>0091148</t>
  </si>
  <si>
    <t>0092289</t>
  </si>
  <si>
    <t>0092290</t>
  </si>
  <si>
    <t>EDICIN 1 G</t>
  </si>
  <si>
    <t>0094176</t>
  </si>
  <si>
    <t>0096414</t>
  </si>
  <si>
    <t>0097878</t>
  </si>
  <si>
    <t>KLIMICIN</t>
  </si>
  <si>
    <t>0097910</t>
  </si>
  <si>
    <t>HUMAN ALBUMIN GRIFOLS 20%</t>
  </si>
  <si>
    <t>0098212</t>
  </si>
  <si>
    <t>0127516</t>
  </si>
  <si>
    <t>0129767</t>
  </si>
  <si>
    <t>0131656</t>
  </si>
  <si>
    <t>0144328</t>
  </si>
  <si>
    <t>0151458</t>
  </si>
  <si>
    <t>0154883</t>
  </si>
  <si>
    <t>0156258</t>
  </si>
  <si>
    <t>VANCOMYCIN KABI 500 MG</t>
  </si>
  <si>
    <t>0156259</t>
  </si>
  <si>
    <t>VANCOMYCIN KABI 1000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</si>
  <si>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</si>
  <si>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</si>
  <si>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</si>
  <si>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</si>
  <si>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</si>
  <si>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</si>
  <si>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</si>
  <si>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0129056</t>
  </si>
  <si>
    <t>ATENATIV</t>
  </si>
  <si>
    <t>0182991</t>
  </si>
  <si>
    <t xml:space="preserve">VANCOMYCIN HIKMA 500 MG PRÁŠEK PRO KONCENTRÁT PRO </t>
  </si>
  <si>
    <t>0162496</t>
  </si>
  <si>
    <t>TAZIP 4 G/0,5 G</t>
  </si>
  <si>
    <t>0156835</t>
  </si>
  <si>
    <t>0129834</t>
  </si>
  <si>
    <t>0129836</t>
  </si>
  <si>
    <t>0147977</t>
  </si>
  <si>
    <t>0183926</t>
  </si>
  <si>
    <t>0202911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</si>
  <si>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</si>
  <si>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</si>
  <si>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</si>
  <si>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</si>
  <si>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</si>
  <si>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</si>
  <si>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</si>
  <si>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</si>
  <si>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</si>
  <si>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</si>
  <si>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</si>
  <si>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</si>
  <si>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</si>
  <si>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0001137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</si>
  <si>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</si>
  <si>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</si>
  <si>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</si>
  <si>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</si>
  <si>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</si>
  <si>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</si>
  <si>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</si>
  <si>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</si>
  <si>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</si>
  <si>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</si>
  <si>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</si>
  <si>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</si>
  <si>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0001719</t>
  </si>
  <si>
    <t>DRÁT CERKLÁŽNÍ OCEL</t>
  </si>
  <si>
    <t>0001739</t>
  </si>
  <si>
    <t>DRÁT KIRSCHNERŮV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</si>
  <si>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</si>
  <si>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</si>
  <si>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</si>
  <si>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</si>
  <si>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</si>
  <si>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</si>
  <si>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</si>
  <si>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</si>
  <si>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</si>
  <si>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</si>
  <si>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</si>
  <si>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</si>
  <si>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</si>
  <si>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</si>
  <si>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</si>
  <si>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</si>
  <si>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</si>
  <si>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</si>
  <si>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</si>
  <si>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</si>
  <si>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</si>
  <si>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</si>
  <si>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</si>
  <si>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</si>
  <si>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</si>
  <si>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</si>
  <si>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</si>
  <si>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</si>
  <si>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</si>
  <si>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</si>
  <si>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</si>
  <si>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</si>
  <si>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</si>
  <si>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</si>
  <si>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</si>
  <si>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</si>
  <si>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</si>
  <si>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</si>
  <si>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</si>
  <si>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</si>
  <si>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</si>
  <si>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</si>
  <si>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</si>
  <si>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</si>
  <si>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</si>
  <si>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</si>
  <si>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</si>
  <si>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</si>
  <si>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</si>
  <si>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</si>
  <si>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</si>
  <si>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</si>
  <si>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</si>
  <si>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</si>
  <si>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</si>
  <si>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</si>
  <si>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</si>
  <si>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</si>
  <si>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</si>
  <si>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</si>
  <si>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</si>
  <si>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</si>
  <si>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</si>
  <si>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</si>
  <si>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</si>
  <si>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</si>
  <si>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</si>
  <si>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</si>
  <si>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0018959</t>
  </si>
  <si>
    <t>NÁHRADA KYČELNÍHO KLOUBU,CENTRAMENT</t>
  </si>
  <si>
    <t>0020168</t>
  </si>
  <si>
    <t>ŠROUB MALEOLÁRNÍ</t>
  </si>
  <si>
    <t>0020177</t>
  </si>
  <si>
    <t>ŠROUB KORTIKÁLNÍ</t>
  </si>
  <si>
    <t>0020190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</si>
  <si>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</si>
  <si>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</si>
  <si>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</si>
  <si>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</si>
  <si>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</si>
  <si>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</si>
  <si>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</si>
  <si>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</si>
  <si>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</si>
  <si>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</si>
  <si>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</si>
  <si>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</si>
  <si>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</si>
  <si>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</si>
  <si>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</si>
  <si>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</si>
  <si>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</si>
  <si>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</si>
  <si>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</si>
  <si>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</si>
  <si>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</si>
  <si>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</si>
  <si>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</si>
  <si>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</si>
  <si>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</si>
  <si>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</si>
  <si>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</si>
  <si>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</si>
  <si>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</si>
  <si>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</si>
  <si>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</si>
  <si>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</si>
  <si>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</si>
  <si>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</si>
  <si>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</si>
  <si>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</si>
  <si>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</si>
  <si>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</si>
  <si>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</si>
  <si>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</si>
  <si>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</si>
  <si>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</si>
  <si>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</si>
  <si>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</si>
  <si>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</si>
  <si>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</si>
  <si>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</si>
  <si>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</si>
  <si>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</si>
  <si>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</si>
  <si>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</si>
  <si>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</si>
  <si>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</si>
  <si>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</si>
  <si>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</si>
  <si>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</si>
  <si>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</si>
  <si>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</si>
  <si>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</si>
  <si>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</si>
  <si>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</si>
  <si>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</si>
  <si>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</si>
  <si>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</si>
  <si>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</si>
  <si>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</si>
  <si>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</si>
  <si>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</si>
  <si>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</si>
  <si>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</si>
  <si>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</si>
  <si>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</si>
  <si>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</si>
  <si>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</si>
  <si>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</si>
  <si>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</si>
  <si>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</si>
  <si>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</si>
  <si>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</si>
  <si>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</si>
  <si>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</si>
  <si>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</si>
  <si>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</si>
  <si>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</si>
  <si>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</si>
  <si>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</si>
  <si>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</si>
  <si>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</si>
  <si>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</si>
  <si>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</si>
  <si>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</si>
  <si>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</si>
  <si>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</si>
  <si>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</si>
  <si>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</si>
  <si>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</si>
  <si>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</si>
  <si>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</si>
  <si>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</si>
  <si>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</si>
  <si>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</si>
  <si>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</si>
  <si>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</si>
  <si>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</si>
  <si>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</si>
  <si>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</si>
  <si>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</si>
  <si>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</si>
  <si>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</si>
  <si>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</si>
  <si>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</si>
  <si>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</si>
  <si>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</si>
  <si>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</si>
  <si>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</si>
  <si>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</si>
  <si>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</si>
  <si>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</si>
  <si>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</si>
  <si>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</si>
  <si>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</si>
  <si>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</si>
  <si>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</si>
  <si>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</si>
  <si>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</si>
  <si>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</si>
  <si>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</si>
  <si>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</si>
  <si>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</si>
  <si>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</si>
  <si>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</si>
  <si>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</si>
  <si>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</si>
  <si>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</si>
  <si>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</si>
  <si>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0072555</t>
  </si>
  <si>
    <t>DLAHA AUTOKOMPRESNÍ</t>
  </si>
  <si>
    <t>NÁHR. KYČ.KL., VLOŽKA CHIRUL.PŘEVÝŠ.JAMKY SFÉR.</t>
  </si>
  <si>
    <t>0073582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</si>
  <si>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</si>
  <si>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</si>
  <si>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</si>
  <si>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</si>
  <si>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</si>
  <si>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</si>
  <si>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</si>
  <si>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</si>
  <si>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</si>
  <si>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</si>
  <si>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</si>
  <si>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</si>
  <si>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</si>
  <si>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</si>
  <si>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0074314</t>
  </si>
  <si>
    <t>ŠROUB ZAJIŠŤOVACÍ  TITANOVÝ TARGON</t>
  </si>
  <si>
    <t>0074501</t>
  </si>
  <si>
    <t>NÁHR. KOLEN. KLOUBU UNIKOMPARTMENTÁLNÍ OXFORD</t>
  </si>
  <si>
    <t>0074502</t>
  </si>
  <si>
    <t>0074503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</si>
  <si>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</si>
  <si>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</si>
  <si>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</si>
  <si>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</si>
  <si>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</si>
  <si>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</si>
  <si>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</si>
  <si>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</si>
  <si>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</si>
  <si>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</si>
  <si>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</si>
  <si>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</si>
  <si>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</si>
  <si>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</si>
  <si>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</si>
  <si>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</si>
  <si>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</si>
  <si>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</si>
  <si>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</si>
  <si>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</si>
  <si>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</si>
  <si>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</si>
  <si>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</si>
  <si>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</si>
  <si>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</si>
  <si>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</si>
  <si>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</si>
  <si>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</si>
  <si>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</si>
  <si>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</si>
  <si>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</si>
  <si>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</si>
  <si>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</si>
  <si>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</si>
  <si>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</si>
  <si>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</si>
  <si>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</si>
  <si>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</si>
  <si>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</si>
  <si>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</si>
  <si>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</si>
  <si>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</si>
  <si>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</si>
  <si>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</si>
  <si>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0082201</t>
  </si>
  <si>
    <t>KRYTÍ ABSORPČNÍ PĚNOVÉ ASKINA DRESSIL</t>
  </si>
  <si>
    <t>0082510</t>
  </si>
  <si>
    <t>0082526</t>
  </si>
  <si>
    <t>0083435</t>
  </si>
  <si>
    <t>ŠROUB UZAMYKATELNÝ</t>
  </si>
  <si>
    <t>0083471</t>
  </si>
  <si>
    <t>DLAHA REKONSTRUKČNÍ ÚHLOVĚ STABILNÍ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</si>
  <si>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</si>
  <si>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</si>
  <si>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</si>
  <si>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</si>
  <si>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</si>
  <si>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</si>
  <si>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</si>
  <si>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</si>
  <si>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</si>
  <si>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</si>
  <si>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</si>
  <si>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</si>
  <si>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</si>
  <si>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</si>
  <si>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</si>
  <si>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</si>
  <si>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</si>
  <si>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</si>
  <si>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</si>
  <si>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</si>
  <si>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</si>
  <si>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</si>
  <si>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</si>
  <si>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</si>
  <si>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</si>
  <si>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</si>
  <si>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</si>
  <si>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</si>
  <si>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</si>
  <si>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</si>
  <si>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</si>
  <si>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</si>
  <si>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</si>
  <si>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</si>
  <si>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</si>
  <si>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</si>
  <si>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</si>
  <si>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</si>
  <si>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</si>
  <si>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</si>
  <si>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</si>
  <si>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</si>
  <si>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</si>
  <si>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</si>
  <si>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</si>
  <si>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</si>
  <si>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</si>
  <si>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</si>
  <si>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</si>
  <si>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</si>
  <si>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</si>
  <si>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</si>
  <si>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</si>
  <si>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</si>
  <si>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</si>
  <si>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</si>
  <si>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</si>
  <si>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</si>
  <si>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</si>
  <si>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</si>
  <si>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</si>
  <si>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</si>
  <si>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</si>
  <si>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</si>
  <si>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</si>
  <si>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</si>
  <si>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</si>
  <si>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</si>
  <si>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</si>
  <si>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</si>
  <si>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</si>
  <si>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</si>
  <si>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</si>
  <si>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</si>
  <si>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</si>
  <si>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</si>
  <si>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</si>
  <si>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</si>
  <si>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</si>
  <si>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0105904</t>
  </si>
  <si>
    <t>ŠROUB LCP VARIABILNÍ ÚHEL TITAN</t>
  </si>
  <si>
    <t>0106592</t>
  </si>
  <si>
    <t>NÁHRADA KYČ.KLOUBU - HLAVICE SYSTÉM BIOLOX DELTA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</si>
  <si>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</si>
  <si>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</si>
  <si>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</si>
  <si>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</si>
  <si>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</si>
  <si>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</si>
  <si>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</si>
  <si>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</si>
  <si>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</si>
  <si>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</si>
  <si>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</si>
  <si>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</si>
  <si>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</si>
  <si>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</si>
  <si>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</si>
  <si>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</si>
  <si>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</si>
  <si>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</si>
  <si>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</si>
  <si>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</si>
  <si>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</si>
  <si>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</si>
  <si>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</si>
  <si>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</si>
  <si>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</si>
  <si>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</si>
  <si>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</si>
  <si>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</si>
  <si>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</si>
  <si>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</si>
  <si>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</si>
  <si>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</si>
  <si>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</si>
  <si>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</si>
  <si>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</si>
  <si>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</si>
  <si>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</si>
  <si>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</si>
  <si>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</si>
  <si>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</si>
  <si>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</si>
  <si>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</si>
  <si>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</si>
  <si>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</si>
  <si>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</si>
  <si>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</si>
  <si>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</si>
  <si>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</si>
  <si>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</si>
  <si>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</si>
  <si>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</si>
  <si>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</si>
  <si>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</si>
  <si>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</si>
  <si>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</si>
  <si>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</si>
  <si>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</si>
  <si>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</si>
  <si>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</si>
  <si>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</si>
  <si>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</si>
  <si>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</si>
  <si>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</si>
  <si>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</si>
  <si>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</si>
  <si>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</si>
  <si>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</si>
  <si>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</si>
  <si>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</si>
  <si>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</si>
  <si>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</si>
  <si>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</si>
  <si>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</si>
  <si>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</si>
  <si>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</si>
  <si>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</si>
  <si>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</si>
  <si>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</si>
  <si>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</si>
  <si>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</si>
  <si>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</si>
  <si>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</si>
  <si>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</si>
  <si>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</si>
  <si>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</si>
  <si>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</si>
  <si>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</si>
  <si>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</si>
  <si>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</si>
  <si>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</si>
  <si>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</si>
  <si>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</si>
  <si>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</si>
  <si>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</si>
  <si>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0042091</t>
  </si>
  <si>
    <t>0072164</t>
  </si>
  <si>
    <t>NÁHRADA KOLENNÍHO KLOUBU NEXGEN 59800.70.</t>
  </si>
  <si>
    <t>0004630</t>
  </si>
  <si>
    <t>0111177</t>
  </si>
  <si>
    <t>DLAHA PERIPROTETICKÁ - FEMORÁLNÍ - DIAFYZÁLNÍ, UZA</t>
  </si>
  <si>
    <t>0077416</t>
  </si>
  <si>
    <t>DLAHA ŽLÁBKOVÁ</t>
  </si>
  <si>
    <t>0018958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</si>
  <si>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</si>
  <si>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</si>
  <si>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</si>
  <si>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</si>
  <si>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</si>
  <si>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</si>
  <si>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</si>
  <si>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</si>
  <si>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0042073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</si>
  <si>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</si>
  <si>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</si>
  <si>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</si>
  <si>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</si>
  <si>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</si>
  <si>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</si>
  <si>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</si>
  <si>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</si>
  <si>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</si>
  <si>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</si>
  <si>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</si>
  <si>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</si>
  <si>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</si>
  <si>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</si>
  <si>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</si>
  <si>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</si>
  <si>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</si>
  <si>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</si>
  <si>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</si>
  <si>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</si>
  <si>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</si>
  <si>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</si>
  <si>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</si>
  <si>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</si>
  <si>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</si>
  <si>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</si>
  <si>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</si>
  <si>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</si>
  <si>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</si>
  <si>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</si>
  <si>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</si>
  <si>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</si>
  <si>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</si>
  <si>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</si>
  <si>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</si>
  <si>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</si>
  <si>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</si>
  <si>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</si>
  <si>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</si>
  <si>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0001324</t>
  </si>
  <si>
    <t>DLAHA MINI FRAGMENT OCEL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</si>
  <si>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</si>
  <si>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</si>
  <si>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</si>
  <si>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</si>
  <si>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</si>
  <si>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</si>
  <si>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</si>
  <si>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</si>
  <si>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</si>
  <si>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</si>
  <si>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</si>
  <si>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</si>
  <si>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</si>
  <si>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</si>
  <si>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</si>
  <si>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</si>
  <si>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</si>
  <si>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</si>
  <si>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</si>
  <si>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</si>
  <si>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</si>
  <si>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</si>
  <si>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</si>
  <si>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</si>
  <si>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</si>
  <si>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</si>
  <si>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</si>
  <si>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</si>
  <si>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</si>
  <si>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0083733</t>
  </si>
  <si>
    <t>DLAHA ÚHLOVĚ STABILNÍ</t>
  </si>
  <si>
    <t>0031785</t>
  </si>
  <si>
    <t>NÁHRADA KYČELNÍ SYSTÉM S-ROM CERAMAX</t>
  </si>
  <si>
    <t>0017126</t>
  </si>
  <si>
    <t>JAMKA KYČELNÍHO KLOUBU NECEMENT. PLACMACUP</t>
  </si>
  <si>
    <t>0105722</t>
  </si>
  <si>
    <t>NÁHRADA KOLENNÍ SYSTÉM PFC SIGMA</t>
  </si>
  <si>
    <t>0083862</t>
  </si>
  <si>
    <t>NÁHRADA KOLENNÍHO KLOUBU NEXGEN</t>
  </si>
  <si>
    <t>0111171</t>
  </si>
  <si>
    <t>NÁHRADA KYČELNÍ VLOŽKA DURASUL GAMMA S PŘESAHEM</t>
  </si>
  <si>
    <t>0001396</t>
  </si>
  <si>
    <t>FIXÁTOR ZEVNÍ, MALÝ, SYNTHES</t>
  </si>
  <si>
    <t>0001325</t>
  </si>
  <si>
    <t>0042262</t>
  </si>
  <si>
    <t>0111878</t>
  </si>
  <si>
    <t>NÁHRADA KYČELNÍHO KLOUBU - HLAVICE KERAMICKÁ REVIZ</t>
  </si>
  <si>
    <t>0112862</t>
  </si>
  <si>
    <t>DLAHA PRO ČTYŘROHOU DÉZU, APTUS HAND 2,0 / 2,3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</si>
  <si>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</si>
  <si>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</si>
  <si>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</si>
  <si>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</si>
  <si>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</si>
  <si>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</si>
  <si>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</si>
  <si>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0030819</t>
  </si>
  <si>
    <t>NÁHRADA KOLENNÍHO KLOUBU NEXGEN PLATO TIBIÁLNÍ PRO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</si>
  <si>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</si>
  <si>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</si>
  <si>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</si>
  <si>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</si>
  <si>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</si>
  <si>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</si>
  <si>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0049999</t>
  </si>
  <si>
    <t>EXTRAKTOR SVOREK PROXIMATE</t>
  </si>
  <si>
    <t>0106812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</si>
  <si>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</si>
  <si>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</si>
  <si>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</si>
  <si>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</si>
  <si>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</si>
  <si>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</si>
  <si>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</si>
  <si>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</si>
  <si>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</si>
  <si>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</si>
  <si>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</si>
  <si>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</si>
  <si>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</si>
  <si>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</si>
  <si>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</si>
  <si>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</si>
  <si>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</si>
  <si>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</si>
  <si>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</si>
  <si>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</si>
  <si>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</si>
  <si>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</si>
  <si>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</si>
  <si>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</si>
  <si>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</si>
  <si>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</si>
  <si>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</si>
  <si>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</si>
  <si>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</si>
  <si>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</si>
  <si>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</si>
  <si>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</si>
  <si>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</si>
  <si>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</si>
  <si>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</si>
  <si>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</si>
  <si>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</si>
  <si>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</si>
  <si>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</si>
  <si>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</si>
  <si>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</si>
  <si>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0024977</t>
  </si>
  <si>
    <t>KOTVIČKA TITANOVÁ PRO SUTURU RC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</si>
  <si>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</si>
  <si>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</si>
  <si>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</si>
  <si>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</si>
  <si>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</si>
  <si>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</si>
  <si>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0070960</t>
  </si>
  <si>
    <t>ZASLEPOVACÍ HLAVA PROXIMÁLNÍ FEMUR OCEL</t>
  </si>
  <si>
    <t>0017128</t>
  </si>
  <si>
    <t>JAMKA NECEMENT.PLASMACUP - PE VLOŽKA ASYMETRICKÁ</t>
  </si>
  <si>
    <t>0042584</t>
  </si>
  <si>
    <t>NÁHRADA KYČEL. KLOUBU MULLEROVA HLAVICE PLUS</t>
  </si>
  <si>
    <t>0098831</t>
  </si>
  <si>
    <t>0042383</t>
  </si>
  <si>
    <t>0077704</t>
  </si>
  <si>
    <t>VLOŽKA ALPHA DURASUL,28 MM,S PŘESAHEM 01.00013.3??</t>
  </si>
  <si>
    <t>0105486</t>
  </si>
  <si>
    <t xml:space="preserve">NÁHRADA RAMENNÍ SMR DŘÍK RESURFACING VEL. 11 X 32 </t>
  </si>
  <si>
    <t>0030488</t>
  </si>
  <si>
    <t>0012379</t>
  </si>
  <si>
    <t>PODLOŽKA ŠROUBU - VNĚJŠÍ PRŮMĚR 16</t>
  </si>
  <si>
    <t>0105484</t>
  </si>
  <si>
    <t>NÁHRADA RAMENNÍ SMR HLAVICE RESURFACING PR. 40,42,</t>
  </si>
  <si>
    <t>0030820</t>
  </si>
  <si>
    <t>0001111</t>
  </si>
  <si>
    <t>DLAHA LC-DCP ROVNÁ MALÉ FRAGMENT TITAN</t>
  </si>
  <si>
    <t>0070988</t>
  </si>
  <si>
    <t>NÁHRADA KYČ. KL. VERSYS 7845010-1</t>
  </si>
  <si>
    <t>0070475</t>
  </si>
  <si>
    <t>NÁHR. RAMENNÍ SMR VLOŽKA INVERT. ZADRŽ. STAND.,SMR</t>
  </si>
  <si>
    <t>0107115</t>
  </si>
  <si>
    <t>0042254</t>
  </si>
  <si>
    <t>0110644</t>
  </si>
  <si>
    <t>DLAHA LCP MINI FRAGMENT INTERKARPÁLNÍ OCEL TITAN</t>
  </si>
  <si>
    <t>0021806</t>
  </si>
  <si>
    <t>HLAVICE KOVOVÁ TEP 28</t>
  </si>
  <si>
    <t>0006702</t>
  </si>
  <si>
    <t>NÁHRADA KOLENNÍHO KLOUBU SYSTÉM SCORPIO</t>
  </si>
  <si>
    <t>0083524</t>
  </si>
  <si>
    <t xml:space="preserve">NÁSTAVEC K SHAVERU FRÉZA FMS, FMS NEXTRA STERILNÍ </t>
  </si>
  <si>
    <t>0112604</t>
  </si>
  <si>
    <t>0098841</t>
  </si>
  <si>
    <t>0111116</t>
  </si>
  <si>
    <t>NÁHRADA KYČELNÍ DŘÍK FEMORÁLNÍ  FIT PRAVÝ VEL. 1 A</t>
  </si>
  <si>
    <t>0098838</t>
  </si>
  <si>
    <t>0098837</t>
  </si>
  <si>
    <t>0112863</t>
  </si>
  <si>
    <t>0021802</t>
  </si>
  <si>
    <t>HLAVICE BI-POLÁRNÍ KYČ.KLOUBU,PLÁŠŤ AK,HL.AK PR.52</t>
  </si>
  <si>
    <t>09227</t>
  </si>
  <si>
    <t>I. V. APLIKACE KRVE NEBO KREVNÍCH DERIVÁTŮ</t>
  </si>
  <si>
    <t>53152</t>
  </si>
  <si>
    <t>OTEVŘENÁ REPOZICE A OSTEOSYNTÉZA ZLOMENINY NEBO LU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</si>
  <si>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</si>
  <si>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</si>
  <si>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</si>
  <si>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</si>
  <si>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</si>
  <si>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</si>
  <si>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</si>
  <si>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</si>
  <si>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</si>
  <si>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</si>
  <si>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</si>
  <si>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</si>
  <si>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</si>
  <si>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</si>
  <si>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</si>
  <si>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</si>
  <si>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</si>
  <si>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</si>
  <si>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</si>
  <si>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</si>
  <si>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</si>
  <si>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</si>
  <si>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</si>
  <si>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</si>
  <si>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</si>
  <si>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</si>
  <si>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</si>
  <si>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</si>
  <si>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</si>
  <si>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</si>
  <si>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</si>
  <si>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</si>
  <si>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</si>
  <si>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</si>
  <si>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</si>
  <si>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</si>
  <si>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</si>
  <si>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</si>
  <si>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</si>
  <si>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</si>
  <si>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</si>
  <si>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</si>
  <si>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</si>
  <si>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</si>
  <si>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</si>
  <si>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</si>
  <si>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</si>
  <si>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</si>
  <si>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</si>
  <si>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</si>
  <si>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</si>
  <si>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</si>
  <si>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</si>
  <si>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</si>
  <si>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</si>
  <si>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</si>
  <si>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</si>
  <si>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</si>
  <si>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</si>
  <si>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</si>
  <si>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</si>
  <si>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</si>
  <si>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</si>
  <si>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</si>
  <si>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</si>
  <si>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</si>
  <si>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</si>
  <si>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</si>
  <si>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</si>
  <si>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</si>
  <si>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</si>
  <si>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</si>
  <si>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</si>
  <si>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</si>
  <si>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</si>
  <si>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</si>
  <si>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</si>
  <si>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</si>
  <si>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</si>
  <si>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</si>
  <si>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</si>
  <si>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</si>
  <si>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</si>
  <si>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66853</t>
  </si>
  <si>
    <t>OTEVŘENÁ BIOPSIE MĚKKÝCH TKÁNÍ</t>
  </si>
  <si>
    <t>66859</t>
  </si>
  <si>
    <t>DENERVACE VELKÝCH KLOUBŮ A SVALŮ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</si>
  <si>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</si>
  <si>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</si>
  <si>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</si>
  <si>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</si>
  <si>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</si>
  <si>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</si>
  <si>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</si>
  <si>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</si>
  <si>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</si>
  <si>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</si>
  <si>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</si>
  <si>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</si>
  <si>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</si>
  <si>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</si>
  <si>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</si>
  <si>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</si>
  <si>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</si>
  <si>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</si>
  <si>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</si>
  <si>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</si>
  <si>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</si>
  <si>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</si>
  <si>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</si>
  <si>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</si>
  <si>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</si>
  <si>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</si>
  <si>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</si>
  <si>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</si>
  <si>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</si>
  <si>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</si>
  <si>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</si>
  <si>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</si>
  <si>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</si>
  <si>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</si>
  <si>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</si>
  <si>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</si>
  <si>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</si>
  <si>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</si>
  <si>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</si>
  <si>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</si>
  <si>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</si>
  <si>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</si>
  <si>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</si>
  <si>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</si>
  <si>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</si>
  <si>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</si>
  <si>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</si>
  <si>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</si>
  <si>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</si>
  <si>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</si>
  <si>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</si>
  <si>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</si>
  <si>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</si>
  <si>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</si>
  <si>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</si>
  <si>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</si>
  <si>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</si>
  <si>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</si>
  <si>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</si>
  <si>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</si>
  <si>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</si>
  <si>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</si>
  <si>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</si>
  <si>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</si>
  <si>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31130</t>
  </si>
  <si>
    <t>PŘIJETÍ DOPROVODU DÍTĚTE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</si>
  <si>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</si>
  <si>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</si>
  <si>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</si>
  <si>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</si>
  <si>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</si>
  <si>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</si>
  <si>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</si>
  <si>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</si>
  <si>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</si>
  <si>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</si>
  <si>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</si>
  <si>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</si>
  <si>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</si>
  <si>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</si>
  <si>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</si>
  <si>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</si>
  <si>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</si>
  <si>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</si>
  <si>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</si>
  <si>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</si>
  <si>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</si>
  <si>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</si>
  <si>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</si>
  <si>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</si>
  <si>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</si>
  <si>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</si>
  <si>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</si>
  <si>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</si>
  <si>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</si>
  <si>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</si>
  <si>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</si>
  <si>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</si>
  <si>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</si>
  <si>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</si>
  <si>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</si>
  <si>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</si>
  <si>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</si>
  <si>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</si>
  <si>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</si>
  <si>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</si>
  <si>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</si>
  <si>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</si>
  <si>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</si>
  <si>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</si>
  <si>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</si>
  <si>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</si>
  <si>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</si>
  <si>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</si>
  <si>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</si>
  <si>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</si>
  <si>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</si>
  <si>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</si>
  <si>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</si>
  <si>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</si>
  <si>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</si>
  <si>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</si>
  <si>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</si>
  <si>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</si>
  <si>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</si>
  <si>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</si>
  <si>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</si>
  <si>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</si>
  <si>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</si>
  <si>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</si>
  <si>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</si>
  <si>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</si>
  <si>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</si>
  <si>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</si>
  <si>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</si>
  <si>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</si>
  <si>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</si>
  <si>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</si>
  <si>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</si>
  <si>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</si>
  <si>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</si>
  <si>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</si>
  <si>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</si>
  <si>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</si>
  <si>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</si>
  <si>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</si>
  <si>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</si>
  <si>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</si>
  <si>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</si>
  <si>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</si>
  <si>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</si>
  <si>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</si>
  <si>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</si>
  <si>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</si>
  <si>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</si>
  <si>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</si>
  <si>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</si>
  <si>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</si>
  <si>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</si>
  <si>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</si>
  <si>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</si>
  <si>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</si>
  <si>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</si>
  <si>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</si>
  <si>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</si>
  <si>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</si>
  <si>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</si>
  <si>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</si>
  <si>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</si>
  <si>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</si>
  <si>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</si>
  <si>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</si>
  <si>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</si>
  <si>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</si>
  <si>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</si>
  <si>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</si>
  <si>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</si>
  <si>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</si>
  <si>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</si>
  <si>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</si>
  <si>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</si>
  <si>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</si>
  <si>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</si>
  <si>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</si>
  <si>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66667</t>
  </si>
  <si>
    <t>SUTURA ZKŘÍŽENÝCH VAZŮ KOLENNÍHO KLOUBU</t>
  </si>
  <si>
    <t>90947</t>
  </si>
  <si>
    <t>(DRG) TEP MTP KLOUBU PALCE NOHY A CMC KLOUBU PALCE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</si>
  <si>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</si>
  <si>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</si>
  <si>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</si>
  <si>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</si>
  <si>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</si>
  <si>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</si>
  <si>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</si>
  <si>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</si>
  <si>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</si>
  <si>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66119</t>
  </si>
  <si>
    <t>VROZENÁ LUXACE KYČLE - JEDNORÁZOVÁ ZAVŘENÁ REPOZIC</t>
  </si>
  <si>
    <t>66527</t>
  </si>
  <si>
    <t>KOREKČNÍ OSTEOTOMIE PÁNVE VČETNĚ OPERACE STŘECHY</t>
  </si>
  <si>
    <t>66863</t>
  </si>
  <si>
    <t>90941</t>
  </si>
  <si>
    <t>(DRG) TUMOROZNÍ NEBO REVIZNÍ CUSTOM MADE ENDOPROTÉ</t>
  </si>
  <si>
    <t>6T6</t>
  </si>
  <si>
    <t>0075634</t>
  </si>
  <si>
    <t>PROTHROMPLEX TOTAL NF</t>
  </si>
  <si>
    <t>0137484</t>
  </si>
  <si>
    <t>ANBINEX</t>
  </si>
  <si>
    <t>0149993</t>
  </si>
  <si>
    <t>TEVAGRASTIM 30 MU/0,5 ML</t>
  </si>
  <si>
    <t>0149996</t>
  </si>
  <si>
    <t>TEVAGRASTIM 48 MU/0,8 ML</t>
  </si>
  <si>
    <t>0137483</t>
  </si>
  <si>
    <t>0134595</t>
  </si>
  <si>
    <t>MEDOCLAV 1000 MG/200 MG</t>
  </si>
  <si>
    <t>0113453</t>
  </si>
  <si>
    <t>0007905</t>
  </si>
  <si>
    <t>Erytrocyty z odběru plné krve</t>
  </si>
  <si>
    <t>0207922</t>
  </si>
  <si>
    <t>Plazma patogen-inaktivovaná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</si>
  <si>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</si>
  <si>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</si>
  <si>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</si>
  <si>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</si>
  <si>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</si>
  <si>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</si>
  <si>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</si>
  <si>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</si>
  <si>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</si>
  <si>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</si>
  <si>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</si>
  <si>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</si>
  <si>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</si>
  <si>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</si>
  <si>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</si>
  <si>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</si>
  <si>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</si>
  <si>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</si>
  <si>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</si>
  <si>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</si>
  <si>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</si>
  <si>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</si>
  <si>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</si>
  <si>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</si>
  <si>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</si>
  <si>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</si>
  <si>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</si>
  <si>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</si>
  <si>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</si>
  <si>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</si>
  <si>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</si>
  <si>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</si>
  <si>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</si>
  <si>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</si>
  <si>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</si>
  <si>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</si>
  <si>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</si>
  <si>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</si>
  <si>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</si>
  <si>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</si>
  <si>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</si>
  <si>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</si>
  <si>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</si>
  <si>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</si>
  <si>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</si>
  <si>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</si>
  <si>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</si>
  <si>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</si>
  <si>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</si>
  <si>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</si>
  <si>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</si>
  <si>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</si>
  <si>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</si>
  <si>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</si>
  <si>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</si>
  <si>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</si>
  <si>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</si>
  <si>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</si>
  <si>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</si>
  <si>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</si>
  <si>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</si>
  <si>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</si>
  <si>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</si>
  <si>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</si>
  <si>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</si>
  <si>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</si>
  <si>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</si>
  <si>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</si>
  <si>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</si>
  <si>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</si>
  <si>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</si>
  <si>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</si>
  <si>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</si>
  <si>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</si>
  <si>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</si>
  <si>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</si>
  <si>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</si>
  <si>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</si>
  <si>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</si>
  <si>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</si>
  <si>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</si>
  <si>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</si>
  <si>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</si>
  <si>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</si>
  <si>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</si>
  <si>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</si>
  <si>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</si>
  <si>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</si>
  <si>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</si>
  <si>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</si>
  <si>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</si>
  <si>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</si>
  <si>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</si>
  <si>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</si>
  <si>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</si>
  <si>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</si>
  <si>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</si>
  <si>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</si>
  <si>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</si>
  <si>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</si>
  <si>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</si>
  <si>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</si>
  <si>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</si>
  <si>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</si>
  <si>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</si>
  <si>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</si>
  <si>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</si>
  <si>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</si>
  <si>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</si>
  <si>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</si>
  <si>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</si>
  <si>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</si>
  <si>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08203</t>
  </si>
  <si>
    <t xml:space="preserve">REIMPLANTACE ENDOPROTÉZ KLOUBŮ HORNÍCH A DOLNÍCH KONČETIN, TUMOROZNÍ ENDOPROTÉZY S MCC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</si>
  <si>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</si>
  <si>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</si>
  <si>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</si>
  <si>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</si>
  <si>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</si>
  <si>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</si>
  <si>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</si>
  <si>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</si>
  <si>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</si>
  <si>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</si>
  <si>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</si>
  <si>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</si>
  <si>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</si>
  <si>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</si>
  <si>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</si>
  <si>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</si>
  <si>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</si>
  <si>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</si>
  <si>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</si>
  <si>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</si>
  <si>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</si>
  <si>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</si>
  <si>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</si>
  <si>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</si>
  <si>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</si>
  <si>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</si>
  <si>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</si>
  <si>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</si>
  <si>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</si>
  <si>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</si>
  <si>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</si>
  <si>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</si>
  <si>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</si>
  <si>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</si>
  <si>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</si>
  <si>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</si>
  <si>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</si>
  <si>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</si>
  <si>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</si>
  <si>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</si>
  <si>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</si>
  <si>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</si>
  <si>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</si>
  <si>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</si>
  <si>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</si>
  <si>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PORUCHÁCH BEZ CC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</si>
  <si>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</si>
  <si>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</si>
  <si>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</si>
  <si>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</si>
  <si>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</si>
  <si>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</si>
  <si>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</si>
  <si>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</si>
  <si>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</si>
  <si>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</si>
  <si>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</si>
  <si>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</si>
  <si>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</si>
  <si>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</si>
  <si>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</si>
  <si>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</si>
  <si>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</si>
  <si>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</si>
  <si>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</si>
  <si>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</si>
  <si>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</si>
  <si>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</si>
  <si>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</si>
  <si>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</si>
  <si>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</si>
  <si>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</si>
  <si>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</si>
  <si>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</si>
  <si>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</si>
  <si>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</si>
  <si>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</si>
  <si>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</si>
  <si>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</si>
  <si>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</si>
  <si>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</si>
  <si>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</si>
  <si>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</si>
  <si>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</si>
  <si>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</si>
  <si>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</si>
  <si>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</si>
  <si>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</si>
  <si>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</si>
  <si>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0022077</t>
  </si>
  <si>
    <t>IOMERON 400</t>
  </si>
  <si>
    <t>0093626</t>
  </si>
  <si>
    <t>ULTRAVIST 370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</si>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</sst>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68" fillId="0" borderId="155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8" fillId="0" borderId="1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8" fillId="0" borderId="162" xfId="0" applyNumberFormat="1" applyFont="1" applyBorder="1" applyAlignment="1">
      <alignment horizontal="right"/>
    </xf>
    <xf numFmtId="166" fontId="68" fillId="0" borderId="162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77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9" fontId="34" fillId="0" borderId="162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4" xfId="0" applyFont="1" applyFill="1" applyBorder="1"/>
    <xf numFmtId="169" fontId="34" fillId="0" borderId="165" xfId="0" applyNumberFormat="1" applyFont="1" applyFill="1" applyBorder="1"/>
    <xf numFmtId="0" fontId="34" fillId="0" borderId="165" xfId="0" applyFont="1" applyFill="1" applyBorder="1"/>
    <xf numFmtId="9" fontId="34" fillId="0" borderId="165" xfId="0" applyNumberFormat="1" applyFont="1" applyFill="1" applyBorder="1"/>
    <xf numFmtId="9" fontId="34" fillId="0" borderId="166" xfId="0" applyNumberFormat="1" applyFont="1" applyFill="1" applyBorder="1"/>
    <xf numFmtId="0" fontId="41" fillId="0" borderId="164" xfId="0" applyFont="1" applyFill="1" applyBorder="1"/>
    <xf numFmtId="3" fontId="34" fillId="0" borderId="165" xfId="0" applyNumberFormat="1" applyFont="1" applyFill="1" applyBorder="1"/>
    <xf numFmtId="3" fontId="34" fillId="0" borderId="166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4" xfId="76" applyFont="1" applyFill="1" applyBorder="1"/>
    <xf numFmtId="0" fontId="31" fillId="0" borderId="60" xfId="76" applyFont="1" applyFill="1" applyBorder="1"/>
    <xf numFmtId="0" fontId="31" fillId="0" borderId="167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4" xfId="76" applyNumberFormat="1" applyFont="1" applyFill="1" applyBorder="1"/>
    <xf numFmtId="3" fontId="31" fillId="0" borderId="165" xfId="76" applyNumberFormat="1" applyFont="1" applyFill="1" applyBorder="1"/>
    <xf numFmtId="9" fontId="31" fillId="0" borderId="60" xfId="76" applyNumberFormat="1" applyFont="1" applyFill="1" applyBorder="1"/>
    <xf numFmtId="9" fontId="31" fillId="0" borderId="167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0.6543552724858116</c:v>
                </c:pt>
                <c:pt idx="1">
                  <c:v>0.92844001579269486</c:v>
                </c:pt>
                <c:pt idx="2">
                  <c:v>1.0116653650744742</c:v>
                </c:pt>
                <c:pt idx="3">
                  <c:v>1.0634374008919842</c:v>
                </c:pt>
                <c:pt idx="4">
                  <c:v>1.0859593570794912</c:v>
                </c:pt>
                <c:pt idx="5">
                  <c:v>1.1331014609891563</c:v>
                </c:pt>
                <c:pt idx="6">
                  <c:v>1.0847758872401299</c:v>
                </c:pt>
                <c:pt idx="7">
                  <c:v>1.0485575250843528</c:v>
                </c:pt>
                <c:pt idx="8">
                  <c:v>1.0615093904182322</c:v>
                </c:pt>
                <c:pt idx="9">
                  <c:v>1.0690689929162991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2848"/>
        <c:axId val="-20420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0.98872196749797958</c:v>
                </c:pt>
                <c:pt idx="1">
                  <c:v>0.98872196749797958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7408"/>
        <c:axId val="-20416864"/>
      </c:scatterChart>
      <c:catAx>
        <c:axId val="-204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2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2848"/>
        <c:crosses val="autoZero"/>
        <c:crossBetween val="between"/>
      </c:valAx>
      <c:valAx>
        <c:axId val="-2041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864"/>
        <c:crosses val="max"/>
        <c:crossBetween val="midCat"/>
      </c:valAx>
      <c:valAx>
        <c:axId val="-20416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  <c:pt idx="5">
                  <c:v>0.96810641173426315</c:v>
                </c:pt>
                <c:pt idx="6">
                  <c:v>0.97486839992513608</c:v>
                </c:pt>
                <c:pt idx="7">
                  <c:v>0.97863586547314252</c:v>
                </c:pt>
                <c:pt idx="8">
                  <c:v>0.97440243329621645</c:v>
                </c:pt>
                <c:pt idx="9">
                  <c:v>0.98430323805292008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6656"/>
        <c:axId val="-874387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4392576"/>
        <c:axId val="-874392032"/>
      </c:scatterChart>
      <c:catAx>
        <c:axId val="-2042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7438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4387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426656"/>
        <c:crosses val="autoZero"/>
        <c:crossBetween val="between"/>
      </c:valAx>
      <c:valAx>
        <c:axId val="-87439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74392032"/>
        <c:crosses val="max"/>
        <c:crossBetween val="midCat"/>
      </c:valAx>
      <c:valAx>
        <c:axId val="-874392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74392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2718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4539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4540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4555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6930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6935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6940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7121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8339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8513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9037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100728.46085540575</v>
      </c>
      <c r="D4" s="287">
        <f ca="1">IF(ISERROR(VLOOKUP("Náklady celkem",INDIRECT("HI!$A:$G"),5,0)),0,VLOOKUP("Náklady celkem",INDIRECT("HI!$A:$G"),5,0))</f>
        <v>98517.393590000007</v>
      </c>
      <c r="E4" s="288">
        <f ca="1">IF(C4=0,0,D4/C4)</f>
        <v>0.97804923011203659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2755.9300740906542</v>
      </c>
      <c r="D7" s="295">
        <f>IF(ISERROR(HI!E5),"",HI!E5)</f>
        <v>2844.8330700000001</v>
      </c>
      <c r="E7" s="292">
        <f t="shared" ref="E7:E15" si="0">IF(C7=0,0,D7/C7)</f>
        <v>1.0322587995773733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0.84755456829240516</v>
      </c>
      <c r="E8" s="292">
        <f t="shared" si="0"/>
        <v>0.94172729810267242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0.27549607752653438</v>
      </c>
      <c r="E9" s="292">
        <f>IF(C9=0,0,D9/C9)</f>
        <v>0.91832025842178133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0.62610871112440136</v>
      </c>
      <c r="E11" s="292">
        <f t="shared" si="0"/>
        <v>1.0435145185406689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0.99149854970268914</v>
      </c>
      <c r="E12" s="292">
        <f t="shared" si="0"/>
        <v>1.2393731871283613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42116.776522504333</v>
      </c>
      <c r="D15" s="295">
        <f>IF(ISERROR(HI!E6),"",HI!E6)</f>
        <v>38395.805490000006</v>
      </c>
      <c r="E15" s="292">
        <f t="shared" si="0"/>
        <v>0.91165109631512053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40633.332053481841</v>
      </c>
      <c r="D16" s="291">
        <f ca="1">IF(ISERROR(VLOOKUP("Osobní náklady (Kč) *",INDIRECT("HI!$A:$G"),5,0)),0,VLOOKUP("Osobní náklady (Kč) *",INDIRECT("HI!$A:$G"),5,0))</f>
        <v>43232.294440000012</v>
      </c>
      <c r="E16" s="292">
        <f ca="1">IF(C16=0,0,D16/C16)</f>
        <v>1.0639613404851318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99592.441999999995</v>
      </c>
      <c r="D18" s="310">
        <f ca="1">IF(ISERROR(VLOOKUP("Výnosy celkem",INDIRECT("HI!$A:$G"),5,0)),0,VLOOKUP("Výnosy celkem",INDIRECT("HI!$A:$G"),5,0))</f>
        <v>105321.89099</v>
      </c>
      <c r="E18" s="311">
        <f t="shared" ref="E18:E28" ca="1" si="1">IF(C18=0,0,D18/C18)</f>
        <v>1.0575289537533381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5555.9120000000003</v>
      </c>
      <c r="D19" s="291">
        <f ca="1">IF(ISERROR(VLOOKUP("Ambulance *",INDIRECT("HI!$A:$G"),5,0)),0,VLOOKUP("Ambulance *",INDIRECT("HI!$A:$G"),5,0))</f>
        <v>5869.3409900000006</v>
      </c>
      <c r="E19" s="292">
        <f t="shared" ca="1" si="1"/>
        <v>1.0564135987035073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1.0564135987035073</v>
      </c>
      <c r="E20" s="292">
        <f t="shared" si="1"/>
        <v>1.0564135987035073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0.99430855552810216</v>
      </c>
      <c r="E21" s="292">
        <f t="shared" si="1"/>
        <v>1.1697747712095319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94036.53</v>
      </c>
      <c r="D22" s="291">
        <f ca="1">IF(ISERROR(VLOOKUP("Hospitalizace *",INDIRECT("HI!$A:$G"),5,0)),0,VLOOKUP("Hospitalizace *",INDIRECT("HI!$A:$G"),5,0))</f>
        <v>99452.55</v>
      </c>
      <c r="E22" s="292">
        <f ca="1">IF(C22=0,0,D22/C22)</f>
        <v>1.0575948517028435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1.0575948517028435</v>
      </c>
      <c r="E23" s="292">
        <f t="shared" si="1"/>
        <v>1.0575948517028435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1.0575948517028435</v>
      </c>
      <c r="E24" s="292">
        <f t="shared" si="1"/>
        <v>1.0575948517028435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0.96015549076773565</v>
      </c>
      <c r="E26" s="292">
        <f t="shared" si="1"/>
        <v>1.0106899902818272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0.98430323805292008</v>
      </c>
      <c r="E27" s="292">
        <f t="shared" si="1"/>
        <v>0.98430323805292008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1.2969516100427574</v>
      </c>
      <c r="E28" s="292">
        <f t="shared" si="1"/>
        <v>1.3652122210976394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2838.6093799999949</v>
      </c>
      <c r="C5" s="33">
        <v>2644.3075400000002</v>
      </c>
      <c r="D5" s="12"/>
      <c r="E5" s="230">
        <v>2844.8330700000001</v>
      </c>
      <c r="F5" s="32">
        <v>2755.9300740906542</v>
      </c>
      <c r="G5" s="229">
        <f>E5-F5</f>
        <v>88.902995909345918</v>
      </c>
      <c r="H5" s="235">
        <f>IF(F5&lt;0.00000001,"",E5/F5)</f>
        <v>1.0322587995773733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37238.944359999987</v>
      </c>
      <c r="C6" s="35">
        <v>43290.090040000003</v>
      </c>
      <c r="D6" s="12"/>
      <c r="E6" s="231">
        <v>38395.805490000006</v>
      </c>
      <c r="F6" s="34">
        <v>42116.776522504333</v>
      </c>
      <c r="G6" s="232">
        <f>E6-F6</f>
        <v>-3720.971032504327</v>
      </c>
      <c r="H6" s="236">
        <f>IF(F6&lt;0.00000001,"",E6/F6)</f>
        <v>0.91165109631512053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34544.365349999993</v>
      </c>
      <c r="C7" s="35">
        <v>39314.406170000009</v>
      </c>
      <c r="D7" s="12"/>
      <c r="E7" s="231">
        <v>43232.294440000012</v>
      </c>
      <c r="F7" s="34">
        <v>40633.332053481841</v>
      </c>
      <c r="G7" s="232">
        <f>E7-F7</f>
        <v>2598.9623865181711</v>
      </c>
      <c r="H7" s="236">
        <f>IF(F7&lt;0.00000001,"",E7/F7)</f>
        <v>1.0639613404851318</v>
      </c>
    </row>
    <row r="8" spans="1:8" ht="14.4" customHeight="1" thickBot="1" x14ac:dyDescent="0.35">
      <c r="A8" s="1" t="s">
        <v>97</v>
      </c>
      <c r="B8" s="15">
        <v>11133.140630000016</v>
      </c>
      <c r="C8" s="37">
        <v>12604.443090000037</v>
      </c>
      <c r="D8" s="12"/>
      <c r="E8" s="233">
        <v>14044.460589999988</v>
      </c>
      <c r="F8" s="36">
        <v>15222.422205328905</v>
      </c>
      <c r="G8" s="234">
        <f>E8-F8</f>
        <v>-1177.9616153289171</v>
      </c>
      <c r="H8" s="237">
        <f>IF(F8&lt;0.00000001,"",E8/F8)</f>
        <v>0.92261667693617455</v>
      </c>
    </row>
    <row r="9" spans="1:8" ht="14.4" customHeight="1" thickBot="1" x14ac:dyDescent="0.35">
      <c r="A9" s="2" t="s">
        <v>98</v>
      </c>
      <c r="B9" s="3">
        <v>85755.05971999999</v>
      </c>
      <c r="C9" s="39">
        <v>97853.246840000065</v>
      </c>
      <c r="D9" s="12"/>
      <c r="E9" s="3">
        <v>98517.393590000007</v>
      </c>
      <c r="F9" s="38">
        <v>100728.46085540575</v>
      </c>
      <c r="G9" s="38">
        <f>E9-F9</f>
        <v>-2211.0672654057416</v>
      </c>
      <c r="H9" s="238">
        <f>IF(F9&lt;0.00000001,"",E9/F9)</f>
        <v>0.97804923011203659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5555.9120000000003</v>
      </c>
      <c r="C11" s="33">
        <f>IF(ISERROR(VLOOKUP("Celkem:",'ZV Vykáz.-A'!A:F,4,0)),0,VLOOKUP("Celkem:",'ZV Vykáz.-A'!A:F,4,0)/1000)</f>
        <v>5370.0410000000002</v>
      </c>
      <c r="D11" s="12"/>
      <c r="E11" s="230">
        <f>IF(ISERROR(VLOOKUP("Celkem:",'ZV Vykáz.-A'!A:F,6,0)),0,VLOOKUP("Celkem:",'ZV Vykáz.-A'!A:F,6,0)/1000)</f>
        <v>5869.3409900000006</v>
      </c>
      <c r="F11" s="32">
        <f>B11</f>
        <v>5555.9120000000003</v>
      </c>
      <c r="G11" s="229">
        <f>E11-F11</f>
        <v>313.42899000000034</v>
      </c>
      <c r="H11" s="235">
        <f>IF(F11&lt;0.00000001,"",E11/F11)</f>
        <v>1.0564135987035073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94036.53</v>
      </c>
      <c r="C12" s="37">
        <f>IF(ISERROR(VLOOKUP("Celkem",CaseMix!A:D,3,0)),0,VLOOKUP("Celkem",CaseMix!A:D,3,0)*30)</f>
        <v>99356.52</v>
      </c>
      <c r="D12" s="12"/>
      <c r="E12" s="233">
        <f>IF(ISERROR(VLOOKUP("Celkem",CaseMix!A:D,4,0)),0,VLOOKUP("Celkem",CaseMix!A:D,4,0)*30)</f>
        <v>99452.55</v>
      </c>
      <c r="F12" s="36">
        <f>B12</f>
        <v>94036.53</v>
      </c>
      <c r="G12" s="234">
        <f>E12-F12</f>
        <v>5416.0200000000041</v>
      </c>
      <c r="H12" s="237">
        <f>IF(F12&lt;0.00000001,"",E12/F12)</f>
        <v>1.0575948517028435</v>
      </c>
    </row>
    <row r="13" spans="1:8" ht="14.4" customHeight="1" thickBot="1" x14ac:dyDescent="0.35">
      <c r="A13" s="4" t="s">
        <v>101</v>
      </c>
      <c r="B13" s="9">
        <f>SUM(B11:B12)</f>
        <v>99592.441999999995</v>
      </c>
      <c r="C13" s="41">
        <f>SUM(C11:C12)</f>
        <v>104726.561</v>
      </c>
      <c r="D13" s="12"/>
      <c r="E13" s="9">
        <f>SUM(E11:E12)</f>
        <v>105321.89099</v>
      </c>
      <c r="F13" s="40">
        <f>SUM(F11:F12)</f>
        <v>99592.441999999995</v>
      </c>
      <c r="G13" s="40">
        <f>E13-F13</f>
        <v>5729.4489900000044</v>
      </c>
      <c r="H13" s="239">
        <f>IF(F13&lt;0.00000001,"",E13/F13)</f>
        <v>1.0575289537533381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1.1613593684755235</v>
      </c>
      <c r="C15" s="43">
        <f>IF(C9=0,"",C13/C9)</f>
        <v>1.0702410434192184</v>
      </c>
      <c r="D15" s="12"/>
      <c r="E15" s="10">
        <f>IF(E9=0,"",E13/E9)</f>
        <v>1.0690689953524175</v>
      </c>
      <c r="F15" s="42">
        <f>IF(F9=0,"",F13/F9)</f>
        <v>0.98872196749797958</v>
      </c>
      <c r="G15" s="42">
        <f>IF(ISERROR(F15-E15),"",E15-F15)</f>
        <v>8.0347027854437925E-2</v>
      </c>
      <c r="H15" s="240">
        <f>IF(ISERROR(F15-E15),"",IF(F15&lt;0.00000001,"",E15/F15))</f>
        <v>1.0812635204796359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0.6543552724858116</v>
      </c>
      <c r="C4" s="330">
        <f t="shared" ref="C4:M4" si="0">(C10+C8)/C6</f>
        <v>0.92844001579269486</v>
      </c>
      <c r="D4" s="330">
        <f t="shared" si="0"/>
        <v>1.0116653650744742</v>
      </c>
      <c r="E4" s="330">
        <f t="shared" si="0"/>
        <v>1.0634374008919842</v>
      </c>
      <c r="F4" s="330">
        <f t="shared" si="0"/>
        <v>1.0859593570794912</v>
      </c>
      <c r="G4" s="330">
        <f t="shared" si="0"/>
        <v>1.1331014609891563</v>
      </c>
      <c r="H4" s="330">
        <f t="shared" si="0"/>
        <v>1.0847758872401299</v>
      </c>
      <c r="I4" s="330">
        <f t="shared" si="0"/>
        <v>1.0485575250843528</v>
      </c>
      <c r="J4" s="330">
        <f t="shared" si="0"/>
        <v>1.0615093904182322</v>
      </c>
      <c r="K4" s="330">
        <f t="shared" si="0"/>
        <v>1.0690689929162991</v>
      </c>
      <c r="L4" s="330">
        <f t="shared" si="0"/>
        <v>5.9576695404939782E-2</v>
      </c>
      <c r="M4" s="330">
        <f t="shared" si="0"/>
        <v>5.9576695404939782E-2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9782.7590899999996</v>
      </c>
      <c r="C5" s="330">
        <f>IF(ISERROR(VLOOKUP($A5,'Man Tab'!$A:$Q,COLUMN()+2,0)),0,VLOOKUP($A5,'Man Tab'!$A:$Q,COLUMN()+2,0))</f>
        <v>9674.5898100000304</v>
      </c>
      <c r="D5" s="330">
        <f>IF(ISERROR(VLOOKUP($A5,'Man Tab'!$A:$Q,COLUMN()+2,0)),0,VLOOKUP($A5,'Man Tab'!$A:$Q,COLUMN()+2,0))</f>
        <v>10529.795760000001</v>
      </c>
      <c r="E5" s="330">
        <f>IF(ISERROR(VLOOKUP($A5,'Man Tab'!$A:$Q,COLUMN()+2,0)),0,VLOOKUP($A5,'Man Tab'!$A:$Q,COLUMN()+2,0))</f>
        <v>10017.25108</v>
      </c>
      <c r="F5" s="330">
        <f>IF(ISERROR(VLOOKUP($A5,'Man Tab'!$A:$Q,COLUMN()+2,0)),0,VLOOKUP($A5,'Man Tab'!$A:$Q,COLUMN()+2,0))</f>
        <v>9764.9228700000003</v>
      </c>
      <c r="G5" s="330">
        <f>IF(ISERROR(VLOOKUP($A5,'Man Tab'!$A:$Q,COLUMN()+2,0)),0,VLOOKUP($A5,'Man Tab'!$A:$Q,COLUMN()+2,0))</f>
        <v>10841.296179999999</v>
      </c>
      <c r="H5" s="330">
        <f>IF(ISERROR(VLOOKUP($A5,'Man Tab'!$A:$Q,COLUMN()+2,0)),0,VLOOKUP($A5,'Man Tab'!$A:$Q,COLUMN()+2,0))</f>
        <v>10586.499820000001</v>
      </c>
      <c r="I5" s="330">
        <f>IF(ISERROR(VLOOKUP($A5,'Man Tab'!$A:$Q,COLUMN()+2,0)),0,VLOOKUP($A5,'Man Tab'!$A:$Q,COLUMN()+2,0))</f>
        <v>8465.1472799999992</v>
      </c>
      <c r="J5" s="330">
        <f>IF(ISERROR(VLOOKUP($A5,'Man Tab'!$A:$Q,COLUMN()+2,0)),0,VLOOKUP($A5,'Man Tab'!$A:$Q,COLUMN()+2,0))</f>
        <v>10549.95859</v>
      </c>
      <c r="K5" s="330">
        <f>IF(ISERROR(VLOOKUP($A5,'Man Tab'!$A:$Q,COLUMN()+2,0)),0,VLOOKUP($A5,'Man Tab'!$A:$Q,COLUMN()+2,0))</f>
        <v>8305.1731099999997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9782.7590899999996</v>
      </c>
      <c r="C6" s="332">
        <f t="shared" ref="C6:M6" si="1">C5+B6</f>
        <v>19457.34890000003</v>
      </c>
      <c r="D6" s="332">
        <f t="shared" si="1"/>
        <v>29987.144660000031</v>
      </c>
      <c r="E6" s="332">
        <f t="shared" si="1"/>
        <v>40004.395740000029</v>
      </c>
      <c r="F6" s="332">
        <f t="shared" si="1"/>
        <v>49769.318610000031</v>
      </c>
      <c r="G6" s="332">
        <f t="shared" si="1"/>
        <v>60610.614790000029</v>
      </c>
      <c r="H6" s="332">
        <f t="shared" si="1"/>
        <v>71197.114610000033</v>
      </c>
      <c r="I6" s="332">
        <f t="shared" si="1"/>
        <v>79662.261890000038</v>
      </c>
      <c r="J6" s="332">
        <f t="shared" si="1"/>
        <v>90212.220480000033</v>
      </c>
      <c r="K6" s="332">
        <f t="shared" si="1"/>
        <v>98517.393590000036</v>
      </c>
      <c r="L6" s="332">
        <f t="shared" si="1"/>
        <v>98517.393590000036</v>
      </c>
      <c r="M6" s="332">
        <f t="shared" si="1"/>
        <v>98517.393590000036</v>
      </c>
    </row>
    <row r="7" spans="1:13" ht="14.4" customHeight="1" x14ac:dyDescent="0.3">
      <c r="A7" s="331" t="s">
        <v>126</v>
      </c>
      <c r="B7" s="331">
        <v>194.36199999999999</v>
      </c>
      <c r="C7" s="331">
        <v>564.92700000000002</v>
      </c>
      <c r="D7" s="331">
        <v>951.74800000000005</v>
      </c>
      <c r="E7" s="331">
        <v>1336.2449999999999</v>
      </c>
      <c r="F7" s="331">
        <v>1699.5219999999999</v>
      </c>
      <c r="G7" s="331">
        <v>2164.7930000000001</v>
      </c>
      <c r="H7" s="331">
        <v>2433.7710000000002</v>
      </c>
      <c r="I7" s="331">
        <v>2627.2629999999999</v>
      </c>
      <c r="J7" s="331">
        <v>3015.7089999999998</v>
      </c>
      <c r="K7" s="331">
        <v>3315.085</v>
      </c>
      <c r="L7" s="331"/>
      <c r="M7" s="331"/>
    </row>
    <row r="8" spans="1:13" ht="14.4" customHeight="1" x14ac:dyDescent="0.3">
      <c r="A8" s="331" t="s">
        <v>99</v>
      </c>
      <c r="B8" s="332">
        <f>B7*30</f>
        <v>5830.86</v>
      </c>
      <c r="C8" s="332">
        <f t="shared" ref="C8:M8" si="2">C7*30</f>
        <v>16947.810000000001</v>
      </c>
      <c r="D8" s="332">
        <f t="shared" si="2"/>
        <v>28552.440000000002</v>
      </c>
      <c r="E8" s="332">
        <f t="shared" si="2"/>
        <v>40087.35</v>
      </c>
      <c r="F8" s="332">
        <f t="shared" si="2"/>
        <v>50985.659999999996</v>
      </c>
      <c r="G8" s="332">
        <f t="shared" si="2"/>
        <v>64943.79</v>
      </c>
      <c r="H8" s="332">
        <f t="shared" si="2"/>
        <v>73013.13</v>
      </c>
      <c r="I8" s="332">
        <f t="shared" si="2"/>
        <v>78817.89</v>
      </c>
      <c r="J8" s="332">
        <f t="shared" si="2"/>
        <v>90471.26999999999</v>
      </c>
      <c r="K8" s="332">
        <f t="shared" si="2"/>
        <v>99452.55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570539.99</v>
      </c>
      <c r="C9" s="331">
        <v>546631.33000000007</v>
      </c>
      <c r="D9" s="331">
        <v>667344.32999999996</v>
      </c>
      <c r="E9" s="331">
        <v>670304.9800000001</v>
      </c>
      <c r="F9" s="331">
        <v>606976.61</v>
      </c>
      <c r="G9" s="331">
        <v>672388.92999999993</v>
      </c>
      <c r="H9" s="331">
        <v>485597</v>
      </c>
      <c r="I9" s="331">
        <v>492791</v>
      </c>
      <c r="J9" s="331">
        <v>577275</v>
      </c>
      <c r="K9" s="331">
        <v>579491.58000000007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570.53998999999999</v>
      </c>
      <c r="C10" s="332">
        <f t="shared" ref="C10:M10" si="3">C9/1000+B10</f>
        <v>1117.1713199999999</v>
      </c>
      <c r="D10" s="332">
        <f t="shared" si="3"/>
        <v>1784.5156499999998</v>
      </c>
      <c r="E10" s="332">
        <f t="shared" si="3"/>
        <v>2454.8206300000002</v>
      </c>
      <c r="F10" s="332">
        <f t="shared" si="3"/>
        <v>3061.7972399999999</v>
      </c>
      <c r="G10" s="332">
        <f t="shared" si="3"/>
        <v>3734.1861699999999</v>
      </c>
      <c r="H10" s="332">
        <f t="shared" si="3"/>
        <v>4219.7831699999997</v>
      </c>
      <c r="I10" s="332">
        <f t="shared" si="3"/>
        <v>4712.5741699999999</v>
      </c>
      <c r="J10" s="332">
        <f t="shared" si="3"/>
        <v>5289.8491699999995</v>
      </c>
      <c r="K10" s="332">
        <f t="shared" si="3"/>
        <v>5869.3407499999994</v>
      </c>
      <c r="L10" s="332">
        <f t="shared" si="3"/>
        <v>5869.3407499999994</v>
      </c>
      <c r="M10" s="332">
        <f t="shared" si="3"/>
        <v>5869.3407499999994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0.98872196749797958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0.98872196749797958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44.7</v>
      </c>
      <c r="L6" s="53">
        <v>0</v>
      </c>
      <c r="M6" s="53">
        <v>44.7</v>
      </c>
      <c r="N6" s="53">
        <v>0</v>
      </c>
      <c r="O6" s="53">
        <v>0</v>
      </c>
      <c r="P6" s="54">
        <v>453.01</v>
      </c>
      <c r="Q6" s="188">
        <v>1.233113923683</v>
      </c>
    </row>
    <row r="7" spans="1:17" ht="14.4" customHeight="1" x14ac:dyDescent="0.3">
      <c r="A7" s="19" t="s">
        <v>35</v>
      </c>
      <c r="B7" s="55">
        <v>3307.1160889087801</v>
      </c>
      <c r="C7" s="56">
        <v>275.59300740906502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286.58548999999999</v>
      </c>
      <c r="J7" s="56">
        <v>216.03530000000001</v>
      </c>
      <c r="K7" s="56">
        <v>316.38252</v>
      </c>
      <c r="L7" s="56">
        <v>388.82941</v>
      </c>
      <c r="M7" s="56">
        <v>208.87055000000001</v>
      </c>
      <c r="N7" s="56">
        <v>0</v>
      </c>
      <c r="O7" s="56">
        <v>0</v>
      </c>
      <c r="P7" s="57">
        <v>2844.8330700000001</v>
      </c>
      <c r="Q7" s="189">
        <v>1.0322587995770001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99.504000000000005</v>
      </c>
      <c r="J8" s="56">
        <v>29.923999999999999</v>
      </c>
      <c r="K8" s="56">
        <v>120.9</v>
      </c>
      <c r="L8" s="56">
        <v>108.71</v>
      </c>
      <c r="M8" s="56">
        <v>69.754000000000005</v>
      </c>
      <c r="N8" s="56">
        <v>0</v>
      </c>
      <c r="O8" s="56">
        <v>0</v>
      </c>
      <c r="P8" s="57">
        <v>1157.6869999999999</v>
      </c>
      <c r="Q8" s="189">
        <v>0.90489310975600001</v>
      </c>
    </row>
    <row r="9" spans="1:17" ht="14.4" customHeight="1" x14ac:dyDescent="0.3">
      <c r="A9" s="19" t="s">
        <v>37</v>
      </c>
      <c r="B9" s="55">
        <v>50540.1318270052</v>
      </c>
      <c r="C9" s="56">
        <v>4211.6776522504397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5325.3803799999996</v>
      </c>
      <c r="J9" s="56">
        <v>2853.0757600000002</v>
      </c>
      <c r="K9" s="56">
        <v>2776.0381600000001</v>
      </c>
      <c r="L9" s="56">
        <v>4520.01289</v>
      </c>
      <c r="M9" s="56">
        <v>2559.4391799999999</v>
      </c>
      <c r="N9" s="56">
        <v>0</v>
      </c>
      <c r="O9" s="56">
        <v>0</v>
      </c>
      <c r="P9" s="57">
        <v>38395.805489999999</v>
      </c>
      <c r="Q9" s="189">
        <v>0.91165109631499996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89.191959999999995</v>
      </c>
      <c r="J10" s="56">
        <v>58.830210000000001</v>
      </c>
      <c r="K10" s="56">
        <v>56.139479999999999</v>
      </c>
      <c r="L10" s="56">
        <v>82.593199999999996</v>
      </c>
      <c r="M10" s="56">
        <v>52.368490000000001</v>
      </c>
      <c r="N10" s="56">
        <v>0</v>
      </c>
      <c r="O10" s="56">
        <v>0</v>
      </c>
      <c r="P10" s="57">
        <v>736.10580000000004</v>
      </c>
      <c r="Q10" s="189">
        <v>0.92301670618800002</v>
      </c>
    </row>
    <row r="11" spans="1:17" ht="14.4" customHeight="1" x14ac:dyDescent="0.3">
      <c r="A11" s="19" t="s">
        <v>39</v>
      </c>
      <c r="B11" s="55">
        <v>716.98600796431299</v>
      </c>
      <c r="C11" s="56">
        <v>59.748833997025997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52.688279999999999</v>
      </c>
      <c r="J11" s="56">
        <v>48.669370000000001</v>
      </c>
      <c r="K11" s="56">
        <v>50.17445</v>
      </c>
      <c r="L11" s="56">
        <v>55.483969999999999</v>
      </c>
      <c r="M11" s="56">
        <v>62.691540000000003</v>
      </c>
      <c r="N11" s="56">
        <v>0</v>
      </c>
      <c r="O11" s="56">
        <v>0</v>
      </c>
      <c r="P11" s="57">
        <v>594.14238</v>
      </c>
      <c r="Q11" s="189">
        <v>0.99439995771199996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4.1259999999999998E-2</v>
      </c>
      <c r="J12" s="56">
        <v>31.412199999999999</v>
      </c>
      <c r="K12" s="56">
        <v>1.5502</v>
      </c>
      <c r="L12" s="56">
        <v>5.8147399999999996</v>
      </c>
      <c r="M12" s="56">
        <v>3.1061999999999999</v>
      </c>
      <c r="N12" s="56">
        <v>0</v>
      </c>
      <c r="O12" s="56">
        <v>0</v>
      </c>
      <c r="P12" s="57">
        <v>91.928489999999996</v>
      </c>
      <c r="Q12" s="189">
        <v>0.49787130520700001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315.70927</v>
      </c>
      <c r="J13" s="56">
        <v>376.51353</v>
      </c>
      <c r="K13" s="56">
        <v>237.30623</v>
      </c>
      <c r="L13" s="56">
        <v>361.44490999999999</v>
      </c>
      <c r="M13" s="56">
        <v>307.42813999999998</v>
      </c>
      <c r="N13" s="56">
        <v>0</v>
      </c>
      <c r="O13" s="56">
        <v>0</v>
      </c>
      <c r="P13" s="57">
        <v>3262.6581000000001</v>
      </c>
      <c r="Q13" s="189">
        <v>0.87863324158599998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130.76599999999999</v>
      </c>
      <c r="J14" s="56">
        <v>149.83000000000001</v>
      </c>
      <c r="K14" s="56">
        <v>150.50200000000001</v>
      </c>
      <c r="L14" s="56">
        <v>145.92400000000001</v>
      </c>
      <c r="M14" s="56">
        <v>204.94499999999999</v>
      </c>
      <c r="N14" s="56">
        <v>0</v>
      </c>
      <c r="O14" s="56">
        <v>0</v>
      </c>
      <c r="P14" s="57">
        <v>1797.729</v>
      </c>
      <c r="Q14" s="189">
        <v>0.91745539136700005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97.712860000000006</v>
      </c>
      <c r="J17" s="56">
        <v>59.341369999999998</v>
      </c>
      <c r="K17" s="56">
        <v>207.99947</v>
      </c>
      <c r="L17" s="56">
        <v>111.18292</v>
      </c>
      <c r="M17" s="56">
        <v>205.84835000000001</v>
      </c>
      <c r="N17" s="56">
        <v>0</v>
      </c>
      <c r="O17" s="56">
        <v>0</v>
      </c>
      <c r="P17" s="57">
        <v>1125.0278900000001</v>
      </c>
      <c r="Q17" s="189">
        <v>0.54144081632899999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6.0609999999999999</v>
      </c>
      <c r="J18" s="56">
        <v>0</v>
      </c>
      <c r="K18" s="56">
        <v>1.212</v>
      </c>
      <c r="L18" s="56">
        <v>46.759</v>
      </c>
      <c r="M18" s="56">
        <v>21.786000000000001</v>
      </c>
      <c r="N18" s="56">
        <v>0</v>
      </c>
      <c r="O18" s="56">
        <v>0</v>
      </c>
      <c r="P18" s="57">
        <v>118.26600000000001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186.07551000000001</v>
      </c>
      <c r="J19" s="56">
        <v>186.97855999999999</v>
      </c>
      <c r="K19" s="56">
        <v>129.70056</v>
      </c>
      <c r="L19" s="56">
        <v>229.67892000000001</v>
      </c>
      <c r="M19" s="56">
        <v>206.03970000000001</v>
      </c>
      <c r="N19" s="56">
        <v>0</v>
      </c>
      <c r="O19" s="56">
        <v>0</v>
      </c>
      <c r="P19" s="57">
        <v>1969.7069100000001</v>
      </c>
      <c r="Q19" s="189">
        <v>1.0286988113269999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3970.6401599999999</v>
      </c>
      <c r="J20" s="56">
        <v>6309.70136</v>
      </c>
      <c r="K20" s="56">
        <v>4072.33691</v>
      </c>
      <c r="L20" s="56">
        <v>4199.9319699999996</v>
      </c>
      <c r="M20" s="56">
        <v>4092.7387100000001</v>
      </c>
      <c r="N20" s="56">
        <v>0</v>
      </c>
      <c r="O20" s="56">
        <v>0</v>
      </c>
      <c r="P20" s="57">
        <v>43232.294439999998</v>
      </c>
      <c r="Q20" s="189">
        <v>1.0639613404849999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221.60499999999999</v>
      </c>
      <c r="J21" s="56">
        <v>224.91800000000001</v>
      </c>
      <c r="K21" s="56">
        <v>224.91200000000001</v>
      </c>
      <c r="L21" s="56">
        <v>271.63099999999997</v>
      </c>
      <c r="M21" s="56">
        <v>224.00200000000001</v>
      </c>
      <c r="N21" s="56">
        <v>0</v>
      </c>
      <c r="O21" s="56">
        <v>0</v>
      </c>
      <c r="P21" s="57">
        <v>2280.2159999999999</v>
      </c>
      <c r="Q21" s="189">
        <v>1.0402107894449999</v>
      </c>
    </row>
    <row r="22" spans="1:17" ht="14.4" customHeight="1" x14ac:dyDescent="0.3">
      <c r="A22" s="19" t="s">
        <v>50</v>
      </c>
      <c r="B22" s="55">
        <v>166.29938000000001</v>
      </c>
      <c r="C22" s="56">
        <v>13.858281666666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56.359380000000002</v>
      </c>
      <c r="J22" s="56">
        <v>39.990499999999997</v>
      </c>
      <c r="K22" s="56">
        <v>52.30939</v>
      </c>
      <c r="L22" s="56">
        <v>11.73</v>
      </c>
      <c r="M22" s="56">
        <v>6.9489099999999997</v>
      </c>
      <c r="N22" s="56">
        <v>0</v>
      </c>
      <c r="O22" s="56">
        <v>0</v>
      </c>
      <c r="P22" s="57">
        <v>324.53897999999998</v>
      </c>
      <c r="Q22" s="189">
        <v>2.3418414187710002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2.9756299999990001</v>
      </c>
      <c r="J24" s="56">
        <v>1.2796599999980001</v>
      </c>
      <c r="K24" s="56">
        <v>22.983910000000002</v>
      </c>
      <c r="L24" s="56">
        <v>10.231659999999</v>
      </c>
      <c r="M24" s="56">
        <v>34.506340000001003</v>
      </c>
      <c r="N24" s="56">
        <v>0</v>
      </c>
      <c r="O24" s="56">
        <v>0</v>
      </c>
      <c r="P24" s="57">
        <v>133.44404</v>
      </c>
      <c r="Q24" s="189"/>
    </row>
    <row r="25" spans="1:17" ht="14.4" customHeight="1" x14ac:dyDescent="0.3">
      <c r="A25" s="21" t="s">
        <v>53</v>
      </c>
      <c r="B25" s="58">
        <v>120874.15302648699</v>
      </c>
      <c r="C25" s="59">
        <v>10072.846085540599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10841.296179999999</v>
      </c>
      <c r="J25" s="59">
        <v>10586.499820000001</v>
      </c>
      <c r="K25" s="59">
        <v>8465.1472799999992</v>
      </c>
      <c r="L25" s="59">
        <v>10549.95859</v>
      </c>
      <c r="M25" s="59">
        <v>8305.1731099999997</v>
      </c>
      <c r="N25" s="59">
        <v>0</v>
      </c>
      <c r="O25" s="59">
        <v>0</v>
      </c>
      <c r="P25" s="60">
        <v>98517.393590000094</v>
      </c>
      <c r="Q25" s="190">
        <v>0.97804923011199996</v>
      </c>
    </row>
    <row r="26" spans="1:17" ht="14.4" customHeight="1" x14ac:dyDescent="0.3">
      <c r="A26" s="19" t="s">
        <v>54</v>
      </c>
      <c r="B26" s="55">
        <v>8875.0091826718308</v>
      </c>
      <c r="C26" s="56">
        <v>739.58409855598597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844.18781999999999</v>
      </c>
      <c r="J26" s="56">
        <v>928.78742</v>
      </c>
      <c r="K26" s="56">
        <v>598.97037</v>
      </c>
      <c r="L26" s="56">
        <v>845.36162999999999</v>
      </c>
      <c r="M26" s="56">
        <v>723.25743</v>
      </c>
      <c r="N26" s="56">
        <v>0</v>
      </c>
      <c r="O26" s="56">
        <v>0</v>
      </c>
      <c r="P26" s="57">
        <v>7809.7494500000103</v>
      </c>
      <c r="Q26" s="189">
        <v>1.055965030244</v>
      </c>
    </row>
    <row r="27" spans="1:17" ht="14.4" customHeight="1" x14ac:dyDescent="0.3">
      <c r="A27" s="22" t="s">
        <v>55</v>
      </c>
      <c r="B27" s="58">
        <v>129749.162209159</v>
      </c>
      <c r="C27" s="59">
        <v>10812.4301840966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11685.484</v>
      </c>
      <c r="J27" s="59">
        <v>11515.28724</v>
      </c>
      <c r="K27" s="59">
        <v>9064.1176500000001</v>
      </c>
      <c r="L27" s="59">
        <v>11395.32022</v>
      </c>
      <c r="M27" s="59">
        <v>9028.4305399999994</v>
      </c>
      <c r="N27" s="59">
        <v>0</v>
      </c>
      <c r="O27" s="59">
        <v>0</v>
      </c>
      <c r="P27" s="60">
        <v>106327.14304</v>
      </c>
      <c r="Q27" s="190">
        <v>0.98337877081799996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2.5107499999999998</v>
      </c>
      <c r="J28" s="56">
        <v>19.82197</v>
      </c>
      <c r="K28" s="56">
        <v>52.20008</v>
      </c>
      <c r="L28" s="56">
        <v>8.2347699999999993</v>
      </c>
      <c r="M28" s="56">
        <v>25.216349999999998</v>
      </c>
      <c r="N28" s="56">
        <v>0</v>
      </c>
      <c r="O28" s="56">
        <v>0</v>
      </c>
      <c r="P28" s="57">
        <v>271.83517999999998</v>
      </c>
      <c r="Q28" s="189">
        <v>0.64068393816500002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31.943999999999999</v>
      </c>
      <c r="L31" s="62">
        <v>0</v>
      </c>
      <c r="M31" s="62">
        <v>5.2309999999999999</v>
      </c>
      <c r="N31" s="62">
        <v>0</v>
      </c>
      <c r="O31" s="62">
        <v>0</v>
      </c>
      <c r="P31" s="63">
        <v>53.146999999999998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116667.654813866</v>
      </c>
      <c r="C6" s="616">
        <v>119675.26688</v>
      </c>
      <c r="D6" s="617">
        <v>3007.6120661335899</v>
      </c>
      <c r="E6" s="618">
        <v>1.025779313648</v>
      </c>
      <c r="F6" s="616">
        <v>120874.15302648699</v>
      </c>
      <c r="G6" s="617">
        <v>100728.460855406</v>
      </c>
      <c r="H6" s="619">
        <v>8305.1731099999997</v>
      </c>
      <c r="I6" s="616">
        <v>98517.393590000094</v>
      </c>
      <c r="J6" s="617">
        <v>-2211.0672654057398</v>
      </c>
      <c r="K6" s="620">
        <v>0.81504102509300003</v>
      </c>
    </row>
    <row r="7" spans="1:11" ht="14.4" customHeight="1" thickBot="1" x14ac:dyDescent="0.35">
      <c r="A7" s="635" t="s">
        <v>339</v>
      </c>
      <c r="B7" s="616">
        <v>63557.746435695102</v>
      </c>
      <c r="C7" s="616">
        <v>63575.981160000003</v>
      </c>
      <c r="D7" s="617">
        <v>18.234724304893</v>
      </c>
      <c r="E7" s="618">
        <v>1.0002869001070001</v>
      </c>
      <c r="F7" s="616">
        <v>64526.253918757197</v>
      </c>
      <c r="G7" s="617">
        <v>53771.878265631</v>
      </c>
      <c r="H7" s="619">
        <v>3518.53856</v>
      </c>
      <c r="I7" s="616">
        <v>49339.157950000001</v>
      </c>
      <c r="J7" s="617">
        <v>-4432.7203156309997</v>
      </c>
      <c r="K7" s="620">
        <v>0.76463694935799997</v>
      </c>
    </row>
    <row r="8" spans="1:11" ht="14.4" customHeight="1" thickBot="1" x14ac:dyDescent="0.35">
      <c r="A8" s="636" t="s">
        <v>340</v>
      </c>
      <c r="B8" s="616">
        <v>60887.274506365298</v>
      </c>
      <c r="C8" s="616">
        <v>61285.755160000001</v>
      </c>
      <c r="D8" s="617">
        <v>398.48065363477502</v>
      </c>
      <c r="E8" s="618">
        <v>1.006544563816</v>
      </c>
      <c r="F8" s="616">
        <v>62174.8864078154</v>
      </c>
      <c r="G8" s="617">
        <v>51812.405339846198</v>
      </c>
      <c r="H8" s="619">
        <v>3313.5935599999998</v>
      </c>
      <c r="I8" s="616">
        <v>47541.428950000001</v>
      </c>
      <c r="J8" s="617">
        <v>-4270.9763898461597</v>
      </c>
      <c r="K8" s="620">
        <v>0.76464038290500003</v>
      </c>
    </row>
    <row r="9" spans="1:11" ht="14.4" customHeight="1" thickBot="1" x14ac:dyDescent="0.35">
      <c r="A9" s="637" t="s">
        <v>341</v>
      </c>
      <c r="B9" s="621">
        <v>0</v>
      </c>
      <c r="C9" s="621">
        <v>3.4470000000000001E-2</v>
      </c>
      <c r="D9" s="622">
        <v>3.4470000000000001E-2</v>
      </c>
      <c r="E9" s="623" t="s">
        <v>336</v>
      </c>
      <c r="F9" s="621">
        <v>0</v>
      </c>
      <c r="G9" s="622">
        <v>0</v>
      </c>
      <c r="H9" s="624">
        <v>4.4600000000000004E-3</v>
      </c>
      <c r="I9" s="621">
        <v>2.7619999999999999E-2</v>
      </c>
      <c r="J9" s="622">
        <v>2.7619999999999999E-2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3.4470000000000001E-2</v>
      </c>
      <c r="D10" s="617">
        <v>3.4470000000000001E-2</v>
      </c>
      <c r="E10" s="626" t="s">
        <v>336</v>
      </c>
      <c r="F10" s="616">
        <v>0</v>
      </c>
      <c r="G10" s="617">
        <v>0</v>
      </c>
      <c r="H10" s="619">
        <v>4.4600000000000004E-3</v>
      </c>
      <c r="I10" s="616">
        <v>2.7619999999999999E-2</v>
      </c>
      <c r="J10" s="617">
        <v>2.7619999999999999E-2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454.99999999999397</v>
      </c>
      <c r="C11" s="621">
        <v>433.678</v>
      </c>
      <c r="D11" s="622">
        <v>-21.321999999993</v>
      </c>
      <c r="E11" s="628">
        <v>0.95313846153799997</v>
      </c>
      <c r="F11" s="621">
        <v>440.84491267125298</v>
      </c>
      <c r="G11" s="622">
        <v>367.370760559377</v>
      </c>
      <c r="H11" s="624">
        <v>44.7</v>
      </c>
      <c r="I11" s="621">
        <v>453.01</v>
      </c>
      <c r="J11" s="622">
        <v>85.639239440622006</v>
      </c>
      <c r="K11" s="629">
        <v>1.0275949364029999</v>
      </c>
    </row>
    <row r="12" spans="1:11" ht="14.4" customHeight="1" thickBot="1" x14ac:dyDescent="0.35">
      <c r="A12" s="638" t="s">
        <v>344</v>
      </c>
      <c r="B12" s="616">
        <v>454.99999999999397</v>
      </c>
      <c r="C12" s="616">
        <v>433.678</v>
      </c>
      <c r="D12" s="617">
        <v>-21.321999999993</v>
      </c>
      <c r="E12" s="618">
        <v>0.95313846153799997</v>
      </c>
      <c r="F12" s="616">
        <v>440.84491267125298</v>
      </c>
      <c r="G12" s="617">
        <v>367.370760559377</v>
      </c>
      <c r="H12" s="619">
        <v>44.7</v>
      </c>
      <c r="I12" s="616">
        <v>453.01</v>
      </c>
      <c r="J12" s="617">
        <v>85.639239440622006</v>
      </c>
      <c r="K12" s="620">
        <v>1.0275949364029999</v>
      </c>
    </row>
    <row r="13" spans="1:11" ht="14.4" customHeight="1" thickBot="1" x14ac:dyDescent="0.35">
      <c r="A13" s="637" t="s">
        <v>345</v>
      </c>
      <c r="B13" s="621">
        <v>3223.9082907206498</v>
      </c>
      <c r="C13" s="621">
        <v>3257.3713299999999</v>
      </c>
      <c r="D13" s="622">
        <v>33.463039279351001</v>
      </c>
      <c r="E13" s="628">
        <v>1.0103796498719999</v>
      </c>
      <c r="F13" s="621">
        <v>3307.1160889087801</v>
      </c>
      <c r="G13" s="622">
        <v>2755.9300740906501</v>
      </c>
      <c r="H13" s="624">
        <v>208.87055000000001</v>
      </c>
      <c r="I13" s="621">
        <v>2844.8330700000001</v>
      </c>
      <c r="J13" s="622">
        <v>88.902995909346004</v>
      </c>
      <c r="K13" s="629">
        <v>0.86021566631400004</v>
      </c>
    </row>
    <row r="14" spans="1:11" ht="14.4" customHeight="1" thickBot="1" x14ac:dyDescent="0.35">
      <c r="A14" s="638" t="s">
        <v>346</v>
      </c>
      <c r="B14" s="616">
        <v>2248.0061779830398</v>
      </c>
      <c r="C14" s="616">
        <v>2173.6648500000001</v>
      </c>
      <c r="D14" s="617">
        <v>-74.341327983043996</v>
      </c>
      <c r="E14" s="618">
        <v>0.96693010512499999</v>
      </c>
      <c r="F14" s="616">
        <v>2175.3960620166099</v>
      </c>
      <c r="G14" s="617">
        <v>1812.83005168051</v>
      </c>
      <c r="H14" s="619">
        <v>125.67323</v>
      </c>
      <c r="I14" s="616">
        <v>1722.2669100000001</v>
      </c>
      <c r="J14" s="617">
        <v>-90.563141680506007</v>
      </c>
      <c r="K14" s="620">
        <v>0.79170268810800004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</v>
      </c>
      <c r="G15" s="617">
        <v>2.5</v>
      </c>
      <c r="H15" s="619">
        <v>0</v>
      </c>
      <c r="I15" s="616">
        <v>2.2965800000000001</v>
      </c>
      <c r="J15" s="617">
        <v>-0.20341999999999999</v>
      </c>
      <c r="K15" s="620">
        <v>0.765526666666</v>
      </c>
    </row>
    <row r="16" spans="1:11" ht="14.4" customHeight="1" thickBot="1" x14ac:dyDescent="0.35">
      <c r="A16" s="638" t="s">
        <v>348</v>
      </c>
      <c r="B16" s="616">
        <v>48.788070835048003</v>
      </c>
      <c r="C16" s="616">
        <v>59.113340000000001</v>
      </c>
      <c r="D16" s="617">
        <v>10.325269164950999</v>
      </c>
      <c r="E16" s="618">
        <v>1.2116351187529999</v>
      </c>
      <c r="F16" s="616">
        <v>50.060503372920998</v>
      </c>
      <c r="G16" s="617">
        <v>41.717086144101003</v>
      </c>
      <c r="H16" s="619">
        <v>2.8178200000000002</v>
      </c>
      <c r="I16" s="616">
        <v>37.73563</v>
      </c>
      <c r="J16" s="617">
        <v>-3.9814561441010001</v>
      </c>
      <c r="K16" s="620">
        <v>0.75380045060400003</v>
      </c>
    </row>
    <row r="17" spans="1:11" ht="14.4" customHeight="1" thickBot="1" x14ac:dyDescent="0.35">
      <c r="A17" s="638" t="s">
        <v>349</v>
      </c>
      <c r="B17" s="616">
        <v>24.407225389781999</v>
      </c>
      <c r="C17" s="616">
        <v>11.26032</v>
      </c>
      <c r="D17" s="617">
        <v>-13.146905389782001</v>
      </c>
      <c r="E17" s="618">
        <v>0.46135190789500002</v>
      </c>
      <c r="F17" s="616">
        <v>22.956414755543001</v>
      </c>
      <c r="G17" s="617">
        <v>19.130345629619001</v>
      </c>
      <c r="H17" s="619">
        <v>10.295999999999999</v>
      </c>
      <c r="I17" s="616">
        <v>154.34577999999999</v>
      </c>
      <c r="J17" s="617">
        <v>135.21543437038</v>
      </c>
      <c r="K17" s="620">
        <v>6.723427052681</v>
      </c>
    </row>
    <row r="18" spans="1:11" ht="14.4" customHeight="1" thickBot="1" x14ac:dyDescent="0.35">
      <c r="A18" s="638" t="s">
        <v>350</v>
      </c>
      <c r="B18" s="616">
        <v>0</v>
      </c>
      <c r="C18" s="616">
        <v>13.300990000000001</v>
      </c>
      <c r="D18" s="617">
        <v>13.300990000000001</v>
      </c>
      <c r="E18" s="626" t="s">
        <v>351</v>
      </c>
      <c r="F18" s="616">
        <v>13.999999559033</v>
      </c>
      <c r="G18" s="617">
        <v>11.666666299194</v>
      </c>
      <c r="H18" s="619">
        <v>0</v>
      </c>
      <c r="I18" s="616">
        <v>150.12020999999999</v>
      </c>
      <c r="J18" s="617">
        <v>138.453543700805</v>
      </c>
      <c r="K18" s="620">
        <v>10.722872480601</v>
      </c>
    </row>
    <row r="19" spans="1:11" ht="14.4" customHeight="1" thickBot="1" x14ac:dyDescent="0.35">
      <c r="A19" s="638" t="s">
        <v>352</v>
      </c>
      <c r="B19" s="616">
        <v>664.09942932295701</v>
      </c>
      <c r="C19" s="616">
        <v>750.23397</v>
      </c>
      <c r="D19" s="617">
        <v>86.134540677043006</v>
      </c>
      <c r="E19" s="618">
        <v>1.129701271938</v>
      </c>
      <c r="F19" s="616">
        <v>793.41089578613298</v>
      </c>
      <c r="G19" s="617">
        <v>661.17574648844402</v>
      </c>
      <c r="H19" s="619">
        <v>49.835850000000001</v>
      </c>
      <c r="I19" s="616">
        <v>551.66695000000004</v>
      </c>
      <c r="J19" s="617">
        <v>-109.50879648844401</v>
      </c>
      <c r="K19" s="620">
        <v>0.69531052942399996</v>
      </c>
    </row>
    <row r="20" spans="1:11" ht="14.4" customHeight="1" thickBot="1" x14ac:dyDescent="0.35">
      <c r="A20" s="638" t="s">
        <v>353</v>
      </c>
      <c r="B20" s="616">
        <v>6.1676030076690003</v>
      </c>
      <c r="C20" s="616">
        <v>9.2246100000000002</v>
      </c>
      <c r="D20" s="617">
        <v>3.0570069923299998</v>
      </c>
      <c r="E20" s="618">
        <v>1.4956556037290001</v>
      </c>
      <c r="F20" s="616">
        <v>5.739140198736</v>
      </c>
      <c r="G20" s="617">
        <v>4.7826168322799996</v>
      </c>
      <c r="H20" s="619">
        <v>1.07542</v>
      </c>
      <c r="I20" s="616">
        <v>7.3907999999999996</v>
      </c>
      <c r="J20" s="617">
        <v>2.6081831677189999</v>
      </c>
      <c r="K20" s="620">
        <v>1.287788718182</v>
      </c>
    </row>
    <row r="21" spans="1:11" ht="14.4" customHeight="1" thickBot="1" x14ac:dyDescent="0.35">
      <c r="A21" s="638" t="s">
        <v>354</v>
      </c>
      <c r="B21" s="616">
        <v>232.43978418214701</v>
      </c>
      <c r="C21" s="616">
        <v>240.57325</v>
      </c>
      <c r="D21" s="617">
        <v>8.1334658178520005</v>
      </c>
      <c r="E21" s="618">
        <v>1.034991711278</v>
      </c>
      <c r="F21" s="616">
        <v>242.553073219808</v>
      </c>
      <c r="G21" s="617">
        <v>202.127561016507</v>
      </c>
      <c r="H21" s="619">
        <v>19.172229999999999</v>
      </c>
      <c r="I21" s="616">
        <v>219.01021</v>
      </c>
      <c r="J21" s="617">
        <v>16.882648983492999</v>
      </c>
      <c r="K21" s="620">
        <v>0.90293727097599996</v>
      </c>
    </row>
    <row r="22" spans="1:11" ht="14.4" customHeight="1" thickBot="1" x14ac:dyDescent="0.35">
      <c r="A22" s="637" t="s">
        <v>355</v>
      </c>
      <c r="B22" s="621">
        <v>1549.9908160760499</v>
      </c>
      <c r="C22" s="621">
        <v>1466.7139999999999</v>
      </c>
      <c r="D22" s="622">
        <v>-83.276816076046003</v>
      </c>
      <c r="E22" s="628">
        <v>0.94627270354600002</v>
      </c>
      <c r="F22" s="621">
        <v>1535.2359135249601</v>
      </c>
      <c r="G22" s="622">
        <v>1279.3632612708</v>
      </c>
      <c r="H22" s="624">
        <v>69.754000000000005</v>
      </c>
      <c r="I22" s="621">
        <v>1157.6869999999999</v>
      </c>
      <c r="J22" s="622">
        <v>-121.67626127080101</v>
      </c>
      <c r="K22" s="629">
        <v>0.754077591464</v>
      </c>
    </row>
    <row r="23" spans="1:11" ht="14.4" customHeight="1" thickBot="1" x14ac:dyDescent="0.35">
      <c r="A23" s="638" t="s">
        <v>356</v>
      </c>
      <c r="B23" s="616">
        <v>1409.9916455917601</v>
      </c>
      <c r="C23" s="616">
        <v>1390.1659999999999</v>
      </c>
      <c r="D23" s="617">
        <v>-19.825645591758001</v>
      </c>
      <c r="E23" s="618">
        <v>0.985939175133</v>
      </c>
      <c r="F23" s="616">
        <v>1447.23591629675</v>
      </c>
      <c r="G23" s="617">
        <v>1206.0299302472899</v>
      </c>
      <c r="H23" s="619">
        <v>58</v>
      </c>
      <c r="I23" s="616">
        <v>1059.0550000000001</v>
      </c>
      <c r="J23" s="617">
        <v>-146.974930247289</v>
      </c>
      <c r="K23" s="620">
        <v>0.73177772060099999</v>
      </c>
    </row>
    <row r="24" spans="1:11" ht="14.4" customHeight="1" thickBot="1" x14ac:dyDescent="0.35">
      <c r="A24" s="638" t="s">
        <v>357</v>
      </c>
      <c r="B24" s="616">
        <v>139.99917048428799</v>
      </c>
      <c r="C24" s="616">
        <v>76.548000000000002</v>
      </c>
      <c r="D24" s="617">
        <v>-63.451170484287999</v>
      </c>
      <c r="E24" s="618">
        <v>0.54677466827200005</v>
      </c>
      <c r="F24" s="616">
        <v>87.999997228213005</v>
      </c>
      <c r="G24" s="617">
        <v>73.333331023510993</v>
      </c>
      <c r="H24" s="619">
        <v>11.754</v>
      </c>
      <c r="I24" s="616">
        <v>98.632000000000005</v>
      </c>
      <c r="J24" s="617">
        <v>25.298668976487999</v>
      </c>
      <c r="K24" s="620">
        <v>1.1208182171209999</v>
      </c>
    </row>
    <row r="25" spans="1:11" ht="14.4" customHeight="1" thickBot="1" x14ac:dyDescent="0.35">
      <c r="A25" s="637" t="s">
        <v>358</v>
      </c>
      <c r="B25" s="621">
        <v>51431.553088075903</v>
      </c>
      <c r="C25" s="621">
        <v>51906.604630000002</v>
      </c>
      <c r="D25" s="622">
        <v>475.05154192408401</v>
      </c>
      <c r="E25" s="628">
        <v>1.0092365778079999</v>
      </c>
      <c r="F25" s="621">
        <v>50540.1318270052</v>
      </c>
      <c r="G25" s="622">
        <v>42116.776522504399</v>
      </c>
      <c r="H25" s="624">
        <v>2559.4391799999999</v>
      </c>
      <c r="I25" s="621">
        <v>38395.805489999999</v>
      </c>
      <c r="J25" s="622">
        <v>-3720.9710325043502</v>
      </c>
      <c r="K25" s="629">
        <v>0.75970924692899999</v>
      </c>
    </row>
    <row r="26" spans="1:11" ht="14.4" customHeight="1" thickBot="1" x14ac:dyDescent="0.35">
      <c r="A26" s="638" t="s">
        <v>359</v>
      </c>
      <c r="B26" s="616">
        <v>35000.3852063702</v>
      </c>
      <c r="C26" s="616">
        <v>36304.441350000001</v>
      </c>
      <c r="D26" s="617">
        <v>1304.0561436298501</v>
      </c>
      <c r="E26" s="618">
        <v>1.037258336899</v>
      </c>
      <c r="F26" s="616">
        <v>36303.532614219199</v>
      </c>
      <c r="G26" s="617">
        <v>30252.943845182599</v>
      </c>
      <c r="H26" s="619">
        <v>1452.2458200000001</v>
      </c>
      <c r="I26" s="616">
        <v>26935.67771</v>
      </c>
      <c r="J26" s="617">
        <v>-3317.26613518261</v>
      </c>
      <c r="K26" s="620">
        <v>0.74195748375799997</v>
      </c>
    </row>
    <row r="27" spans="1:11" ht="14.4" customHeight="1" thickBot="1" x14ac:dyDescent="0.35">
      <c r="A27" s="638" t="s">
        <v>360</v>
      </c>
      <c r="B27" s="616">
        <v>5772.9968915877098</v>
      </c>
      <c r="C27" s="616">
        <v>5739.8389399999996</v>
      </c>
      <c r="D27" s="617">
        <v>-33.157951587701</v>
      </c>
      <c r="E27" s="618">
        <v>0.99425637113400001</v>
      </c>
      <c r="F27" s="616">
        <v>5884.9998146367598</v>
      </c>
      <c r="G27" s="617">
        <v>4904.1665121973001</v>
      </c>
      <c r="H27" s="619">
        <v>461.03584000000001</v>
      </c>
      <c r="I27" s="616">
        <v>4568.4938599999996</v>
      </c>
      <c r="J27" s="617">
        <v>-335.67265219730098</v>
      </c>
      <c r="K27" s="620">
        <v>0.77629464807000004</v>
      </c>
    </row>
    <row r="28" spans="1:11" ht="14.4" customHeight="1" thickBot="1" x14ac:dyDescent="0.35">
      <c r="A28" s="638" t="s">
        <v>361</v>
      </c>
      <c r="B28" s="616">
        <v>1254.9993242582</v>
      </c>
      <c r="C28" s="616">
        <v>286.98946000000001</v>
      </c>
      <c r="D28" s="617">
        <v>-968.00986425819599</v>
      </c>
      <c r="E28" s="618">
        <v>0.22867698368600001</v>
      </c>
      <c r="F28" s="616">
        <v>279.99999118067899</v>
      </c>
      <c r="G28" s="617">
        <v>233.33332598389899</v>
      </c>
      <c r="H28" s="619">
        <v>64.959900000000005</v>
      </c>
      <c r="I28" s="616">
        <v>280.04674999999997</v>
      </c>
      <c r="J28" s="617">
        <v>46.713424016101001</v>
      </c>
      <c r="K28" s="620">
        <v>1.0001669957879999</v>
      </c>
    </row>
    <row r="29" spans="1:11" ht="14.4" customHeight="1" thickBot="1" x14ac:dyDescent="0.35">
      <c r="A29" s="638" t="s">
        <v>362</v>
      </c>
      <c r="B29" s="616">
        <v>16.233792805930001</v>
      </c>
      <c r="C29" s="616">
        <v>11.174060000000001</v>
      </c>
      <c r="D29" s="617">
        <v>-5.0597328059300004</v>
      </c>
      <c r="E29" s="618">
        <v>0.68832096932499998</v>
      </c>
      <c r="F29" s="616">
        <v>15.999999496038001</v>
      </c>
      <c r="G29" s="617">
        <v>13.333332913365</v>
      </c>
      <c r="H29" s="619">
        <v>1.39438</v>
      </c>
      <c r="I29" s="616">
        <v>10.36361</v>
      </c>
      <c r="J29" s="617">
        <v>-2.969722913365</v>
      </c>
      <c r="K29" s="620">
        <v>0.64772564540099997</v>
      </c>
    </row>
    <row r="30" spans="1:11" ht="14.4" customHeight="1" thickBot="1" x14ac:dyDescent="0.35">
      <c r="A30" s="638" t="s">
        <v>363</v>
      </c>
      <c r="B30" s="616">
        <v>0</v>
      </c>
      <c r="C30" s="616">
        <v>0</v>
      </c>
      <c r="D30" s="617">
        <v>0</v>
      </c>
      <c r="E30" s="618">
        <v>1</v>
      </c>
      <c r="F30" s="616">
        <v>0</v>
      </c>
      <c r="G30" s="617">
        <v>0</v>
      </c>
      <c r="H30" s="619">
        <v>0</v>
      </c>
      <c r="I30" s="616">
        <v>0.12705</v>
      </c>
      <c r="J30" s="617">
        <v>0.12705</v>
      </c>
      <c r="K30" s="627" t="s">
        <v>351</v>
      </c>
    </row>
    <row r="31" spans="1:11" ht="14.4" customHeight="1" thickBot="1" x14ac:dyDescent="0.35">
      <c r="A31" s="638" t="s">
        <v>364</v>
      </c>
      <c r="B31" s="616">
        <v>977.116395819736</v>
      </c>
      <c r="C31" s="616">
        <v>1003.6373599999999</v>
      </c>
      <c r="D31" s="617">
        <v>26.520964180263999</v>
      </c>
      <c r="E31" s="618">
        <v>1.0271420726260001</v>
      </c>
      <c r="F31" s="616">
        <v>1045.9999670535301</v>
      </c>
      <c r="G31" s="617">
        <v>871.66663921127895</v>
      </c>
      <c r="H31" s="619">
        <v>48.292740000000002</v>
      </c>
      <c r="I31" s="616">
        <v>672.51639999999998</v>
      </c>
      <c r="J31" s="617">
        <v>-199.150239211279</v>
      </c>
      <c r="K31" s="620">
        <v>0.64294112923699998</v>
      </c>
    </row>
    <row r="32" spans="1:11" ht="14.4" customHeight="1" thickBot="1" x14ac:dyDescent="0.35">
      <c r="A32" s="638" t="s">
        <v>365</v>
      </c>
      <c r="B32" s="616">
        <v>5959.13573954613</v>
      </c>
      <c r="C32" s="616">
        <v>6578.9942300000002</v>
      </c>
      <c r="D32" s="617">
        <v>619.85849045387204</v>
      </c>
      <c r="E32" s="618">
        <v>1.104018186117</v>
      </c>
      <c r="F32" s="616">
        <v>5149.2110564903296</v>
      </c>
      <c r="G32" s="617">
        <v>4291.0092137419397</v>
      </c>
      <c r="H32" s="619">
        <v>422.58801</v>
      </c>
      <c r="I32" s="616">
        <v>4516.3967199999997</v>
      </c>
      <c r="J32" s="617">
        <v>225.38750625806301</v>
      </c>
      <c r="K32" s="620">
        <v>0.87710460310299998</v>
      </c>
    </row>
    <row r="33" spans="1:11" ht="14.4" customHeight="1" thickBot="1" x14ac:dyDescent="0.35">
      <c r="A33" s="638" t="s">
        <v>366</v>
      </c>
      <c r="B33" s="616">
        <v>417.26414464730198</v>
      </c>
      <c r="C33" s="616">
        <v>255.67832000000001</v>
      </c>
      <c r="D33" s="617">
        <v>-161.58582464730199</v>
      </c>
      <c r="E33" s="618">
        <v>0.612749317859</v>
      </c>
      <c r="F33" s="616">
        <v>275.99999130666902</v>
      </c>
      <c r="G33" s="617">
        <v>229.999992755557</v>
      </c>
      <c r="H33" s="619">
        <v>30.867519999999999</v>
      </c>
      <c r="I33" s="616">
        <v>442.19770999999997</v>
      </c>
      <c r="J33" s="617">
        <v>212.197717244443</v>
      </c>
      <c r="K33" s="620">
        <v>1.602165666406</v>
      </c>
    </row>
    <row r="34" spans="1:11" ht="14.4" customHeight="1" thickBot="1" x14ac:dyDescent="0.35">
      <c r="A34" s="638" t="s">
        <v>367</v>
      </c>
      <c r="B34" s="616">
        <v>745.82141118029006</v>
      </c>
      <c r="C34" s="616">
        <v>915.32002999999997</v>
      </c>
      <c r="D34" s="617">
        <v>169.49861881971</v>
      </c>
      <c r="E34" s="618">
        <v>1.2272643507929999</v>
      </c>
      <c r="F34" s="616">
        <v>768.99997577836405</v>
      </c>
      <c r="G34" s="617">
        <v>640.83331314863597</v>
      </c>
      <c r="H34" s="619">
        <v>49.172960000000003</v>
      </c>
      <c r="I34" s="616">
        <v>581.11590000000001</v>
      </c>
      <c r="J34" s="617">
        <v>-59.717413148635998</v>
      </c>
      <c r="K34" s="620">
        <v>0.75567739701299996</v>
      </c>
    </row>
    <row r="35" spans="1:11" ht="14.4" customHeight="1" thickBot="1" x14ac:dyDescent="0.35">
      <c r="A35" s="638" t="s">
        <v>368</v>
      </c>
      <c r="B35" s="616">
        <v>925.58971089379895</v>
      </c>
      <c r="C35" s="616">
        <v>468.71978000000001</v>
      </c>
      <c r="D35" s="617">
        <v>-456.86993089379899</v>
      </c>
      <c r="E35" s="618">
        <v>0.50640124288599997</v>
      </c>
      <c r="F35" s="616">
        <v>469.38942183938798</v>
      </c>
      <c r="G35" s="617">
        <v>391.157851532824</v>
      </c>
      <c r="H35" s="619">
        <v>8.43</v>
      </c>
      <c r="I35" s="616">
        <v>86.135140000000007</v>
      </c>
      <c r="J35" s="617">
        <v>-305.02271153282402</v>
      </c>
      <c r="K35" s="620">
        <v>0.18350464665800001</v>
      </c>
    </row>
    <row r="36" spans="1:11" ht="14.4" customHeight="1" thickBot="1" x14ac:dyDescent="0.35">
      <c r="A36" s="638" t="s">
        <v>369</v>
      </c>
      <c r="B36" s="616">
        <v>301.043514363984</v>
      </c>
      <c r="C36" s="616">
        <v>296.78433999999999</v>
      </c>
      <c r="D36" s="617">
        <v>-4.259174363983</v>
      </c>
      <c r="E36" s="618">
        <v>0.98585196438099998</v>
      </c>
      <c r="F36" s="616">
        <v>294.99999070821502</v>
      </c>
      <c r="G36" s="617">
        <v>245.83332559017899</v>
      </c>
      <c r="H36" s="619">
        <v>15.96767</v>
      </c>
      <c r="I36" s="616">
        <v>227.08008000000001</v>
      </c>
      <c r="J36" s="617">
        <v>-18.753245590178999</v>
      </c>
      <c r="K36" s="620">
        <v>0.769763007296</v>
      </c>
    </row>
    <row r="37" spans="1:11" ht="14.4" customHeight="1" thickBot="1" x14ac:dyDescent="0.35">
      <c r="A37" s="638" t="s">
        <v>370</v>
      </c>
      <c r="B37" s="616">
        <v>30.967014487322999</v>
      </c>
      <c r="C37" s="616">
        <v>8.8477599999999992</v>
      </c>
      <c r="D37" s="617">
        <v>-22.119254487323001</v>
      </c>
      <c r="E37" s="618">
        <v>0.28571562827300001</v>
      </c>
      <c r="F37" s="616">
        <v>10.999999653526</v>
      </c>
      <c r="G37" s="617">
        <v>9.1666663779380002</v>
      </c>
      <c r="H37" s="619">
        <v>0</v>
      </c>
      <c r="I37" s="616">
        <v>8.8477599999999992</v>
      </c>
      <c r="J37" s="617">
        <v>-0.31890637793799997</v>
      </c>
      <c r="K37" s="620">
        <v>0.80434184351600002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4.4839799999999999</v>
      </c>
      <c r="I38" s="616">
        <v>42.606200000000001</v>
      </c>
      <c r="J38" s="617">
        <v>42.606200000000001</v>
      </c>
      <c r="K38" s="627" t="s">
        <v>351</v>
      </c>
    </row>
    <row r="39" spans="1:11" ht="14.4" customHeight="1" thickBot="1" x14ac:dyDescent="0.35">
      <c r="A39" s="638" t="s">
        <v>372</v>
      </c>
      <c r="B39" s="616">
        <v>29.99994211536</v>
      </c>
      <c r="C39" s="616">
        <v>36.179000000000002</v>
      </c>
      <c r="D39" s="617">
        <v>6.1790578846389996</v>
      </c>
      <c r="E39" s="618">
        <v>1.2059689935689999</v>
      </c>
      <c r="F39" s="616">
        <v>39.999004642582001</v>
      </c>
      <c r="G39" s="617">
        <v>33.332503868818002</v>
      </c>
      <c r="H39" s="619">
        <v>3.6000000000000002E-4</v>
      </c>
      <c r="I39" s="616">
        <v>24.200600000000001</v>
      </c>
      <c r="J39" s="617">
        <v>-9.1319038688180001</v>
      </c>
      <c r="K39" s="620">
        <v>0.60503005552800004</v>
      </c>
    </row>
    <row r="40" spans="1:11" ht="14.4" customHeight="1" thickBot="1" x14ac:dyDescent="0.35">
      <c r="A40" s="637" t="s">
        <v>373</v>
      </c>
      <c r="B40" s="621">
        <v>928.99672361090995</v>
      </c>
      <c r="C40" s="621">
        <v>959.53456000000097</v>
      </c>
      <c r="D40" s="622">
        <v>30.53783638909</v>
      </c>
      <c r="E40" s="628">
        <v>1.0328718450909999</v>
      </c>
      <c r="F40" s="621">
        <v>956.99996985681901</v>
      </c>
      <c r="G40" s="622">
        <v>797.499974880683</v>
      </c>
      <c r="H40" s="624">
        <v>52.368490000000001</v>
      </c>
      <c r="I40" s="621">
        <v>736.10580000000004</v>
      </c>
      <c r="J40" s="622">
        <v>-61.394174880682002</v>
      </c>
      <c r="K40" s="629">
        <v>0.76918058849000004</v>
      </c>
    </row>
    <row r="41" spans="1:11" ht="14.4" customHeight="1" thickBot="1" x14ac:dyDescent="0.35">
      <c r="A41" s="638" t="s">
        <v>374</v>
      </c>
      <c r="B41" s="616">
        <v>824.99709039720199</v>
      </c>
      <c r="C41" s="616">
        <v>831.58514000000105</v>
      </c>
      <c r="D41" s="617">
        <v>6.5880496027979998</v>
      </c>
      <c r="E41" s="618">
        <v>1.007985542833</v>
      </c>
      <c r="F41" s="616">
        <v>819.99997417198699</v>
      </c>
      <c r="G41" s="617">
        <v>683.33331180998903</v>
      </c>
      <c r="H41" s="619">
        <v>44.030169999999998</v>
      </c>
      <c r="I41" s="616">
        <v>582.76715999999999</v>
      </c>
      <c r="J41" s="617">
        <v>-100.56615180998899</v>
      </c>
      <c r="K41" s="620">
        <v>0.71069168092099999</v>
      </c>
    </row>
    <row r="42" spans="1:11" ht="14.4" customHeight="1" thickBot="1" x14ac:dyDescent="0.35">
      <c r="A42" s="638" t="s">
        <v>375</v>
      </c>
      <c r="B42" s="616">
        <v>103.99963321370799</v>
      </c>
      <c r="C42" s="616">
        <v>126.52602</v>
      </c>
      <c r="D42" s="617">
        <v>22.526386786292001</v>
      </c>
      <c r="E42" s="618">
        <v>1.21660063685</v>
      </c>
      <c r="F42" s="616">
        <v>136.99999568483199</v>
      </c>
      <c r="G42" s="617">
        <v>114.16666307069301</v>
      </c>
      <c r="H42" s="619">
        <v>8.3383199999999995</v>
      </c>
      <c r="I42" s="616">
        <v>153.33864</v>
      </c>
      <c r="J42" s="617">
        <v>39.171976929305998</v>
      </c>
      <c r="K42" s="620">
        <v>1.119260181239</v>
      </c>
    </row>
    <row r="43" spans="1:11" ht="14.4" customHeight="1" thickBot="1" x14ac:dyDescent="0.35">
      <c r="A43" s="638" t="s">
        <v>376</v>
      </c>
      <c r="B43" s="616">
        <v>0</v>
      </c>
      <c r="C43" s="616">
        <v>1.4234</v>
      </c>
      <c r="D43" s="617">
        <v>1.4234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804.60400030618905</v>
      </c>
      <c r="C44" s="621">
        <v>760.69518000000005</v>
      </c>
      <c r="D44" s="622">
        <v>-43.908820306187998</v>
      </c>
      <c r="E44" s="628">
        <v>0.94542803628899996</v>
      </c>
      <c r="F44" s="621">
        <v>716.98600796431299</v>
      </c>
      <c r="G44" s="622">
        <v>597.48833997026099</v>
      </c>
      <c r="H44" s="624">
        <v>62.691540000000003</v>
      </c>
      <c r="I44" s="621">
        <v>594.14238</v>
      </c>
      <c r="J44" s="622">
        <v>-3.34595997026</v>
      </c>
      <c r="K44" s="629">
        <v>0.82866663142600006</v>
      </c>
    </row>
    <row r="45" spans="1:11" ht="14.4" customHeight="1" thickBot="1" x14ac:dyDescent="0.35">
      <c r="A45" s="638" t="s">
        <v>378</v>
      </c>
      <c r="B45" s="616">
        <v>40.810798166398001</v>
      </c>
      <c r="C45" s="616">
        <v>35.835899999999</v>
      </c>
      <c r="D45" s="617">
        <v>-4.9748981663979999</v>
      </c>
      <c r="E45" s="618">
        <v>0.87809848398099999</v>
      </c>
      <c r="F45" s="616">
        <v>5.1402772200650002</v>
      </c>
      <c r="G45" s="617">
        <v>4.2835643500540002</v>
      </c>
      <c r="H45" s="619">
        <v>18.113700000000001</v>
      </c>
      <c r="I45" s="616">
        <v>72.810699999999997</v>
      </c>
      <c r="J45" s="617">
        <v>68.527135649944995</v>
      </c>
      <c r="K45" s="620">
        <v>14.164741877299999</v>
      </c>
    </row>
    <row r="46" spans="1:11" ht="14.4" customHeight="1" thickBot="1" x14ac:dyDescent="0.35">
      <c r="A46" s="638" t="s">
        <v>379</v>
      </c>
      <c r="B46" s="616">
        <v>19.774139036636999</v>
      </c>
      <c r="C46" s="616">
        <v>24.411449999999999</v>
      </c>
      <c r="D46" s="617">
        <v>4.6373109633620002</v>
      </c>
      <c r="E46" s="618">
        <v>1.234513925221</v>
      </c>
      <c r="F46" s="616">
        <v>15.999999496038001</v>
      </c>
      <c r="G46" s="617">
        <v>13.333332913365</v>
      </c>
      <c r="H46" s="619">
        <v>2.11755</v>
      </c>
      <c r="I46" s="616">
        <v>19.720859999999998</v>
      </c>
      <c r="J46" s="617">
        <v>6.3875270866339999</v>
      </c>
      <c r="K46" s="620">
        <v>1.232553788822</v>
      </c>
    </row>
    <row r="47" spans="1:11" ht="14.4" customHeight="1" thickBot="1" x14ac:dyDescent="0.35">
      <c r="A47" s="638" t="s">
        <v>380</v>
      </c>
      <c r="B47" s="616">
        <v>382.78743152310602</v>
      </c>
      <c r="C47" s="616">
        <v>360.69369</v>
      </c>
      <c r="D47" s="617">
        <v>-22.093741523104999</v>
      </c>
      <c r="E47" s="618">
        <v>0.94228195676299997</v>
      </c>
      <c r="F47" s="616">
        <v>356.99689908482702</v>
      </c>
      <c r="G47" s="617">
        <v>297.49741590402198</v>
      </c>
      <c r="H47" s="619">
        <v>17.692730000000001</v>
      </c>
      <c r="I47" s="616">
        <v>260.39553999999998</v>
      </c>
      <c r="J47" s="617">
        <v>-37.101875904022002</v>
      </c>
      <c r="K47" s="620">
        <v>0.729405607352</v>
      </c>
    </row>
    <row r="48" spans="1:11" ht="14.4" customHeight="1" thickBot="1" x14ac:dyDescent="0.35">
      <c r="A48" s="638" t="s">
        <v>381</v>
      </c>
      <c r="B48" s="616">
        <v>117.80999539366201</v>
      </c>
      <c r="C48" s="616">
        <v>96.023110000000003</v>
      </c>
      <c r="D48" s="617">
        <v>-21.786885393662001</v>
      </c>
      <c r="E48" s="618">
        <v>0.81506759828899999</v>
      </c>
      <c r="F48" s="616">
        <v>91.999997102223006</v>
      </c>
      <c r="G48" s="617">
        <v>76.666664251851998</v>
      </c>
      <c r="H48" s="619">
        <v>9.6451100000000007</v>
      </c>
      <c r="I48" s="616">
        <v>80.593909999999994</v>
      </c>
      <c r="J48" s="617">
        <v>3.927245748147</v>
      </c>
      <c r="K48" s="620">
        <v>0.87602078846200004</v>
      </c>
    </row>
    <row r="49" spans="1:11" ht="14.4" customHeight="1" thickBot="1" x14ac:dyDescent="0.35">
      <c r="A49" s="638" t="s">
        <v>382</v>
      </c>
      <c r="B49" s="616">
        <v>32.997326138391998</v>
      </c>
      <c r="C49" s="616">
        <v>28.885619999999999</v>
      </c>
      <c r="D49" s="617">
        <v>-4.1117061383919999</v>
      </c>
      <c r="E49" s="618">
        <v>0.87539274784999999</v>
      </c>
      <c r="F49" s="616">
        <v>34.999998897584</v>
      </c>
      <c r="G49" s="617">
        <v>29.166665747987</v>
      </c>
      <c r="H49" s="619">
        <v>1.9148700000000001</v>
      </c>
      <c r="I49" s="616">
        <v>17.898309999999999</v>
      </c>
      <c r="J49" s="617">
        <v>-11.268355747987</v>
      </c>
      <c r="K49" s="620">
        <v>0.51138030182100003</v>
      </c>
    </row>
    <row r="50" spans="1:11" ht="14.4" customHeight="1" thickBot="1" x14ac:dyDescent="0.35">
      <c r="A50" s="638" t="s">
        <v>383</v>
      </c>
      <c r="B50" s="616">
        <v>13.252433634940999</v>
      </c>
      <c r="C50" s="616">
        <v>8.5298300000000005</v>
      </c>
      <c r="D50" s="617">
        <v>-4.7226036349409997</v>
      </c>
      <c r="E50" s="618">
        <v>0.64364253653000003</v>
      </c>
      <c r="F50" s="616">
        <v>8.4211250443499992</v>
      </c>
      <c r="G50" s="617">
        <v>7.0176042036249999</v>
      </c>
      <c r="H50" s="619">
        <v>0</v>
      </c>
      <c r="I50" s="616">
        <v>5.72492</v>
      </c>
      <c r="J50" s="617">
        <v>-1.2926842036249999</v>
      </c>
      <c r="K50" s="620">
        <v>0.67982840414400003</v>
      </c>
    </row>
    <row r="51" spans="1:11" ht="14.4" customHeight="1" thickBot="1" x14ac:dyDescent="0.35">
      <c r="A51" s="638" t="s">
        <v>384</v>
      </c>
      <c r="B51" s="616">
        <v>12.260192754021</v>
      </c>
      <c r="C51" s="616">
        <v>27.514779999999998</v>
      </c>
      <c r="D51" s="617">
        <v>15.254587245978</v>
      </c>
      <c r="E51" s="618">
        <v>2.2442371463509998</v>
      </c>
      <c r="F51" s="616">
        <v>24.576944751391</v>
      </c>
      <c r="G51" s="617">
        <v>20.480787292826001</v>
      </c>
      <c r="H51" s="619">
        <v>1.6045400000000001</v>
      </c>
      <c r="I51" s="616">
        <v>16.687149999999999</v>
      </c>
      <c r="J51" s="617">
        <v>-3.7936372928259998</v>
      </c>
      <c r="K51" s="620">
        <v>0.678975770536</v>
      </c>
    </row>
    <row r="52" spans="1:11" ht="14.4" customHeight="1" thickBot="1" x14ac:dyDescent="0.35">
      <c r="A52" s="638" t="s">
        <v>385</v>
      </c>
      <c r="B52" s="616">
        <v>35.529766757895999</v>
      </c>
      <c r="C52" s="616">
        <v>24.451049999999999</v>
      </c>
      <c r="D52" s="617">
        <v>-11.078716757896</v>
      </c>
      <c r="E52" s="618">
        <v>0.68818492861500002</v>
      </c>
      <c r="F52" s="616">
        <v>47.999998488115999</v>
      </c>
      <c r="G52" s="617">
        <v>39.999998740095997</v>
      </c>
      <c r="H52" s="619">
        <v>0</v>
      </c>
      <c r="I52" s="616">
        <v>0</v>
      </c>
      <c r="J52" s="617">
        <v>-39.999998740095997</v>
      </c>
      <c r="K52" s="620">
        <v>0</v>
      </c>
    </row>
    <row r="53" spans="1:11" ht="14.4" customHeight="1" thickBot="1" x14ac:dyDescent="0.35">
      <c r="A53" s="638" t="s">
        <v>386</v>
      </c>
      <c r="B53" s="616">
        <v>65.238019351668996</v>
      </c>
      <c r="C53" s="616">
        <v>44.762889999999999</v>
      </c>
      <c r="D53" s="617">
        <v>-20.475129351669</v>
      </c>
      <c r="E53" s="618">
        <v>0.686147287193</v>
      </c>
      <c r="F53" s="616">
        <v>46.850770273530998</v>
      </c>
      <c r="G53" s="617">
        <v>39.042308561276002</v>
      </c>
      <c r="H53" s="619">
        <v>2.4453999999999998</v>
      </c>
      <c r="I53" s="616">
        <v>34.0227</v>
      </c>
      <c r="J53" s="617">
        <v>-5.0196085612759997</v>
      </c>
      <c r="K53" s="620">
        <v>0.72619296974900005</v>
      </c>
    </row>
    <row r="54" spans="1:11" ht="14.4" customHeight="1" thickBot="1" x14ac:dyDescent="0.35">
      <c r="A54" s="638" t="s">
        <v>387</v>
      </c>
      <c r="B54" s="616">
        <v>0.15102875006399999</v>
      </c>
      <c r="C54" s="616">
        <v>0</v>
      </c>
      <c r="D54" s="617">
        <v>-0.15102875006399999</v>
      </c>
      <c r="E54" s="618">
        <v>0</v>
      </c>
      <c r="F54" s="616">
        <v>0</v>
      </c>
      <c r="G54" s="617">
        <v>0</v>
      </c>
      <c r="H54" s="619">
        <v>0</v>
      </c>
      <c r="I54" s="616">
        <v>1.1599999999999999</v>
      </c>
      <c r="J54" s="617">
        <v>1.1599999999999999</v>
      </c>
      <c r="K54" s="627" t="s">
        <v>351</v>
      </c>
    </row>
    <row r="55" spans="1:11" ht="14.4" customHeight="1" thickBot="1" x14ac:dyDescent="0.35">
      <c r="A55" s="638" t="s">
        <v>388</v>
      </c>
      <c r="B55" s="616">
        <v>83.992868799397996</v>
      </c>
      <c r="C55" s="616">
        <v>109.58686</v>
      </c>
      <c r="D55" s="617">
        <v>25.593991200601</v>
      </c>
      <c r="E55" s="618">
        <v>1.3047162403949999</v>
      </c>
      <c r="F55" s="616">
        <v>83.999997606183996</v>
      </c>
      <c r="G55" s="617">
        <v>69.999998005153003</v>
      </c>
      <c r="H55" s="619">
        <v>9.1576400000000007</v>
      </c>
      <c r="I55" s="616">
        <v>85.128290000000007</v>
      </c>
      <c r="J55" s="617">
        <v>15.128291994846</v>
      </c>
      <c r="K55" s="620">
        <v>1.01343205269</v>
      </c>
    </row>
    <row r="56" spans="1:11" ht="14.4" customHeight="1" thickBot="1" x14ac:dyDescent="0.35">
      <c r="A56" s="637" t="s">
        <v>389</v>
      </c>
      <c r="B56" s="621">
        <v>214.24797059469699</v>
      </c>
      <c r="C56" s="621">
        <v>238.60094000000001</v>
      </c>
      <c r="D56" s="622">
        <v>24.352969405303</v>
      </c>
      <c r="E56" s="628">
        <v>1.1136672115849999</v>
      </c>
      <c r="F56" s="621">
        <v>221.57169301814599</v>
      </c>
      <c r="G56" s="622">
        <v>184.643077515122</v>
      </c>
      <c r="H56" s="624">
        <v>3.1061999999999999</v>
      </c>
      <c r="I56" s="621">
        <v>91.928489999999996</v>
      </c>
      <c r="J56" s="622">
        <v>-92.714587515120996</v>
      </c>
      <c r="K56" s="629">
        <v>0.41489275433900002</v>
      </c>
    </row>
    <row r="57" spans="1:11" ht="14.4" customHeight="1" thickBot="1" x14ac:dyDescent="0.35">
      <c r="A57" s="638" t="s">
        <v>390</v>
      </c>
      <c r="B57" s="616">
        <v>5.1711039595760004</v>
      </c>
      <c r="C57" s="616">
        <v>1.5409999999999999</v>
      </c>
      <c r="D57" s="617">
        <v>-3.6301039595760001</v>
      </c>
      <c r="E57" s="618">
        <v>0.29800213108099999</v>
      </c>
      <c r="F57" s="616">
        <v>0</v>
      </c>
      <c r="G57" s="617">
        <v>0</v>
      </c>
      <c r="H57" s="619">
        <v>0</v>
      </c>
      <c r="I57" s="616">
        <v>1.6103099999999999</v>
      </c>
      <c r="J57" s="617">
        <v>1.6103099999999999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0.50285999999999997</v>
      </c>
      <c r="D58" s="617">
        <v>0.50285999999999997</v>
      </c>
      <c r="E58" s="626" t="s">
        <v>336</v>
      </c>
      <c r="F58" s="616">
        <v>0</v>
      </c>
      <c r="G58" s="617">
        <v>0</v>
      </c>
      <c r="H58" s="619">
        <v>2.462E-2</v>
      </c>
      <c r="I58" s="616">
        <v>3.4054799999999998</v>
      </c>
      <c r="J58" s="617">
        <v>3.4054799999999998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8.8080194175940001</v>
      </c>
      <c r="C59" s="616">
        <v>0.42</v>
      </c>
      <c r="D59" s="617">
        <v>-8.3880194175940002</v>
      </c>
      <c r="E59" s="618">
        <v>4.7683818583999997E-2</v>
      </c>
      <c r="F59" s="616">
        <v>0.333744911491</v>
      </c>
      <c r="G59" s="617">
        <v>0.27812075957600002</v>
      </c>
      <c r="H59" s="619">
        <v>0</v>
      </c>
      <c r="I59" s="616">
        <v>9.5009999999999994</v>
      </c>
      <c r="J59" s="617">
        <v>9.2228792404229996</v>
      </c>
      <c r="K59" s="620">
        <v>0</v>
      </c>
    </row>
    <row r="60" spans="1:11" ht="14.4" customHeight="1" thickBot="1" x14ac:dyDescent="0.35">
      <c r="A60" s="638" t="s">
        <v>393</v>
      </c>
      <c r="B60" s="616">
        <v>186.26623624531601</v>
      </c>
      <c r="C60" s="616">
        <v>221.65800999999999</v>
      </c>
      <c r="D60" s="617">
        <v>35.391773754684003</v>
      </c>
      <c r="E60" s="618">
        <v>1.190006382627</v>
      </c>
      <c r="F60" s="616">
        <v>204.237948642113</v>
      </c>
      <c r="G60" s="617">
        <v>170.198290535095</v>
      </c>
      <c r="H60" s="619">
        <v>0</v>
      </c>
      <c r="I60" s="616">
        <v>68.122870000000006</v>
      </c>
      <c r="J60" s="617">
        <v>-102.07542053509501</v>
      </c>
      <c r="K60" s="620">
        <v>0.333546583545</v>
      </c>
    </row>
    <row r="61" spans="1:11" ht="14.4" customHeight="1" thickBot="1" x14ac:dyDescent="0.35">
      <c r="A61" s="638" t="s">
        <v>394</v>
      </c>
      <c r="B61" s="616">
        <v>0</v>
      </c>
      <c r="C61" s="616">
        <v>2.0594399999999999</v>
      </c>
      <c r="D61" s="617">
        <v>2.0594399999999999</v>
      </c>
      <c r="E61" s="626" t="s">
        <v>336</v>
      </c>
      <c r="F61" s="616">
        <v>0</v>
      </c>
      <c r="G61" s="617">
        <v>0</v>
      </c>
      <c r="H61" s="619">
        <v>0.496</v>
      </c>
      <c r="I61" s="616">
        <v>2.0206</v>
      </c>
      <c r="J61" s="617">
        <v>2.0206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14.00261097221</v>
      </c>
      <c r="C62" s="616">
        <v>12.41963</v>
      </c>
      <c r="D62" s="617">
        <v>-1.582980972209</v>
      </c>
      <c r="E62" s="618">
        <v>0.88695101396700005</v>
      </c>
      <c r="F62" s="616">
        <v>16.999999464540998</v>
      </c>
      <c r="G62" s="617">
        <v>14.166666220451001</v>
      </c>
      <c r="H62" s="619">
        <v>2.5855800000000002</v>
      </c>
      <c r="I62" s="616">
        <v>7.26823</v>
      </c>
      <c r="J62" s="617">
        <v>-6.8984362204509999</v>
      </c>
      <c r="K62" s="620">
        <v>0.42754295464300002</v>
      </c>
    </row>
    <row r="63" spans="1:11" ht="14.4" customHeight="1" thickBot="1" x14ac:dyDescent="0.35">
      <c r="A63" s="637" t="s">
        <v>396</v>
      </c>
      <c r="B63" s="621">
        <v>2278.9736169808298</v>
      </c>
      <c r="C63" s="621">
        <v>2262.52205</v>
      </c>
      <c r="D63" s="622">
        <v>-16.451566980822999</v>
      </c>
      <c r="E63" s="628">
        <v>0.99278115075200002</v>
      </c>
      <c r="F63" s="621">
        <v>4455.9999948658897</v>
      </c>
      <c r="G63" s="622">
        <v>3713.3333290549099</v>
      </c>
      <c r="H63" s="624">
        <v>307.42813999999998</v>
      </c>
      <c r="I63" s="621">
        <v>3262.6581000000001</v>
      </c>
      <c r="J63" s="622">
        <v>-450.67522905491001</v>
      </c>
      <c r="K63" s="629">
        <v>0.73219436798899995</v>
      </c>
    </row>
    <row r="64" spans="1:11" ht="14.4" customHeight="1" thickBot="1" x14ac:dyDescent="0.35">
      <c r="A64" s="638" t="s">
        <v>397</v>
      </c>
      <c r="B64" s="616">
        <v>33.871876411679999</v>
      </c>
      <c r="C64" s="616">
        <v>38.462299999999999</v>
      </c>
      <c r="D64" s="617">
        <v>4.5904235883190001</v>
      </c>
      <c r="E64" s="618">
        <v>1.135523155922</v>
      </c>
      <c r="F64" s="616">
        <v>36.999998834589</v>
      </c>
      <c r="G64" s="617">
        <v>30.833332362157002</v>
      </c>
      <c r="H64" s="619">
        <v>4.2028400000000001</v>
      </c>
      <c r="I64" s="616">
        <v>34.943219999999997</v>
      </c>
      <c r="J64" s="617">
        <v>4.1098876378420002</v>
      </c>
      <c r="K64" s="620">
        <v>0.94441138109800005</v>
      </c>
    </row>
    <row r="65" spans="1:11" ht="14.4" customHeight="1" thickBot="1" x14ac:dyDescent="0.35">
      <c r="A65" s="638" t="s">
        <v>398</v>
      </c>
      <c r="B65" s="616">
        <v>0</v>
      </c>
      <c r="C65" s="616">
        <v>1.0849500000000001</v>
      </c>
      <c r="D65" s="617">
        <v>1.0849500000000001</v>
      </c>
      <c r="E65" s="626" t="s">
        <v>351</v>
      </c>
      <c r="F65" s="616">
        <v>1.999999937004</v>
      </c>
      <c r="G65" s="617">
        <v>1.6666666141699999</v>
      </c>
      <c r="H65" s="619">
        <v>0</v>
      </c>
      <c r="I65" s="616">
        <v>0.41382000000000002</v>
      </c>
      <c r="J65" s="617">
        <v>-1.2528466141700001</v>
      </c>
      <c r="K65" s="620">
        <v>0.20691000651700001</v>
      </c>
    </row>
    <row r="66" spans="1:11" ht="14.4" customHeight="1" thickBot="1" x14ac:dyDescent="0.35">
      <c r="A66" s="638" t="s">
        <v>399</v>
      </c>
      <c r="B66" s="616">
        <v>0</v>
      </c>
      <c r="C66" s="616">
        <v>0.34072999999999998</v>
      </c>
      <c r="D66" s="617">
        <v>0.34072999999999998</v>
      </c>
      <c r="E66" s="626" t="s">
        <v>336</v>
      </c>
      <c r="F66" s="616">
        <v>0</v>
      </c>
      <c r="G66" s="617">
        <v>0</v>
      </c>
      <c r="H66" s="619">
        <v>8.5180000000000006E-2</v>
      </c>
      <c r="I66" s="616">
        <v>39.484009999999998</v>
      </c>
      <c r="J66" s="617">
        <v>39.484009999999998</v>
      </c>
      <c r="K66" s="627" t="s">
        <v>336</v>
      </c>
    </row>
    <row r="67" spans="1:11" ht="14.4" customHeight="1" thickBot="1" x14ac:dyDescent="0.35">
      <c r="A67" s="638" t="s">
        <v>400</v>
      </c>
      <c r="B67" s="616">
        <v>386.000288582172</v>
      </c>
      <c r="C67" s="616">
        <v>241.58283</v>
      </c>
      <c r="D67" s="617">
        <v>-144.417458582172</v>
      </c>
      <c r="E67" s="618">
        <v>0.62586178597700004</v>
      </c>
      <c r="F67" s="616">
        <v>402.99999968502402</v>
      </c>
      <c r="G67" s="617">
        <v>335.833333070854</v>
      </c>
      <c r="H67" s="619">
        <v>39.738610000000001</v>
      </c>
      <c r="I67" s="616">
        <v>353.09735999999998</v>
      </c>
      <c r="J67" s="617">
        <v>17.264026929145999</v>
      </c>
      <c r="K67" s="620">
        <v>0.87617210986500005</v>
      </c>
    </row>
    <row r="68" spans="1:11" ht="14.4" customHeight="1" thickBot="1" x14ac:dyDescent="0.35">
      <c r="A68" s="638" t="s">
        <v>401</v>
      </c>
      <c r="B68" s="616">
        <v>1763.1083834142901</v>
      </c>
      <c r="C68" s="616">
        <v>1904.15337</v>
      </c>
      <c r="D68" s="617">
        <v>141.044986585716</v>
      </c>
      <c r="E68" s="618">
        <v>1.079997910458</v>
      </c>
      <c r="F68" s="616">
        <v>3900</v>
      </c>
      <c r="G68" s="617">
        <v>3250</v>
      </c>
      <c r="H68" s="619">
        <v>255.17454000000001</v>
      </c>
      <c r="I68" s="616">
        <v>2738.9883199999999</v>
      </c>
      <c r="J68" s="617">
        <v>-511.01167999999899</v>
      </c>
      <c r="K68" s="620">
        <v>0.70230469743500001</v>
      </c>
    </row>
    <row r="69" spans="1:11" ht="14.4" customHeight="1" thickBot="1" x14ac:dyDescent="0.35">
      <c r="A69" s="638" t="s">
        <v>402</v>
      </c>
      <c r="B69" s="616">
        <v>95.993068572688003</v>
      </c>
      <c r="C69" s="616">
        <v>76.897869999999998</v>
      </c>
      <c r="D69" s="617">
        <v>-19.095198572687998</v>
      </c>
      <c r="E69" s="618">
        <v>0.801077318845</v>
      </c>
      <c r="F69" s="616">
        <v>113.99999640927599</v>
      </c>
      <c r="G69" s="617">
        <v>94.999997007730002</v>
      </c>
      <c r="H69" s="619">
        <v>8.2269699999999997</v>
      </c>
      <c r="I69" s="616">
        <v>95.731369999999998</v>
      </c>
      <c r="J69" s="617">
        <v>0.73137299226899999</v>
      </c>
      <c r="K69" s="620">
        <v>0.839748886099</v>
      </c>
    </row>
    <row r="70" spans="1:11" ht="14.4" customHeight="1" thickBot="1" x14ac:dyDescent="0.35">
      <c r="A70" s="637" t="s">
        <v>403</v>
      </c>
      <c r="B70" s="621">
        <v>0</v>
      </c>
      <c r="C70" s="621">
        <v>0</v>
      </c>
      <c r="D70" s="622">
        <v>0</v>
      </c>
      <c r="E70" s="628">
        <v>1</v>
      </c>
      <c r="F70" s="621">
        <v>0</v>
      </c>
      <c r="G70" s="622">
        <v>0</v>
      </c>
      <c r="H70" s="624">
        <v>5.2309999999999999</v>
      </c>
      <c r="I70" s="621">
        <v>5.2309999999999999</v>
      </c>
      <c r="J70" s="622">
        <v>5.2309999999999999</v>
      </c>
      <c r="K70" s="625" t="s">
        <v>351</v>
      </c>
    </row>
    <row r="71" spans="1:11" ht="14.4" customHeight="1" thickBot="1" x14ac:dyDescent="0.35">
      <c r="A71" s="638" t="s">
        <v>404</v>
      </c>
      <c r="B71" s="616">
        <v>0</v>
      </c>
      <c r="C71" s="616">
        <v>0</v>
      </c>
      <c r="D71" s="617">
        <v>0</v>
      </c>
      <c r="E71" s="618">
        <v>1</v>
      </c>
      <c r="F71" s="616">
        <v>0</v>
      </c>
      <c r="G71" s="617">
        <v>0</v>
      </c>
      <c r="H71" s="619">
        <v>5.2309999999999999</v>
      </c>
      <c r="I71" s="616">
        <v>5.2309999999999999</v>
      </c>
      <c r="J71" s="617">
        <v>5.2309999999999999</v>
      </c>
      <c r="K71" s="627" t="s">
        <v>351</v>
      </c>
    </row>
    <row r="72" spans="1:11" ht="14.4" customHeight="1" thickBot="1" x14ac:dyDescent="0.35">
      <c r="A72" s="636" t="s">
        <v>42</v>
      </c>
      <c r="B72" s="616">
        <v>2670.4719293298799</v>
      </c>
      <c r="C72" s="616">
        <v>2290.2260000000001</v>
      </c>
      <c r="D72" s="617">
        <v>-380.24592932988003</v>
      </c>
      <c r="E72" s="618">
        <v>0.85761096188499997</v>
      </c>
      <c r="F72" s="616">
        <v>2351.36751094182</v>
      </c>
      <c r="G72" s="617">
        <v>1959.4729257848501</v>
      </c>
      <c r="H72" s="619">
        <v>204.94499999999999</v>
      </c>
      <c r="I72" s="616">
        <v>1797.729</v>
      </c>
      <c r="J72" s="617">
        <v>-161.74392578485299</v>
      </c>
      <c r="K72" s="620">
        <v>0.764546159472</v>
      </c>
    </row>
    <row r="73" spans="1:11" ht="14.4" customHeight="1" thickBot="1" x14ac:dyDescent="0.35">
      <c r="A73" s="637" t="s">
        <v>405</v>
      </c>
      <c r="B73" s="621">
        <v>2670.4719293298799</v>
      </c>
      <c r="C73" s="621">
        <v>2290.2260000000001</v>
      </c>
      <c r="D73" s="622">
        <v>-380.24592932988003</v>
      </c>
      <c r="E73" s="628">
        <v>0.85761096188499997</v>
      </c>
      <c r="F73" s="621">
        <v>2351.36751094182</v>
      </c>
      <c r="G73" s="622">
        <v>1959.4729257848501</v>
      </c>
      <c r="H73" s="624">
        <v>204.94499999999999</v>
      </c>
      <c r="I73" s="621">
        <v>1797.729</v>
      </c>
      <c r="J73" s="622">
        <v>-161.74392578485299</v>
      </c>
      <c r="K73" s="629">
        <v>0.764546159472</v>
      </c>
    </row>
    <row r="74" spans="1:11" ht="14.4" customHeight="1" thickBot="1" x14ac:dyDescent="0.35">
      <c r="A74" s="638" t="s">
        <v>406</v>
      </c>
      <c r="B74" s="616">
        <v>824.37837587111903</v>
      </c>
      <c r="C74" s="616">
        <v>589.40700000000004</v>
      </c>
      <c r="D74" s="617">
        <v>-234.97137587111899</v>
      </c>
      <c r="E74" s="618">
        <v>0.71497144666900003</v>
      </c>
      <c r="F74" s="616">
        <v>575.36756688151297</v>
      </c>
      <c r="G74" s="617">
        <v>479.47297240126102</v>
      </c>
      <c r="H74" s="619">
        <v>51.238999999999997</v>
      </c>
      <c r="I74" s="616">
        <v>534.27300000000002</v>
      </c>
      <c r="J74" s="617">
        <v>54.800027598739</v>
      </c>
      <c r="K74" s="620">
        <v>0.92857684505100002</v>
      </c>
    </row>
    <row r="75" spans="1:11" ht="14.4" customHeight="1" thickBot="1" x14ac:dyDescent="0.35">
      <c r="A75" s="638" t="s">
        <v>407</v>
      </c>
      <c r="B75" s="616">
        <v>215.03233011364199</v>
      </c>
      <c r="C75" s="616">
        <v>196.75299999999999</v>
      </c>
      <c r="D75" s="617">
        <v>-18.279330113642001</v>
      </c>
      <c r="E75" s="618">
        <v>0.91499264271500003</v>
      </c>
      <c r="F75" s="616">
        <v>214.999993228021</v>
      </c>
      <c r="G75" s="617">
        <v>179.166661023351</v>
      </c>
      <c r="H75" s="619">
        <v>17.315000000000001</v>
      </c>
      <c r="I75" s="616">
        <v>164.66399999999999</v>
      </c>
      <c r="J75" s="617">
        <v>-14.502661023350001</v>
      </c>
      <c r="K75" s="620">
        <v>0.76587909388999997</v>
      </c>
    </row>
    <row r="76" spans="1:11" ht="14.4" customHeight="1" thickBot="1" x14ac:dyDescent="0.35">
      <c r="A76" s="638" t="s">
        <v>408</v>
      </c>
      <c r="B76" s="616">
        <v>1624.3679502837799</v>
      </c>
      <c r="C76" s="616">
        <v>1506.893</v>
      </c>
      <c r="D76" s="617">
        <v>-117.474950283778</v>
      </c>
      <c r="E76" s="618">
        <v>0.92767959361399999</v>
      </c>
      <c r="F76" s="616">
        <v>1559.99995086379</v>
      </c>
      <c r="G76" s="617">
        <v>1299.99995905316</v>
      </c>
      <c r="H76" s="619">
        <v>136.291</v>
      </c>
      <c r="I76" s="616">
        <v>1097.4970000000001</v>
      </c>
      <c r="J76" s="617">
        <v>-202.50295905315701</v>
      </c>
      <c r="K76" s="620">
        <v>0.70352374010800001</v>
      </c>
    </row>
    <row r="77" spans="1:11" ht="14.4" customHeight="1" thickBot="1" x14ac:dyDescent="0.35">
      <c r="A77" s="638" t="s">
        <v>409</v>
      </c>
      <c r="B77" s="616">
        <v>6.6932730613410003</v>
      </c>
      <c r="C77" s="616">
        <v>-2.827</v>
      </c>
      <c r="D77" s="617">
        <v>-9.5202730613409994</v>
      </c>
      <c r="E77" s="618">
        <v>-0.422364361066</v>
      </c>
      <c r="F77" s="616">
        <v>0.99999996850200001</v>
      </c>
      <c r="G77" s="617">
        <v>0.83333330708499997</v>
      </c>
      <c r="H77" s="619">
        <v>0.1</v>
      </c>
      <c r="I77" s="616">
        <v>1.2949999999999999</v>
      </c>
      <c r="J77" s="617">
        <v>0.46166669291399998</v>
      </c>
      <c r="K77" s="620">
        <v>1.2950000407890001</v>
      </c>
    </row>
    <row r="78" spans="1:11" ht="14.4" customHeight="1" thickBot="1" x14ac:dyDescent="0.35">
      <c r="A78" s="639" t="s">
        <v>410</v>
      </c>
      <c r="B78" s="621">
        <v>3448.20186130106</v>
      </c>
      <c r="C78" s="621">
        <v>3963.8238299999998</v>
      </c>
      <c r="D78" s="622">
        <v>515.62196869893796</v>
      </c>
      <c r="E78" s="628">
        <v>1.149533579946</v>
      </c>
      <c r="F78" s="621">
        <v>4791.1159544556103</v>
      </c>
      <c r="G78" s="622">
        <v>3992.59662871301</v>
      </c>
      <c r="H78" s="624">
        <v>433.67405000000002</v>
      </c>
      <c r="I78" s="621">
        <v>3213.0007999999998</v>
      </c>
      <c r="J78" s="622">
        <v>-779.59582871300802</v>
      </c>
      <c r="K78" s="629">
        <v>0.67061637216500003</v>
      </c>
    </row>
    <row r="79" spans="1:11" ht="14.4" customHeight="1" thickBot="1" x14ac:dyDescent="0.35">
      <c r="A79" s="636" t="s">
        <v>45</v>
      </c>
      <c r="B79" s="616">
        <v>1255.70970377557</v>
      </c>
      <c r="C79" s="616">
        <v>1566.0949000000001</v>
      </c>
      <c r="D79" s="617">
        <v>310.38519622442999</v>
      </c>
      <c r="E79" s="618">
        <v>1.24717910142</v>
      </c>
      <c r="F79" s="616">
        <v>2493.4091174569398</v>
      </c>
      <c r="G79" s="617">
        <v>2077.8409312141198</v>
      </c>
      <c r="H79" s="619">
        <v>205.84835000000001</v>
      </c>
      <c r="I79" s="616">
        <v>1125.0278900000001</v>
      </c>
      <c r="J79" s="617">
        <v>-952.81304121411699</v>
      </c>
      <c r="K79" s="620">
        <v>0.45120068027400001</v>
      </c>
    </row>
    <row r="80" spans="1:11" ht="14.4" customHeight="1" thickBot="1" x14ac:dyDescent="0.35">
      <c r="A80" s="640" t="s">
        <v>411</v>
      </c>
      <c r="B80" s="616">
        <v>1255.70970377557</v>
      </c>
      <c r="C80" s="616">
        <v>1566.0949000000001</v>
      </c>
      <c r="D80" s="617">
        <v>310.38519622442999</v>
      </c>
      <c r="E80" s="618">
        <v>1.24717910142</v>
      </c>
      <c r="F80" s="616">
        <v>2493.4091174569398</v>
      </c>
      <c r="G80" s="617">
        <v>2077.8409312141198</v>
      </c>
      <c r="H80" s="619">
        <v>205.84835000000001</v>
      </c>
      <c r="I80" s="616">
        <v>1125.0278900000001</v>
      </c>
      <c r="J80" s="617">
        <v>-952.81304121411699</v>
      </c>
      <c r="K80" s="620">
        <v>0.45120068027400001</v>
      </c>
    </row>
    <row r="81" spans="1:11" ht="14.4" customHeight="1" thickBot="1" x14ac:dyDescent="0.35">
      <c r="A81" s="638" t="s">
        <v>412</v>
      </c>
      <c r="B81" s="616">
        <v>494.71087481315402</v>
      </c>
      <c r="C81" s="616">
        <v>943.95081000000005</v>
      </c>
      <c r="D81" s="617">
        <v>449.23993518684603</v>
      </c>
      <c r="E81" s="618">
        <v>1.9080858296400001</v>
      </c>
      <c r="F81" s="616">
        <v>1743.9446798066199</v>
      </c>
      <c r="G81" s="617">
        <v>1453.2872331721901</v>
      </c>
      <c r="H81" s="619">
        <v>107.25332</v>
      </c>
      <c r="I81" s="616">
        <v>826.15089999999998</v>
      </c>
      <c r="J81" s="617">
        <v>-627.136333172185</v>
      </c>
      <c r="K81" s="620">
        <v>0.47372540514900002</v>
      </c>
    </row>
    <row r="82" spans="1:11" ht="14.4" customHeight="1" thickBot="1" x14ac:dyDescent="0.35">
      <c r="A82" s="638" t="s">
        <v>413</v>
      </c>
      <c r="B82" s="616">
        <v>0</v>
      </c>
      <c r="C82" s="616">
        <v>18.32</v>
      </c>
      <c r="D82" s="617">
        <v>18.32</v>
      </c>
      <c r="E82" s="626" t="s">
        <v>336</v>
      </c>
      <c r="F82" s="616">
        <v>37.508798162498003</v>
      </c>
      <c r="G82" s="617">
        <v>31.257331802081001</v>
      </c>
      <c r="H82" s="619">
        <v>0</v>
      </c>
      <c r="I82" s="616">
        <v>0</v>
      </c>
      <c r="J82" s="617">
        <v>-31.257331802081001</v>
      </c>
      <c r="K82" s="620">
        <v>0</v>
      </c>
    </row>
    <row r="83" spans="1:11" ht="14.4" customHeight="1" thickBot="1" x14ac:dyDescent="0.35">
      <c r="A83" s="638" t="s">
        <v>414</v>
      </c>
      <c r="B83" s="616">
        <v>237.68349800000999</v>
      </c>
      <c r="C83" s="616">
        <v>111.82126</v>
      </c>
      <c r="D83" s="617">
        <v>-125.86223800001</v>
      </c>
      <c r="E83" s="618">
        <v>0.47046286738799997</v>
      </c>
      <c r="F83" s="616">
        <v>96.680634382525994</v>
      </c>
      <c r="G83" s="617">
        <v>80.567195318770999</v>
      </c>
      <c r="H83" s="619">
        <v>10.3218</v>
      </c>
      <c r="I83" s="616">
        <v>62.134999999999998</v>
      </c>
      <c r="J83" s="617">
        <v>-18.432195318771001</v>
      </c>
      <c r="K83" s="620">
        <v>0.64268299847999999</v>
      </c>
    </row>
    <row r="84" spans="1:11" ht="14.4" customHeight="1" thickBot="1" x14ac:dyDescent="0.35">
      <c r="A84" s="638" t="s">
        <v>415</v>
      </c>
      <c r="B84" s="616">
        <v>329.99944285986902</v>
      </c>
      <c r="C84" s="616">
        <v>291.06785000000002</v>
      </c>
      <c r="D84" s="617">
        <v>-38.931592859867997</v>
      </c>
      <c r="E84" s="618">
        <v>0.882025277005</v>
      </c>
      <c r="F84" s="616">
        <v>437.99998620406302</v>
      </c>
      <c r="G84" s="617">
        <v>364.99998850338602</v>
      </c>
      <c r="H84" s="619">
        <v>88.273229999999998</v>
      </c>
      <c r="I84" s="616">
        <v>124.24628</v>
      </c>
      <c r="J84" s="617">
        <v>-240.75370850338601</v>
      </c>
      <c r="K84" s="620">
        <v>0.28366731487000002</v>
      </c>
    </row>
    <row r="85" spans="1:11" ht="14.4" customHeight="1" thickBot="1" x14ac:dyDescent="0.35">
      <c r="A85" s="638" t="s">
        <v>416</v>
      </c>
      <c r="B85" s="616">
        <v>193.315888102537</v>
      </c>
      <c r="C85" s="616">
        <v>200.93498</v>
      </c>
      <c r="D85" s="617">
        <v>7.6190918974619999</v>
      </c>
      <c r="E85" s="618">
        <v>1.03941265238</v>
      </c>
      <c r="F85" s="616">
        <v>177.27501890123199</v>
      </c>
      <c r="G85" s="617">
        <v>147.72918241769301</v>
      </c>
      <c r="H85" s="619">
        <v>0</v>
      </c>
      <c r="I85" s="616">
        <v>112.49571</v>
      </c>
      <c r="J85" s="617">
        <v>-35.233472417693001</v>
      </c>
      <c r="K85" s="620">
        <v>0.63458298127500001</v>
      </c>
    </row>
    <row r="86" spans="1:11" ht="14.4" customHeight="1" thickBot="1" x14ac:dyDescent="0.35">
      <c r="A86" s="641" t="s">
        <v>46</v>
      </c>
      <c r="B86" s="621">
        <v>0</v>
      </c>
      <c r="C86" s="621">
        <v>112.114</v>
      </c>
      <c r="D86" s="622">
        <v>112.114</v>
      </c>
      <c r="E86" s="623" t="s">
        <v>336</v>
      </c>
      <c r="F86" s="621">
        <v>0</v>
      </c>
      <c r="G86" s="622">
        <v>0</v>
      </c>
      <c r="H86" s="624">
        <v>21.786000000000001</v>
      </c>
      <c r="I86" s="621">
        <v>118.26600000000001</v>
      </c>
      <c r="J86" s="622">
        <v>118.26600000000001</v>
      </c>
      <c r="K86" s="625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94.683000000000007</v>
      </c>
      <c r="D87" s="622">
        <v>94.683000000000007</v>
      </c>
      <c r="E87" s="623" t="s">
        <v>336</v>
      </c>
      <c r="F87" s="621">
        <v>0</v>
      </c>
      <c r="G87" s="622">
        <v>0</v>
      </c>
      <c r="H87" s="624">
        <v>21.786000000000001</v>
      </c>
      <c r="I87" s="621">
        <v>72.718999999999994</v>
      </c>
      <c r="J87" s="622">
        <v>72.718999999999994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73.507999999999996</v>
      </c>
      <c r="D88" s="617">
        <v>73.507999999999996</v>
      </c>
      <c r="E88" s="626" t="s">
        <v>336</v>
      </c>
      <c r="F88" s="616">
        <v>0</v>
      </c>
      <c r="G88" s="617">
        <v>0</v>
      </c>
      <c r="H88" s="619">
        <v>17.315999999999999</v>
      </c>
      <c r="I88" s="616">
        <v>50.154000000000003</v>
      </c>
      <c r="J88" s="617">
        <v>50.154000000000003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21.175000000000001</v>
      </c>
      <c r="D89" s="617">
        <v>21.175000000000001</v>
      </c>
      <c r="E89" s="626" t="s">
        <v>336</v>
      </c>
      <c r="F89" s="616">
        <v>0</v>
      </c>
      <c r="G89" s="617">
        <v>0</v>
      </c>
      <c r="H89" s="619">
        <v>4.47</v>
      </c>
      <c r="I89" s="616">
        <v>22.565000000000001</v>
      </c>
      <c r="J89" s="617">
        <v>22.565000000000001</v>
      </c>
      <c r="K89" s="627" t="s">
        <v>336</v>
      </c>
    </row>
    <row r="90" spans="1:11" ht="14.4" customHeight="1" thickBot="1" x14ac:dyDescent="0.35">
      <c r="A90" s="637" t="s">
        <v>420</v>
      </c>
      <c r="B90" s="621">
        <v>0</v>
      </c>
      <c r="C90" s="621">
        <v>17.431000000000001</v>
      </c>
      <c r="D90" s="622">
        <v>17.431000000000001</v>
      </c>
      <c r="E90" s="623" t="s">
        <v>336</v>
      </c>
      <c r="F90" s="621">
        <v>0</v>
      </c>
      <c r="G90" s="622">
        <v>0</v>
      </c>
      <c r="H90" s="624">
        <v>0</v>
      </c>
      <c r="I90" s="621">
        <v>45.546999999999997</v>
      </c>
      <c r="J90" s="622">
        <v>45.546999999999997</v>
      </c>
      <c r="K90" s="625" t="s">
        <v>336</v>
      </c>
    </row>
    <row r="91" spans="1:11" ht="14.4" customHeight="1" thickBot="1" x14ac:dyDescent="0.35">
      <c r="A91" s="638" t="s">
        <v>421</v>
      </c>
      <c r="B91" s="616">
        <v>0</v>
      </c>
      <c r="C91" s="616">
        <v>17.431000000000001</v>
      </c>
      <c r="D91" s="617">
        <v>17.431000000000001</v>
      </c>
      <c r="E91" s="626" t="s">
        <v>336</v>
      </c>
      <c r="F91" s="616">
        <v>0</v>
      </c>
      <c r="G91" s="617">
        <v>0</v>
      </c>
      <c r="H91" s="619">
        <v>0</v>
      </c>
      <c r="I91" s="616">
        <v>45.546999999999997</v>
      </c>
      <c r="J91" s="617">
        <v>45.546999999999997</v>
      </c>
      <c r="K91" s="627" t="s">
        <v>336</v>
      </c>
    </row>
    <row r="92" spans="1:11" ht="14.4" customHeight="1" thickBot="1" x14ac:dyDescent="0.35">
      <c r="A92" s="636" t="s">
        <v>47</v>
      </c>
      <c r="B92" s="616">
        <v>2192.4921575254898</v>
      </c>
      <c r="C92" s="616">
        <v>2285.6149300000002</v>
      </c>
      <c r="D92" s="617">
        <v>93.122772474507997</v>
      </c>
      <c r="E92" s="618">
        <v>1.0424734803060001</v>
      </c>
      <c r="F92" s="616">
        <v>2297.70683699867</v>
      </c>
      <c r="G92" s="617">
        <v>1914.75569749889</v>
      </c>
      <c r="H92" s="619">
        <v>206.03970000000001</v>
      </c>
      <c r="I92" s="616">
        <v>1969.7069100000001</v>
      </c>
      <c r="J92" s="617">
        <v>54.951212501108998</v>
      </c>
      <c r="K92" s="620">
        <v>0.85724900943899995</v>
      </c>
    </row>
    <row r="93" spans="1:11" ht="14.4" customHeight="1" thickBot="1" x14ac:dyDescent="0.35">
      <c r="A93" s="637" t="s">
        <v>422</v>
      </c>
      <c r="B93" s="621">
        <v>0.53999305906999995</v>
      </c>
      <c r="C93" s="621">
        <v>1.7370000000000001</v>
      </c>
      <c r="D93" s="622">
        <v>1.1970069409290001</v>
      </c>
      <c r="E93" s="628">
        <v>3.216708012857</v>
      </c>
      <c r="F93" s="621">
        <v>1.662629799706</v>
      </c>
      <c r="G93" s="622">
        <v>1.3855248330879999</v>
      </c>
      <c r="H93" s="624">
        <v>0</v>
      </c>
      <c r="I93" s="621">
        <v>2.2970000000000002</v>
      </c>
      <c r="J93" s="622">
        <v>0.91147516691099995</v>
      </c>
      <c r="K93" s="629">
        <v>1.3815462710969999</v>
      </c>
    </row>
    <row r="94" spans="1:11" ht="14.4" customHeight="1" thickBot="1" x14ac:dyDescent="0.35">
      <c r="A94" s="638" t="s">
        <v>423</v>
      </c>
      <c r="B94" s="616">
        <v>0.53999305906999995</v>
      </c>
      <c r="C94" s="616">
        <v>1.7370000000000001</v>
      </c>
      <c r="D94" s="617">
        <v>1.1970069409290001</v>
      </c>
      <c r="E94" s="618">
        <v>3.216708012857</v>
      </c>
      <c r="F94" s="616">
        <v>1.662629799706</v>
      </c>
      <c r="G94" s="617">
        <v>1.3855248330879999</v>
      </c>
      <c r="H94" s="619">
        <v>0</v>
      </c>
      <c r="I94" s="616">
        <v>2.2970000000000002</v>
      </c>
      <c r="J94" s="617">
        <v>0.91147516691099995</v>
      </c>
      <c r="K94" s="620">
        <v>1.3815462710969999</v>
      </c>
    </row>
    <row r="95" spans="1:11" ht="14.4" customHeight="1" thickBot="1" x14ac:dyDescent="0.35">
      <c r="A95" s="637" t="s">
        <v>424</v>
      </c>
      <c r="B95" s="621">
        <v>45.952300224498998</v>
      </c>
      <c r="C95" s="621">
        <v>45.760489999999997</v>
      </c>
      <c r="D95" s="622">
        <v>-0.19181022449900001</v>
      </c>
      <c r="E95" s="628">
        <v>0.99582588415399997</v>
      </c>
      <c r="F95" s="621">
        <v>48.069628144397001</v>
      </c>
      <c r="G95" s="622">
        <v>40.058023453663999</v>
      </c>
      <c r="H95" s="624">
        <v>3.7295400000000001</v>
      </c>
      <c r="I95" s="621">
        <v>39.106490000000001</v>
      </c>
      <c r="J95" s="622">
        <v>-0.951533453664</v>
      </c>
      <c r="K95" s="629">
        <v>0.813538433926</v>
      </c>
    </row>
    <row r="96" spans="1:11" ht="14.4" customHeight="1" thickBot="1" x14ac:dyDescent="0.35">
      <c r="A96" s="638" t="s">
        <v>425</v>
      </c>
      <c r="B96" s="616">
        <v>23.291350433207</v>
      </c>
      <c r="C96" s="616">
        <v>23.238800000000001</v>
      </c>
      <c r="D96" s="617">
        <v>-5.2550433207000001E-2</v>
      </c>
      <c r="E96" s="618">
        <v>0.99774377903199996</v>
      </c>
      <c r="F96" s="616">
        <v>22.839177584479</v>
      </c>
      <c r="G96" s="617">
        <v>19.032647987065999</v>
      </c>
      <c r="H96" s="619">
        <v>2.8380999999999998</v>
      </c>
      <c r="I96" s="616">
        <v>23.386099999999999</v>
      </c>
      <c r="J96" s="617">
        <v>4.3534520129330003</v>
      </c>
      <c r="K96" s="620">
        <v>1.023946677304</v>
      </c>
    </row>
    <row r="97" spans="1:11" ht="14.4" customHeight="1" thickBot="1" x14ac:dyDescent="0.35">
      <c r="A97" s="638" t="s">
        <v>426</v>
      </c>
      <c r="B97" s="616">
        <v>22.660949791292001</v>
      </c>
      <c r="C97" s="616">
        <v>22.52169</v>
      </c>
      <c r="D97" s="617">
        <v>-0.139259791292</v>
      </c>
      <c r="E97" s="618">
        <v>0.99385463572400001</v>
      </c>
      <c r="F97" s="616">
        <v>25.230450559916999</v>
      </c>
      <c r="G97" s="617">
        <v>21.025375466598</v>
      </c>
      <c r="H97" s="619">
        <v>0.89144000000000001</v>
      </c>
      <c r="I97" s="616">
        <v>15.72039</v>
      </c>
      <c r="J97" s="617">
        <v>-5.3049854665970004</v>
      </c>
      <c r="K97" s="620">
        <v>0.62307210735899998</v>
      </c>
    </row>
    <row r="98" spans="1:11" ht="14.4" customHeight="1" thickBot="1" x14ac:dyDescent="0.35">
      <c r="A98" s="637" t="s">
        <v>427</v>
      </c>
      <c r="B98" s="621">
        <v>58.619374288244003</v>
      </c>
      <c r="C98" s="621">
        <v>71.889740000000003</v>
      </c>
      <c r="D98" s="622">
        <v>13.270365711755</v>
      </c>
      <c r="E98" s="628">
        <v>1.2263819065429999</v>
      </c>
      <c r="F98" s="621">
        <v>59.999998110143999</v>
      </c>
      <c r="G98" s="622">
        <v>49.999998425119998</v>
      </c>
      <c r="H98" s="624">
        <v>6.8849999999999998</v>
      </c>
      <c r="I98" s="621">
        <v>69.325100000000006</v>
      </c>
      <c r="J98" s="622">
        <v>19.325101574879</v>
      </c>
      <c r="K98" s="629">
        <v>1.1554183697260001</v>
      </c>
    </row>
    <row r="99" spans="1:11" ht="14.4" customHeight="1" thickBot="1" x14ac:dyDescent="0.35">
      <c r="A99" s="638" t="s">
        <v>428</v>
      </c>
      <c r="B99" s="616">
        <v>17.585785256783002</v>
      </c>
      <c r="C99" s="616">
        <v>18.09</v>
      </c>
      <c r="D99" s="617">
        <v>0.50421474321600002</v>
      </c>
      <c r="E99" s="618">
        <v>1.028671721839</v>
      </c>
      <c r="F99" s="616">
        <v>27.999999118066999</v>
      </c>
      <c r="G99" s="617">
        <v>23.333332598388999</v>
      </c>
      <c r="H99" s="619">
        <v>6.8849999999999998</v>
      </c>
      <c r="I99" s="616">
        <v>27.54</v>
      </c>
      <c r="J99" s="617">
        <v>4.2066674016099999</v>
      </c>
      <c r="K99" s="620">
        <v>0.983571459551</v>
      </c>
    </row>
    <row r="100" spans="1:11" ht="14.4" customHeight="1" thickBot="1" x14ac:dyDescent="0.35">
      <c r="A100" s="638" t="s">
        <v>429</v>
      </c>
      <c r="B100" s="616">
        <v>41.033589031460998</v>
      </c>
      <c r="C100" s="616">
        <v>53.79974</v>
      </c>
      <c r="D100" s="617">
        <v>12.766150968538</v>
      </c>
      <c r="E100" s="618">
        <v>1.3111146567930001</v>
      </c>
      <c r="F100" s="616">
        <v>31.999998992077</v>
      </c>
      <c r="G100" s="617">
        <v>26.66666582673</v>
      </c>
      <c r="H100" s="619">
        <v>0</v>
      </c>
      <c r="I100" s="616">
        <v>41.7851</v>
      </c>
      <c r="J100" s="617">
        <v>15.118434173269</v>
      </c>
      <c r="K100" s="620">
        <v>1.305784416129</v>
      </c>
    </row>
    <row r="101" spans="1:11" ht="14.4" customHeight="1" thickBot="1" x14ac:dyDescent="0.35">
      <c r="A101" s="637" t="s">
        <v>430</v>
      </c>
      <c r="B101" s="621">
        <v>1770.68839899357</v>
      </c>
      <c r="C101" s="621">
        <v>1787.6123500000001</v>
      </c>
      <c r="D101" s="622">
        <v>16.923951006431999</v>
      </c>
      <c r="E101" s="628">
        <v>1.0095578369489999</v>
      </c>
      <c r="F101" s="621">
        <v>1892.9025233493101</v>
      </c>
      <c r="G101" s="622">
        <v>1577.4187694577599</v>
      </c>
      <c r="H101" s="624">
        <v>171.47449</v>
      </c>
      <c r="I101" s="621">
        <v>1604.4952900000001</v>
      </c>
      <c r="J101" s="622">
        <v>27.076520542244999</v>
      </c>
      <c r="K101" s="629">
        <v>0.84763756728499995</v>
      </c>
    </row>
    <row r="102" spans="1:11" ht="14.4" customHeight="1" thickBot="1" x14ac:dyDescent="0.35">
      <c r="A102" s="638" t="s">
        <v>431</v>
      </c>
      <c r="B102" s="616">
        <v>1437.4589147602201</v>
      </c>
      <c r="C102" s="616">
        <v>1434.4052899999999</v>
      </c>
      <c r="D102" s="617">
        <v>-3.0536247602189999</v>
      </c>
      <c r="E102" s="618">
        <v>0.99787567858100001</v>
      </c>
      <c r="F102" s="616">
        <v>1539.4899199429899</v>
      </c>
      <c r="G102" s="617">
        <v>1282.90826661916</v>
      </c>
      <c r="H102" s="619">
        <v>130.02044000000001</v>
      </c>
      <c r="I102" s="616">
        <v>1264.96874</v>
      </c>
      <c r="J102" s="617">
        <v>-17.939526619157999</v>
      </c>
      <c r="K102" s="620">
        <v>0.82168043039000005</v>
      </c>
    </row>
    <row r="103" spans="1:11" ht="14.4" customHeight="1" thickBot="1" x14ac:dyDescent="0.35">
      <c r="A103" s="638" t="s">
        <v>432</v>
      </c>
      <c r="B103" s="616">
        <v>1.514293457053</v>
      </c>
      <c r="C103" s="616">
        <v>0.84299999999999997</v>
      </c>
      <c r="D103" s="617">
        <v>-0.67129345705300003</v>
      </c>
      <c r="E103" s="618">
        <v>0.55669526674199998</v>
      </c>
      <c r="F103" s="616">
        <v>0.864014375567</v>
      </c>
      <c r="G103" s="617">
        <v>0.72001197963899999</v>
      </c>
      <c r="H103" s="619">
        <v>0</v>
      </c>
      <c r="I103" s="616">
        <v>0.96</v>
      </c>
      <c r="J103" s="617">
        <v>0.23998802036</v>
      </c>
      <c r="K103" s="620">
        <v>1.1110926243200001</v>
      </c>
    </row>
    <row r="104" spans="1:11" ht="14.4" customHeight="1" thickBot="1" x14ac:dyDescent="0.35">
      <c r="A104" s="638" t="s">
        <v>433</v>
      </c>
      <c r="B104" s="616">
        <v>331.71519077629398</v>
      </c>
      <c r="C104" s="616">
        <v>352.36405999999999</v>
      </c>
      <c r="D104" s="617">
        <v>20.648869223704999</v>
      </c>
      <c r="E104" s="618">
        <v>1.0622487899190001</v>
      </c>
      <c r="F104" s="616">
        <v>352.54858903074802</v>
      </c>
      <c r="G104" s="617">
        <v>293.79049085895701</v>
      </c>
      <c r="H104" s="619">
        <v>41.454050000000002</v>
      </c>
      <c r="I104" s="616">
        <v>338.56655000000001</v>
      </c>
      <c r="J104" s="617">
        <v>44.776059141043</v>
      </c>
      <c r="K104" s="620">
        <v>0.96034010781500001</v>
      </c>
    </row>
    <row r="105" spans="1:11" ht="14.4" customHeight="1" thickBot="1" x14ac:dyDescent="0.35">
      <c r="A105" s="637" t="s">
        <v>434</v>
      </c>
      <c r="B105" s="621">
        <v>316.692090960109</v>
      </c>
      <c r="C105" s="621">
        <v>358.85622000000001</v>
      </c>
      <c r="D105" s="622">
        <v>42.16412903989</v>
      </c>
      <c r="E105" s="628">
        <v>1.1331391918</v>
      </c>
      <c r="F105" s="621">
        <v>295.07205759511498</v>
      </c>
      <c r="G105" s="622">
        <v>245.89338132926301</v>
      </c>
      <c r="H105" s="624">
        <v>23.950669999999999</v>
      </c>
      <c r="I105" s="621">
        <v>245.94603000000001</v>
      </c>
      <c r="J105" s="622">
        <v>5.2648670736999997E-2</v>
      </c>
      <c r="K105" s="629">
        <v>0.83351175982000003</v>
      </c>
    </row>
    <row r="106" spans="1:11" ht="14.4" customHeight="1" thickBot="1" x14ac:dyDescent="0.35">
      <c r="A106" s="638" t="s">
        <v>435</v>
      </c>
      <c r="B106" s="616">
        <v>0</v>
      </c>
      <c r="C106" s="616">
        <v>41.235909999999997</v>
      </c>
      <c r="D106" s="617">
        <v>41.235909999999997</v>
      </c>
      <c r="E106" s="626" t="s">
        <v>351</v>
      </c>
      <c r="F106" s="616">
        <v>0</v>
      </c>
      <c r="G106" s="617">
        <v>0</v>
      </c>
      <c r="H106" s="619">
        <v>0</v>
      </c>
      <c r="I106" s="616">
        <v>0</v>
      </c>
      <c r="J106" s="617">
        <v>0</v>
      </c>
      <c r="K106" s="627" t="s">
        <v>336</v>
      </c>
    </row>
    <row r="107" spans="1:11" ht="14.4" customHeight="1" thickBot="1" x14ac:dyDescent="0.35">
      <c r="A107" s="638" t="s">
        <v>436</v>
      </c>
      <c r="B107" s="616">
        <v>241.24592981266699</v>
      </c>
      <c r="C107" s="616">
        <v>254.22373999999999</v>
      </c>
      <c r="D107" s="617">
        <v>12.977810187332</v>
      </c>
      <c r="E107" s="618">
        <v>1.0537949394520001</v>
      </c>
      <c r="F107" s="616">
        <v>231.35742908005301</v>
      </c>
      <c r="G107" s="617">
        <v>192.79785756671001</v>
      </c>
      <c r="H107" s="619">
        <v>19.359500000000001</v>
      </c>
      <c r="I107" s="616">
        <v>190.68572</v>
      </c>
      <c r="J107" s="617">
        <v>-2.11213756671</v>
      </c>
      <c r="K107" s="620">
        <v>0.82420400658000004</v>
      </c>
    </row>
    <row r="108" spans="1:11" ht="14.4" customHeight="1" thickBot="1" x14ac:dyDescent="0.35">
      <c r="A108" s="638" t="s">
        <v>437</v>
      </c>
      <c r="B108" s="616">
        <v>8.0029153339239993</v>
      </c>
      <c r="C108" s="616">
        <v>10.523</v>
      </c>
      <c r="D108" s="617">
        <v>2.5200846660749998</v>
      </c>
      <c r="E108" s="618">
        <v>1.3148958299469999</v>
      </c>
      <c r="F108" s="616">
        <v>3.9999998740090001</v>
      </c>
      <c r="G108" s="617">
        <v>3.333333228341</v>
      </c>
      <c r="H108" s="619">
        <v>1.089</v>
      </c>
      <c r="I108" s="616">
        <v>5.14</v>
      </c>
      <c r="J108" s="617">
        <v>1.806666771658</v>
      </c>
      <c r="K108" s="620">
        <v>1.2850000404740001</v>
      </c>
    </row>
    <row r="109" spans="1:11" ht="14.4" customHeight="1" thickBot="1" x14ac:dyDescent="0.35">
      <c r="A109" s="638" t="s">
        <v>438</v>
      </c>
      <c r="B109" s="616">
        <v>5.9298818447419999</v>
      </c>
      <c r="C109" s="616">
        <v>2.9927299999999999</v>
      </c>
      <c r="D109" s="617">
        <v>-2.937151844742</v>
      </c>
      <c r="E109" s="618">
        <v>0.504686278471</v>
      </c>
      <c r="F109" s="616">
        <v>3.6496858935929999</v>
      </c>
      <c r="G109" s="617">
        <v>3.0414049113270001</v>
      </c>
      <c r="H109" s="619">
        <v>0</v>
      </c>
      <c r="I109" s="616">
        <v>12.677580000000001</v>
      </c>
      <c r="J109" s="617">
        <v>9.6361750886719992</v>
      </c>
      <c r="K109" s="620">
        <v>3.4736085158050001</v>
      </c>
    </row>
    <row r="110" spans="1:11" ht="14.4" customHeight="1" thickBot="1" x14ac:dyDescent="0.35">
      <c r="A110" s="638" t="s">
        <v>439</v>
      </c>
      <c r="B110" s="616">
        <v>61.513363968774001</v>
      </c>
      <c r="C110" s="616">
        <v>49.880839999999999</v>
      </c>
      <c r="D110" s="617">
        <v>-11.632523968774001</v>
      </c>
      <c r="E110" s="618">
        <v>0.81089436151299998</v>
      </c>
      <c r="F110" s="616">
        <v>56.064942747460002</v>
      </c>
      <c r="G110" s="617">
        <v>46.720785622883</v>
      </c>
      <c r="H110" s="619">
        <v>3.50217</v>
      </c>
      <c r="I110" s="616">
        <v>37.442729999999997</v>
      </c>
      <c r="J110" s="617">
        <v>-9.2780556228830005</v>
      </c>
      <c r="K110" s="620">
        <v>0.66784568332899996</v>
      </c>
    </row>
    <row r="111" spans="1:11" ht="14.4" customHeight="1" thickBot="1" x14ac:dyDescent="0.35">
      <c r="A111" s="637" t="s">
        <v>440</v>
      </c>
      <c r="B111" s="621">
        <v>0</v>
      </c>
      <c r="C111" s="621">
        <v>0.24013000000000001</v>
      </c>
      <c r="D111" s="622">
        <v>0.24013000000000001</v>
      </c>
      <c r="E111" s="623" t="s">
        <v>351</v>
      </c>
      <c r="F111" s="621">
        <v>0</v>
      </c>
      <c r="G111" s="622">
        <v>0</v>
      </c>
      <c r="H111" s="624">
        <v>0</v>
      </c>
      <c r="I111" s="621">
        <v>0.22</v>
      </c>
      <c r="J111" s="622">
        <v>0.22</v>
      </c>
      <c r="K111" s="625" t="s">
        <v>351</v>
      </c>
    </row>
    <row r="112" spans="1:11" ht="14.4" customHeight="1" thickBot="1" x14ac:dyDescent="0.35">
      <c r="A112" s="638" t="s">
        <v>441</v>
      </c>
      <c r="B112" s="616">
        <v>0</v>
      </c>
      <c r="C112" s="616">
        <v>0.24013000000000001</v>
      </c>
      <c r="D112" s="617">
        <v>0.24013000000000001</v>
      </c>
      <c r="E112" s="626" t="s">
        <v>351</v>
      </c>
      <c r="F112" s="616">
        <v>0</v>
      </c>
      <c r="G112" s="617">
        <v>0</v>
      </c>
      <c r="H112" s="619">
        <v>0</v>
      </c>
      <c r="I112" s="616">
        <v>0.22</v>
      </c>
      <c r="J112" s="617">
        <v>0.22</v>
      </c>
      <c r="K112" s="627" t="s">
        <v>351</v>
      </c>
    </row>
    <row r="113" spans="1:11" ht="14.4" customHeight="1" thickBot="1" x14ac:dyDescent="0.35">
      <c r="A113" s="637" t="s">
        <v>442</v>
      </c>
      <c r="B113" s="621">
        <v>0</v>
      </c>
      <c r="C113" s="621">
        <v>19.518999999999998</v>
      </c>
      <c r="D113" s="622">
        <v>19.518999999999998</v>
      </c>
      <c r="E113" s="623" t="s">
        <v>351</v>
      </c>
      <c r="F113" s="621">
        <v>0</v>
      </c>
      <c r="G113" s="622">
        <v>0</v>
      </c>
      <c r="H113" s="624">
        <v>0</v>
      </c>
      <c r="I113" s="621">
        <v>8.3170000000000002</v>
      </c>
      <c r="J113" s="622">
        <v>8.3170000000000002</v>
      </c>
      <c r="K113" s="625" t="s">
        <v>336</v>
      </c>
    </row>
    <row r="114" spans="1:11" ht="14.4" customHeight="1" thickBot="1" x14ac:dyDescent="0.35">
      <c r="A114" s="638" t="s">
        <v>443</v>
      </c>
      <c r="B114" s="616">
        <v>0</v>
      </c>
      <c r="C114" s="616">
        <v>0.126</v>
      </c>
      <c r="D114" s="617">
        <v>0.126</v>
      </c>
      <c r="E114" s="626" t="s">
        <v>351</v>
      </c>
      <c r="F114" s="616">
        <v>0</v>
      </c>
      <c r="G114" s="617">
        <v>0</v>
      </c>
      <c r="H114" s="619">
        <v>0</v>
      </c>
      <c r="I114" s="616">
        <v>3.4289999999999998</v>
      </c>
      <c r="J114" s="617">
        <v>3.4289999999999998</v>
      </c>
      <c r="K114" s="627" t="s">
        <v>336</v>
      </c>
    </row>
    <row r="115" spans="1:11" ht="14.4" customHeight="1" thickBot="1" x14ac:dyDescent="0.35">
      <c r="A115" s="638" t="s">
        <v>444</v>
      </c>
      <c r="B115" s="616">
        <v>0</v>
      </c>
      <c r="C115" s="616">
        <v>19.393000000000001</v>
      </c>
      <c r="D115" s="617">
        <v>19.393000000000001</v>
      </c>
      <c r="E115" s="626" t="s">
        <v>351</v>
      </c>
      <c r="F115" s="616">
        <v>0</v>
      </c>
      <c r="G115" s="617">
        <v>0</v>
      </c>
      <c r="H115" s="619">
        <v>0</v>
      </c>
      <c r="I115" s="616">
        <v>4.8879999999999999</v>
      </c>
      <c r="J115" s="617">
        <v>4.8879999999999999</v>
      </c>
      <c r="K115" s="627" t="s">
        <v>336</v>
      </c>
    </row>
    <row r="116" spans="1:11" ht="14.4" customHeight="1" thickBot="1" x14ac:dyDescent="0.35">
      <c r="A116" s="635" t="s">
        <v>48</v>
      </c>
      <c r="B116" s="616">
        <v>46977.232205279899</v>
      </c>
      <c r="C116" s="616">
        <v>48885.12659</v>
      </c>
      <c r="D116" s="617">
        <v>1907.8943847201199</v>
      </c>
      <c r="E116" s="618">
        <v>1.0406131714269999</v>
      </c>
      <c r="F116" s="616">
        <v>48759.998464178199</v>
      </c>
      <c r="G116" s="617">
        <v>40633.332053481798</v>
      </c>
      <c r="H116" s="619">
        <v>4092.7387100000001</v>
      </c>
      <c r="I116" s="616">
        <v>43232.294439999998</v>
      </c>
      <c r="J116" s="617">
        <v>2598.9623865182002</v>
      </c>
      <c r="K116" s="620">
        <v>0.88663445040400002</v>
      </c>
    </row>
    <row r="117" spans="1:11" ht="14.4" customHeight="1" thickBot="1" x14ac:dyDescent="0.35">
      <c r="A117" s="641" t="s">
        <v>445</v>
      </c>
      <c r="B117" s="621">
        <v>34836.999999999403</v>
      </c>
      <c r="C117" s="621">
        <v>36404.728999999999</v>
      </c>
      <c r="D117" s="622">
        <v>1567.7290000006501</v>
      </c>
      <c r="E117" s="628">
        <v>1.045001837127</v>
      </c>
      <c r="F117" s="621">
        <v>36160.998861016102</v>
      </c>
      <c r="G117" s="622">
        <v>30134.165717513399</v>
      </c>
      <c r="H117" s="624">
        <v>3037.085</v>
      </c>
      <c r="I117" s="621">
        <v>32051.47</v>
      </c>
      <c r="J117" s="622">
        <v>1917.3042824865699</v>
      </c>
      <c r="K117" s="629">
        <v>0.88635466412800001</v>
      </c>
    </row>
    <row r="118" spans="1:11" ht="14.4" customHeight="1" thickBot="1" x14ac:dyDescent="0.35">
      <c r="A118" s="637" t="s">
        <v>446</v>
      </c>
      <c r="B118" s="621">
        <v>34679.999999999403</v>
      </c>
      <c r="C118" s="621">
        <v>35994.226999999999</v>
      </c>
      <c r="D118" s="622">
        <v>1314.2270000006499</v>
      </c>
      <c r="E118" s="628">
        <v>1.037895818915</v>
      </c>
      <c r="F118" s="621">
        <v>35998.998866118702</v>
      </c>
      <c r="G118" s="622">
        <v>29999.165721765599</v>
      </c>
      <c r="H118" s="624">
        <v>3012.663</v>
      </c>
      <c r="I118" s="621">
        <v>31916.623</v>
      </c>
      <c r="J118" s="622">
        <v>1917.4572782343901</v>
      </c>
      <c r="K118" s="629">
        <v>0.886597516744</v>
      </c>
    </row>
    <row r="119" spans="1:11" ht="14.4" customHeight="1" thickBot="1" x14ac:dyDescent="0.35">
      <c r="A119" s="638" t="s">
        <v>447</v>
      </c>
      <c r="B119" s="616">
        <v>34679.999999999403</v>
      </c>
      <c r="C119" s="616">
        <v>35994.226999999999</v>
      </c>
      <c r="D119" s="617">
        <v>1314.2270000006499</v>
      </c>
      <c r="E119" s="618">
        <v>1.037895818915</v>
      </c>
      <c r="F119" s="616">
        <v>35998.998866118702</v>
      </c>
      <c r="G119" s="617">
        <v>29999.165721765599</v>
      </c>
      <c r="H119" s="619">
        <v>3012.663</v>
      </c>
      <c r="I119" s="616">
        <v>31916.623</v>
      </c>
      <c r="J119" s="617">
        <v>1917.4572782343901</v>
      </c>
      <c r="K119" s="620">
        <v>0.886597516744</v>
      </c>
    </row>
    <row r="120" spans="1:11" ht="14.4" customHeight="1" thickBot="1" x14ac:dyDescent="0.35">
      <c r="A120" s="637" t="s">
        <v>448</v>
      </c>
      <c r="B120" s="621">
        <v>42.999999999998998</v>
      </c>
      <c r="C120" s="621">
        <v>43.2</v>
      </c>
      <c r="D120" s="622">
        <v>0.2</v>
      </c>
      <c r="E120" s="628">
        <v>1.0046511627900001</v>
      </c>
      <c r="F120" s="621">
        <v>49.999998425120999</v>
      </c>
      <c r="G120" s="622">
        <v>41.666665354267003</v>
      </c>
      <c r="H120" s="624">
        <v>3.6</v>
      </c>
      <c r="I120" s="621">
        <v>51.225000000000001</v>
      </c>
      <c r="J120" s="622">
        <v>9.5583346457319998</v>
      </c>
      <c r="K120" s="629">
        <v>1.0245000322690001</v>
      </c>
    </row>
    <row r="121" spans="1:11" ht="14.4" customHeight="1" thickBot="1" x14ac:dyDescent="0.35">
      <c r="A121" s="638" t="s">
        <v>449</v>
      </c>
      <c r="B121" s="616">
        <v>42.999999999998998</v>
      </c>
      <c r="C121" s="616">
        <v>43.2</v>
      </c>
      <c r="D121" s="617">
        <v>0.2</v>
      </c>
      <c r="E121" s="618">
        <v>1.0046511627900001</v>
      </c>
      <c r="F121" s="616">
        <v>49.999998425120999</v>
      </c>
      <c r="G121" s="617">
        <v>41.666665354267003</v>
      </c>
      <c r="H121" s="619">
        <v>3.6</v>
      </c>
      <c r="I121" s="616">
        <v>51.225000000000001</v>
      </c>
      <c r="J121" s="617">
        <v>9.5583346457319998</v>
      </c>
      <c r="K121" s="620">
        <v>1.0245000322690001</v>
      </c>
    </row>
    <row r="122" spans="1:11" ht="14.4" customHeight="1" thickBot="1" x14ac:dyDescent="0.35">
      <c r="A122" s="637" t="s">
        <v>450</v>
      </c>
      <c r="B122" s="621">
        <v>0</v>
      </c>
      <c r="C122" s="621">
        <v>284.214</v>
      </c>
      <c r="D122" s="622">
        <v>284.214</v>
      </c>
      <c r="E122" s="623" t="s">
        <v>351</v>
      </c>
      <c r="F122" s="621">
        <v>0</v>
      </c>
      <c r="G122" s="622">
        <v>0</v>
      </c>
      <c r="H122" s="624">
        <v>0</v>
      </c>
      <c r="I122" s="621">
        <v>0</v>
      </c>
      <c r="J122" s="622">
        <v>0</v>
      </c>
      <c r="K122" s="625" t="s">
        <v>336</v>
      </c>
    </row>
    <row r="123" spans="1:11" ht="14.4" customHeight="1" thickBot="1" x14ac:dyDescent="0.35">
      <c r="A123" s="638" t="s">
        <v>451</v>
      </c>
      <c r="B123" s="616">
        <v>0</v>
      </c>
      <c r="C123" s="616">
        <v>284.214</v>
      </c>
      <c r="D123" s="617">
        <v>284.214</v>
      </c>
      <c r="E123" s="626" t="s">
        <v>351</v>
      </c>
      <c r="F123" s="616">
        <v>0</v>
      </c>
      <c r="G123" s="617">
        <v>0</v>
      </c>
      <c r="H123" s="619">
        <v>0</v>
      </c>
      <c r="I123" s="616">
        <v>0</v>
      </c>
      <c r="J123" s="617">
        <v>0</v>
      </c>
      <c r="K123" s="627" t="s">
        <v>336</v>
      </c>
    </row>
    <row r="124" spans="1:11" ht="14.4" customHeight="1" thickBot="1" x14ac:dyDescent="0.35">
      <c r="A124" s="637" t="s">
        <v>452</v>
      </c>
      <c r="B124" s="621">
        <v>113.999999999998</v>
      </c>
      <c r="C124" s="621">
        <v>83.087999999999994</v>
      </c>
      <c r="D124" s="622">
        <v>-30.911999999997001</v>
      </c>
      <c r="E124" s="628">
        <v>0.72884210526299997</v>
      </c>
      <c r="F124" s="621">
        <v>111.99999647227099</v>
      </c>
      <c r="G124" s="622">
        <v>93.333330393558995</v>
      </c>
      <c r="H124" s="624">
        <v>20.821999999999999</v>
      </c>
      <c r="I124" s="621">
        <v>83.622</v>
      </c>
      <c r="J124" s="622">
        <v>-9.7113303935590007</v>
      </c>
      <c r="K124" s="629">
        <v>0.74662502351600002</v>
      </c>
    </row>
    <row r="125" spans="1:11" ht="14.4" customHeight="1" thickBot="1" x14ac:dyDescent="0.35">
      <c r="A125" s="638" t="s">
        <v>453</v>
      </c>
      <c r="B125" s="616">
        <v>113.999999999998</v>
      </c>
      <c r="C125" s="616">
        <v>83.087999999999994</v>
      </c>
      <c r="D125" s="617">
        <v>-30.911999999997001</v>
      </c>
      <c r="E125" s="618">
        <v>0.72884210526299997</v>
      </c>
      <c r="F125" s="616">
        <v>111.99999647227099</v>
      </c>
      <c r="G125" s="617">
        <v>93.333330393558995</v>
      </c>
      <c r="H125" s="619">
        <v>20.821999999999999</v>
      </c>
      <c r="I125" s="616">
        <v>83.622</v>
      </c>
      <c r="J125" s="617">
        <v>-9.7113303935590007</v>
      </c>
      <c r="K125" s="620">
        <v>0.74662502351600002</v>
      </c>
    </row>
    <row r="126" spans="1:11" ht="14.4" customHeight="1" thickBot="1" x14ac:dyDescent="0.35">
      <c r="A126" s="636" t="s">
        <v>454</v>
      </c>
      <c r="B126" s="616">
        <v>11793.232205280599</v>
      </c>
      <c r="C126" s="616">
        <v>12119.46753</v>
      </c>
      <c r="D126" s="617">
        <v>326.23532471945498</v>
      </c>
      <c r="E126" s="618">
        <v>1.027662927265</v>
      </c>
      <c r="F126" s="616">
        <v>12239.9996144697</v>
      </c>
      <c r="G126" s="617">
        <v>10199.9996787247</v>
      </c>
      <c r="H126" s="619">
        <v>1025.3211200000001</v>
      </c>
      <c r="I126" s="616">
        <v>10860.81847</v>
      </c>
      <c r="J126" s="617">
        <v>660.818791275286</v>
      </c>
      <c r="K126" s="620">
        <v>0.88732179837299996</v>
      </c>
    </row>
    <row r="127" spans="1:11" ht="14.4" customHeight="1" thickBot="1" x14ac:dyDescent="0.35">
      <c r="A127" s="637" t="s">
        <v>455</v>
      </c>
      <c r="B127" s="621">
        <v>3122.2322052807199</v>
      </c>
      <c r="C127" s="621">
        <v>3243.4069100000002</v>
      </c>
      <c r="D127" s="622">
        <v>121.174704719277</v>
      </c>
      <c r="E127" s="628">
        <v>1.0388102795530001</v>
      </c>
      <c r="F127" s="621">
        <v>3240.9998979163502</v>
      </c>
      <c r="G127" s="622">
        <v>2700.8332482636301</v>
      </c>
      <c r="H127" s="624">
        <v>271.46661</v>
      </c>
      <c r="I127" s="621">
        <v>2875.7394800000002</v>
      </c>
      <c r="J127" s="622">
        <v>174.90623173637101</v>
      </c>
      <c r="K127" s="629">
        <v>0.88730008348599998</v>
      </c>
    </row>
    <row r="128" spans="1:11" ht="14.4" customHeight="1" thickBot="1" x14ac:dyDescent="0.35">
      <c r="A128" s="638" t="s">
        <v>456</v>
      </c>
      <c r="B128" s="616">
        <v>3122.2322052807199</v>
      </c>
      <c r="C128" s="616">
        <v>3243.4069100000002</v>
      </c>
      <c r="D128" s="617">
        <v>121.174704719277</v>
      </c>
      <c r="E128" s="618">
        <v>1.0388102795530001</v>
      </c>
      <c r="F128" s="616">
        <v>3240.9998979163502</v>
      </c>
      <c r="G128" s="617">
        <v>2700.8332482636301</v>
      </c>
      <c r="H128" s="619">
        <v>271.46661</v>
      </c>
      <c r="I128" s="616">
        <v>2875.7394800000002</v>
      </c>
      <c r="J128" s="617">
        <v>174.90623173637101</v>
      </c>
      <c r="K128" s="620">
        <v>0.88730008348599998</v>
      </c>
    </row>
    <row r="129" spans="1:11" ht="14.4" customHeight="1" thickBot="1" x14ac:dyDescent="0.35">
      <c r="A129" s="637" t="s">
        <v>457</v>
      </c>
      <c r="B129" s="621">
        <v>8670.9999999998308</v>
      </c>
      <c r="C129" s="621">
        <v>8876.0606200000002</v>
      </c>
      <c r="D129" s="622">
        <v>205.06062000017801</v>
      </c>
      <c r="E129" s="628">
        <v>1.0236490162609999</v>
      </c>
      <c r="F129" s="621">
        <v>8998.9997165533096</v>
      </c>
      <c r="G129" s="622">
        <v>7499.1664304610904</v>
      </c>
      <c r="H129" s="624">
        <v>753.85451</v>
      </c>
      <c r="I129" s="621">
        <v>7985.07899</v>
      </c>
      <c r="J129" s="622">
        <v>485.91255953891101</v>
      </c>
      <c r="K129" s="629">
        <v>0.88732961901399998</v>
      </c>
    </row>
    <row r="130" spans="1:11" ht="14.4" customHeight="1" thickBot="1" x14ac:dyDescent="0.35">
      <c r="A130" s="638" t="s">
        <v>458</v>
      </c>
      <c r="B130" s="616">
        <v>8670.9999999998308</v>
      </c>
      <c r="C130" s="616">
        <v>8876.0606200000002</v>
      </c>
      <c r="D130" s="617">
        <v>205.06062000017801</v>
      </c>
      <c r="E130" s="618">
        <v>1.0236490162609999</v>
      </c>
      <c r="F130" s="616">
        <v>8998.9997165533096</v>
      </c>
      <c r="G130" s="617">
        <v>7499.1664304610904</v>
      </c>
      <c r="H130" s="619">
        <v>753.85451</v>
      </c>
      <c r="I130" s="616">
        <v>7985.07899</v>
      </c>
      <c r="J130" s="617">
        <v>485.91255953891101</v>
      </c>
      <c r="K130" s="620">
        <v>0.88732961901399998</v>
      </c>
    </row>
    <row r="131" spans="1:11" ht="14.4" customHeight="1" thickBot="1" x14ac:dyDescent="0.35">
      <c r="A131" s="636" t="s">
        <v>459</v>
      </c>
      <c r="B131" s="616">
        <v>346.99999999999301</v>
      </c>
      <c r="C131" s="616">
        <v>360.93006000000003</v>
      </c>
      <c r="D131" s="617">
        <v>13.930060000006</v>
      </c>
      <c r="E131" s="618">
        <v>1.040144265129</v>
      </c>
      <c r="F131" s="616">
        <v>358.99998869236998</v>
      </c>
      <c r="G131" s="617">
        <v>299.16665724364202</v>
      </c>
      <c r="H131" s="619">
        <v>30.33259</v>
      </c>
      <c r="I131" s="616">
        <v>320.00596999999999</v>
      </c>
      <c r="J131" s="617">
        <v>20.839312756358002</v>
      </c>
      <c r="K131" s="620">
        <v>0.89138156010900005</v>
      </c>
    </row>
    <row r="132" spans="1:11" ht="14.4" customHeight="1" thickBot="1" x14ac:dyDescent="0.35">
      <c r="A132" s="637" t="s">
        <v>460</v>
      </c>
      <c r="B132" s="621">
        <v>346.99999999999301</v>
      </c>
      <c r="C132" s="621">
        <v>360.93006000000003</v>
      </c>
      <c r="D132" s="622">
        <v>13.930060000006</v>
      </c>
      <c r="E132" s="628">
        <v>1.040144265129</v>
      </c>
      <c r="F132" s="621">
        <v>358.99998869236998</v>
      </c>
      <c r="G132" s="622">
        <v>299.16665724364202</v>
      </c>
      <c r="H132" s="624">
        <v>30.33259</v>
      </c>
      <c r="I132" s="621">
        <v>320.00596999999999</v>
      </c>
      <c r="J132" s="622">
        <v>20.839312756358002</v>
      </c>
      <c r="K132" s="629">
        <v>0.89138156010900005</v>
      </c>
    </row>
    <row r="133" spans="1:11" ht="14.4" customHeight="1" thickBot="1" x14ac:dyDescent="0.35">
      <c r="A133" s="638" t="s">
        <v>461</v>
      </c>
      <c r="B133" s="616">
        <v>346.99999999999301</v>
      </c>
      <c r="C133" s="616">
        <v>360.93006000000003</v>
      </c>
      <c r="D133" s="617">
        <v>13.930060000006</v>
      </c>
      <c r="E133" s="618">
        <v>1.040144265129</v>
      </c>
      <c r="F133" s="616">
        <v>358.99998869236998</v>
      </c>
      <c r="G133" s="617">
        <v>299.16665724364202</v>
      </c>
      <c r="H133" s="619">
        <v>30.33259</v>
      </c>
      <c r="I133" s="616">
        <v>320.00596999999999</v>
      </c>
      <c r="J133" s="617">
        <v>20.839312756358002</v>
      </c>
      <c r="K133" s="620">
        <v>0.89138156010900005</v>
      </c>
    </row>
    <row r="134" spans="1:11" ht="14.4" customHeight="1" thickBot="1" x14ac:dyDescent="0.35">
      <c r="A134" s="635" t="s">
        <v>462</v>
      </c>
      <c r="B134" s="616">
        <v>0</v>
      </c>
      <c r="C134" s="616">
        <v>216.76338000000001</v>
      </c>
      <c r="D134" s="617">
        <v>216.76338000000001</v>
      </c>
      <c r="E134" s="626" t="s">
        <v>336</v>
      </c>
      <c r="F134" s="616">
        <v>0</v>
      </c>
      <c r="G134" s="617">
        <v>0</v>
      </c>
      <c r="H134" s="619">
        <v>29.270879999999998</v>
      </c>
      <c r="I134" s="616">
        <v>127.85308000000001</v>
      </c>
      <c r="J134" s="617">
        <v>127.85308000000001</v>
      </c>
      <c r="K134" s="627" t="s">
        <v>336</v>
      </c>
    </row>
    <row r="135" spans="1:11" ht="14.4" customHeight="1" thickBot="1" x14ac:dyDescent="0.35">
      <c r="A135" s="636" t="s">
        <v>463</v>
      </c>
      <c r="B135" s="616">
        <v>0</v>
      </c>
      <c r="C135" s="616">
        <v>216.76338000000001</v>
      </c>
      <c r="D135" s="617">
        <v>216.76338000000001</v>
      </c>
      <c r="E135" s="626" t="s">
        <v>336</v>
      </c>
      <c r="F135" s="616">
        <v>0</v>
      </c>
      <c r="G135" s="617">
        <v>0</v>
      </c>
      <c r="H135" s="619">
        <v>29.270879999999998</v>
      </c>
      <c r="I135" s="616">
        <v>127.85308000000001</v>
      </c>
      <c r="J135" s="617">
        <v>127.85308000000001</v>
      </c>
      <c r="K135" s="627" t="s">
        <v>336</v>
      </c>
    </row>
    <row r="136" spans="1:11" ht="14.4" customHeight="1" thickBot="1" x14ac:dyDescent="0.35">
      <c r="A136" s="637" t="s">
        <v>464</v>
      </c>
      <c r="B136" s="621">
        <v>0</v>
      </c>
      <c r="C136" s="621">
        <v>175.36046999999999</v>
      </c>
      <c r="D136" s="622">
        <v>175.36046999999999</v>
      </c>
      <c r="E136" s="623" t="s">
        <v>336</v>
      </c>
      <c r="F136" s="621">
        <v>0</v>
      </c>
      <c r="G136" s="622">
        <v>0</v>
      </c>
      <c r="H136" s="624">
        <v>14.470879999999999</v>
      </c>
      <c r="I136" s="621">
        <v>74.82808</v>
      </c>
      <c r="J136" s="622">
        <v>74.82808</v>
      </c>
      <c r="K136" s="625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25.13043</v>
      </c>
      <c r="D137" s="617">
        <v>25.13043</v>
      </c>
      <c r="E137" s="626" t="s">
        <v>336</v>
      </c>
      <c r="F137" s="616">
        <v>0</v>
      </c>
      <c r="G137" s="617">
        <v>0</v>
      </c>
      <c r="H137" s="619">
        <v>5.7208800000000002</v>
      </c>
      <c r="I137" s="616">
        <v>20.364080000000001</v>
      </c>
      <c r="J137" s="617">
        <v>20.364080000000001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-3.7889599999999999</v>
      </c>
      <c r="D138" s="617">
        <v>-3.7889599999999999</v>
      </c>
      <c r="E138" s="626" t="s">
        <v>351</v>
      </c>
      <c r="F138" s="616">
        <v>0</v>
      </c>
      <c r="G138" s="617">
        <v>0</v>
      </c>
      <c r="H138" s="619">
        <v>0</v>
      </c>
      <c r="I138" s="616">
        <v>-1.099</v>
      </c>
      <c r="J138" s="617">
        <v>-1.099</v>
      </c>
      <c r="K138" s="627" t="s">
        <v>351</v>
      </c>
    </row>
    <row r="139" spans="1:11" ht="14.4" customHeight="1" thickBot="1" x14ac:dyDescent="0.35">
      <c r="A139" s="638" t="s">
        <v>467</v>
      </c>
      <c r="B139" s="616">
        <v>0</v>
      </c>
      <c r="C139" s="616">
        <v>37.25</v>
      </c>
      <c r="D139" s="617">
        <v>37.25</v>
      </c>
      <c r="E139" s="626" t="s">
        <v>336</v>
      </c>
      <c r="F139" s="616">
        <v>0</v>
      </c>
      <c r="G139" s="617">
        <v>0</v>
      </c>
      <c r="H139" s="619">
        <v>2.0499999999999998</v>
      </c>
      <c r="I139" s="616">
        <v>2.0499999999999998</v>
      </c>
      <c r="J139" s="617">
        <v>2.0499999999999998</v>
      </c>
      <c r="K139" s="627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91.963999999999999</v>
      </c>
      <c r="D140" s="617">
        <v>91.963999999999999</v>
      </c>
      <c r="E140" s="626" t="s">
        <v>336</v>
      </c>
      <c r="F140" s="616">
        <v>0</v>
      </c>
      <c r="G140" s="617">
        <v>0</v>
      </c>
      <c r="H140" s="619">
        <v>6.7</v>
      </c>
      <c r="I140" s="616">
        <v>53.412999999999997</v>
      </c>
      <c r="J140" s="617">
        <v>53.412999999999997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0.1</v>
      </c>
      <c r="J141" s="617">
        <v>0.1</v>
      </c>
      <c r="K141" s="627" t="s">
        <v>351</v>
      </c>
    </row>
    <row r="142" spans="1:11" ht="14.4" customHeight="1" thickBot="1" x14ac:dyDescent="0.35">
      <c r="A142" s="638" t="s">
        <v>470</v>
      </c>
      <c r="B142" s="616">
        <v>0</v>
      </c>
      <c r="C142" s="616">
        <v>24.805</v>
      </c>
      <c r="D142" s="617">
        <v>24.805</v>
      </c>
      <c r="E142" s="626" t="s">
        <v>351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0</v>
      </c>
      <c r="D143" s="617">
        <v>0</v>
      </c>
      <c r="E143" s="618">
        <v>1</v>
      </c>
      <c r="F143" s="616">
        <v>0</v>
      </c>
      <c r="G143" s="617">
        <v>0</v>
      </c>
      <c r="H143" s="619">
        <v>0</v>
      </c>
      <c r="I143" s="616">
        <v>26.715</v>
      </c>
      <c r="J143" s="617">
        <v>26.715</v>
      </c>
      <c r="K143" s="627" t="s">
        <v>351</v>
      </c>
    </row>
    <row r="144" spans="1:11" ht="14.4" customHeight="1" thickBot="1" x14ac:dyDescent="0.35">
      <c r="A144" s="638" t="s">
        <v>472</v>
      </c>
      <c r="B144" s="616">
        <v>0</v>
      </c>
      <c r="C144" s="616">
        <v>0</v>
      </c>
      <c r="D144" s="617">
        <v>0</v>
      </c>
      <c r="E144" s="618">
        <v>1</v>
      </c>
      <c r="F144" s="616">
        <v>0</v>
      </c>
      <c r="G144" s="617">
        <v>0</v>
      </c>
      <c r="H144" s="619">
        <v>0</v>
      </c>
      <c r="I144" s="616">
        <v>26.715</v>
      </c>
      <c r="J144" s="617">
        <v>26.715</v>
      </c>
      <c r="K144" s="627" t="s">
        <v>351</v>
      </c>
    </row>
    <row r="145" spans="1:11" ht="14.4" customHeight="1" thickBot="1" x14ac:dyDescent="0.35">
      <c r="A145" s="637" t="s">
        <v>473</v>
      </c>
      <c r="B145" s="621">
        <v>0</v>
      </c>
      <c r="C145" s="621">
        <v>0.98690999999899998</v>
      </c>
      <c r="D145" s="622">
        <v>0.98690999999899998</v>
      </c>
      <c r="E145" s="623" t="s">
        <v>351</v>
      </c>
      <c r="F145" s="621">
        <v>0</v>
      </c>
      <c r="G145" s="622">
        <v>0</v>
      </c>
      <c r="H145" s="624">
        <v>0</v>
      </c>
      <c r="I145" s="621">
        <v>0</v>
      </c>
      <c r="J145" s="622">
        <v>0</v>
      </c>
      <c r="K145" s="625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0.98690999999899998</v>
      </c>
      <c r="D146" s="617">
        <v>0.98690999999899998</v>
      </c>
      <c r="E146" s="626" t="s">
        <v>351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18.28</v>
      </c>
      <c r="D147" s="617">
        <v>18.28</v>
      </c>
      <c r="E147" s="626" t="s">
        <v>336</v>
      </c>
      <c r="F147" s="616">
        <v>0</v>
      </c>
      <c r="G147" s="617">
        <v>0</v>
      </c>
      <c r="H147" s="619">
        <v>12</v>
      </c>
      <c r="I147" s="616">
        <v>22.91</v>
      </c>
      <c r="J147" s="617">
        <v>22.91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18.28</v>
      </c>
      <c r="D148" s="617">
        <v>18.28</v>
      </c>
      <c r="E148" s="626" t="s">
        <v>336</v>
      </c>
      <c r="F148" s="616">
        <v>0</v>
      </c>
      <c r="G148" s="617">
        <v>0</v>
      </c>
      <c r="H148" s="619">
        <v>12</v>
      </c>
      <c r="I148" s="616">
        <v>22.91</v>
      </c>
      <c r="J148" s="617">
        <v>22.91</v>
      </c>
      <c r="K148" s="627" t="s">
        <v>336</v>
      </c>
    </row>
    <row r="149" spans="1:11" ht="14.4" customHeight="1" thickBot="1" x14ac:dyDescent="0.35">
      <c r="A149" s="640" t="s">
        <v>477</v>
      </c>
      <c r="B149" s="616">
        <v>0</v>
      </c>
      <c r="C149" s="616">
        <v>9.5</v>
      </c>
      <c r="D149" s="617">
        <v>9.5</v>
      </c>
      <c r="E149" s="626" t="s">
        <v>336</v>
      </c>
      <c r="F149" s="616">
        <v>0</v>
      </c>
      <c r="G149" s="617">
        <v>0</v>
      </c>
      <c r="H149" s="619">
        <v>2.8</v>
      </c>
      <c r="I149" s="616">
        <v>3.4</v>
      </c>
      <c r="J149" s="617">
        <v>3.4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9.5</v>
      </c>
      <c r="D150" s="617">
        <v>9.5</v>
      </c>
      <c r="E150" s="626" t="s">
        <v>336</v>
      </c>
      <c r="F150" s="616">
        <v>0</v>
      </c>
      <c r="G150" s="617">
        <v>0</v>
      </c>
      <c r="H150" s="619">
        <v>2.8</v>
      </c>
      <c r="I150" s="616">
        <v>3.4</v>
      </c>
      <c r="J150" s="617">
        <v>3.4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12.635999999999999</v>
      </c>
      <c r="D151" s="617">
        <v>12.635999999999999</v>
      </c>
      <c r="E151" s="626" t="s">
        <v>351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12.635999999999999</v>
      </c>
      <c r="D152" s="617">
        <v>12.635999999999999</v>
      </c>
      <c r="E152" s="626" t="s">
        <v>351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336</v>
      </c>
    </row>
    <row r="153" spans="1:11" ht="14.4" customHeight="1" thickBot="1" x14ac:dyDescent="0.35">
      <c r="A153" s="635" t="s">
        <v>481</v>
      </c>
      <c r="B153" s="616">
        <v>2684.4743115903002</v>
      </c>
      <c r="C153" s="616">
        <v>3032.7319200000002</v>
      </c>
      <c r="D153" s="617">
        <v>348.257608409699</v>
      </c>
      <c r="E153" s="618">
        <v>1.1297302816070001</v>
      </c>
      <c r="F153" s="616">
        <v>2796.7846890959399</v>
      </c>
      <c r="G153" s="617">
        <v>2330.6539075799501</v>
      </c>
      <c r="H153" s="619">
        <v>230.95090999999999</v>
      </c>
      <c r="I153" s="616">
        <v>2604.7549800000002</v>
      </c>
      <c r="J153" s="617">
        <v>274.10107242005301</v>
      </c>
      <c r="K153" s="620">
        <v>0.93133911600499997</v>
      </c>
    </row>
    <row r="154" spans="1:11" ht="14.4" customHeight="1" thickBot="1" x14ac:dyDescent="0.35">
      <c r="A154" s="636" t="s">
        <v>482</v>
      </c>
      <c r="B154" s="616">
        <v>2630.4743115903002</v>
      </c>
      <c r="C154" s="616">
        <v>2716.0079999999998</v>
      </c>
      <c r="D154" s="617">
        <v>85.533688409698001</v>
      </c>
      <c r="E154" s="618">
        <v>1.0325164507519999</v>
      </c>
      <c r="F154" s="616">
        <v>2630.48530909594</v>
      </c>
      <c r="G154" s="617">
        <v>2192.0710909132799</v>
      </c>
      <c r="H154" s="619">
        <v>224.00200000000001</v>
      </c>
      <c r="I154" s="616">
        <v>2280.2159999999999</v>
      </c>
      <c r="J154" s="617">
        <v>88.144909086720006</v>
      </c>
      <c r="K154" s="620">
        <v>0.86684232453800003</v>
      </c>
    </row>
    <row r="155" spans="1:11" ht="14.4" customHeight="1" thickBot="1" x14ac:dyDescent="0.35">
      <c r="A155" s="637" t="s">
        <v>483</v>
      </c>
      <c r="B155" s="621">
        <v>2630.4743115903002</v>
      </c>
      <c r="C155" s="621">
        <v>2684.0459999999998</v>
      </c>
      <c r="D155" s="622">
        <v>53.571688409697998</v>
      </c>
      <c r="E155" s="628">
        <v>1.020365790372</v>
      </c>
      <c r="F155" s="621">
        <v>2630.48530909594</v>
      </c>
      <c r="G155" s="622">
        <v>2192.0710909132799</v>
      </c>
      <c r="H155" s="624">
        <v>224.00200000000001</v>
      </c>
      <c r="I155" s="621">
        <v>2232.5889999999999</v>
      </c>
      <c r="J155" s="622">
        <v>40.517909086720003</v>
      </c>
      <c r="K155" s="629">
        <v>0.84873654008999999</v>
      </c>
    </row>
    <row r="156" spans="1:11" ht="14.4" customHeight="1" thickBot="1" x14ac:dyDescent="0.35">
      <c r="A156" s="638" t="s">
        <v>484</v>
      </c>
      <c r="B156" s="616">
        <v>284.98867701314799</v>
      </c>
      <c r="C156" s="616">
        <v>285.96899999999999</v>
      </c>
      <c r="D156" s="617">
        <v>0.98032298685200003</v>
      </c>
      <c r="E156" s="618">
        <v>1.003439866443</v>
      </c>
      <c r="F156" s="616">
        <v>285.99999099168798</v>
      </c>
      <c r="G156" s="617">
        <v>238.333325826406</v>
      </c>
      <c r="H156" s="619">
        <v>24.001000000000001</v>
      </c>
      <c r="I156" s="616">
        <v>240.01</v>
      </c>
      <c r="J156" s="617">
        <v>1.676674173593</v>
      </c>
      <c r="K156" s="620">
        <v>0.83919583062799996</v>
      </c>
    </row>
    <row r="157" spans="1:11" ht="14.4" customHeight="1" thickBot="1" x14ac:dyDescent="0.35">
      <c r="A157" s="638" t="s">
        <v>485</v>
      </c>
      <c r="B157" s="616">
        <v>1233.99999999998</v>
      </c>
      <c r="C157" s="616">
        <v>1227.82</v>
      </c>
      <c r="D157" s="617">
        <v>-6.1799999999760002</v>
      </c>
      <c r="E157" s="618">
        <v>0.99499189627200002</v>
      </c>
      <c r="F157" s="616">
        <v>1143.9999639667401</v>
      </c>
      <c r="G157" s="617">
        <v>953.33330330561898</v>
      </c>
      <c r="H157" s="619">
        <v>96.135000000000005</v>
      </c>
      <c r="I157" s="616">
        <v>975.58500000000004</v>
      </c>
      <c r="J157" s="617">
        <v>22.251696694381</v>
      </c>
      <c r="K157" s="620">
        <v>0.85278411776899998</v>
      </c>
    </row>
    <row r="158" spans="1:11" ht="14.4" customHeight="1" thickBot="1" x14ac:dyDescent="0.35">
      <c r="A158" s="638" t="s">
        <v>486</v>
      </c>
      <c r="B158" s="616">
        <v>80.485671530744</v>
      </c>
      <c r="C158" s="616">
        <v>119.32599999999999</v>
      </c>
      <c r="D158" s="617">
        <v>38.840328469254999</v>
      </c>
      <c r="E158" s="618">
        <v>1.482574447483</v>
      </c>
      <c r="F158" s="616">
        <v>143.48542438403101</v>
      </c>
      <c r="G158" s="617">
        <v>119.57118698669299</v>
      </c>
      <c r="H158" s="619">
        <v>12.007999999999999</v>
      </c>
      <c r="I158" s="616">
        <v>120.08199999999999</v>
      </c>
      <c r="J158" s="617">
        <v>0.51081301330700002</v>
      </c>
      <c r="K158" s="620">
        <v>0.83689336749999998</v>
      </c>
    </row>
    <row r="159" spans="1:11" ht="14.4" customHeight="1" thickBot="1" x14ac:dyDescent="0.35">
      <c r="A159" s="638" t="s">
        <v>487</v>
      </c>
      <c r="B159" s="616">
        <v>2.99996304645</v>
      </c>
      <c r="C159" s="616">
        <v>4.3840000000000003</v>
      </c>
      <c r="D159" s="617">
        <v>1.384036953549</v>
      </c>
      <c r="E159" s="618">
        <v>1.4613513340390001</v>
      </c>
      <c r="F159" s="616">
        <v>2.999962951958</v>
      </c>
      <c r="G159" s="617">
        <v>2.4999691266320001</v>
      </c>
      <c r="H159" s="619">
        <v>0.371</v>
      </c>
      <c r="I159" s="616">
        <v>3.71</v>
      </c>
      <c r="J159" s="617">
        <v>1.210030873367</v>
      </c>
      <c r="K159" s="620">
        <v>1.236681938881</v>
      </c>
    </row>
    <row r="160" spans="1:11" ht="14.4" customHeight="1" thickBot="1" x14ac:dyDescent="0.35">
      <c r="A160" s="638" t="s">
        <v>488</v>
      </c>
      <c r="B160" s="616">
        <v>1027.99999999998</v>
      </c>
      <c r="C160" s="616">
        <v>1046.547</v>
      </c>
      <c r="D160" s="617">
        <v>18.547000000017999</v>
      </c>
      <c r="E160" s="618">
        <v>1.018041828793</v>
      </c>
      <c r="F160" s="616">
        <v>1053.99996680152</v>
      </c>
      <c r="G160" s="617">
        <v>878.33330566792995</v>
      </c>
      <c r="H160" s="619">
        <v>91.486999999999995</v>
      </c>
      <c r="I160" s="616">
        <v>893.202</v>
      </c>
      <c r="J160" s="617">
        <v>14.86869433207</v>
      </c>
      <c r="K160" s="620">
        <v>0.84744025439600001</v>
      </c>
    </row>
    <row r="161" spans="1:11" ht="14.4" customHeight="1" thickBot="1" x14ac:dyDescent="0.35">
      <c r="A161" s="637" t="s">
        <v>489</v>
      </c>
      <c r="B161" s="621">
        <v>0</v>
      </c>
      <c r="C161" s="621">
        <v>31.962</v>
      </c>
      <c r="D161" s="622">
        <v>31.962</v>
      </c>
      <c r="E161" s="623" t="s">
        <v>351</v>
      </c>
      <c r="F161" s="621">
        <v>0</v>
      </c>
      <c r="G161" s="622">
        <v>0</v>
      </c>
      <c r="H161" s="624">
        <v>0</v>
      </c>
      <c r="I161" s="621">
        <v>47.627000000000002</v>
      </c>
      <c r="J161" s="622">
        <v>47.627000000000002</v>
      </c>
      <c r="K161" s="625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31.962</v>
      </c>
      <c r="D162" s="617">
        <v>31.962</v>
      </c>
      <c r="E162" s="626" t="s">
        <v>351</v>
      </c>
      <c r="F162" s="616">
        <v>0</v>
      </c>
      <c r="G162" s="617">
        <v>0</v>
      </c>
      <c r="H162" s="619">
        <v>0</v>
      </c>
      <c r="I162" s="616">
        <v>47.627000000000002</v>
      </c>
      <c r="J162" s="617">
        <v>47.627000000000002</v>
      </c>
      <c r="K162" s="627" t="s">
        <v>336</v>
      </c>
    </row>
    <row r="163" spans="1:11" ht="14.4" customHeight="1" thickBot="1" x14ac:dyDescent="0.35">
      <c r="A163" s="636" t="s">
        <v>491</v>
      </c>
      <c r="B163" s="616">
        <v>54</v>
      </c>
      <c r="C163" s="616">
        <v>316.72392000000002</v>
      </c>
      <c r="D163" s="617">
        <v>262.72392000000002</v>
      </c>
      <c r="E163" s="618">
        <v>5.8652577777769999</v>
      </c>
      <c r="F163" s="616">
        <v>166.29938000000001</v>
      </c>
      <c r="G163" s="617">
        <v>138.58281666666699</v>
      </c>
      <c r="H163" s="619">
        <v>6.9489099999999997</v>
      </c>
      <c r="I163" s="616">
        <v>324.53897999999998</v>
      </c>
      <c r="J163" s="617">
        <v>185.956163333333</v>
      </c>
      <c r="K163" s="620">
        <v>1.9515345156420001</v>
      </c>
    </row>
    <row r="164" spans="1:11" ht="14.4" customHeight="1" thickBot="1" x14ac:dyDescent="0.35">
      <c r="A164" s="637" t="s">
        <v>492</v>
      </c>
      <c r="B164" s="621">
        <v>54</v>
      </c>
      <c r="C164" s="621">
        <v>86.71602</v>
      </c>
      <c r="D164" s="622">
        <v>32.71602</v>
      </c>
      <c r="E164" s="628">
        <v>1.605852222222</v>
      </c>
      <c r="F164" s="621">
        <v>166.29938000000001</v>
      </c>
      <c r="G164" s="622">
        <v>138.58281666666699</v>
      </c>
      <c r="H164" s="624">
        <v>0</v>
      </c>
      <c r="I164" s="621">
        <v>262.51326999999998</v>
      </c>
      <c r="J164" s="622">
        <v>123.93045333333301</v>
      </c>
      <c r="K164" s="629">
        <v>1.578558320542</v>
      </c>
    </row>
    <row r="165" spans="1:11" ht="14.4" customHeight="1" thickBot="1" x14ac:dyDescent="0.35">
      <c r="A165" s="638" t="s">
        <v>493</v>
      </c>
      <c r="B165" s="616">
        <v>54</v>
      </c>
      <c r="C165" s="616">
        <v>54.384999999999998</v>
      </c>
      <c r="D165" s="617">
        <v>0.38500000000000001</v>
      </c>
      <c r="E165" s="618">
        <v>1.007129629629</v>
      </c>
      <c r="F165" s="616">
        <v>166.29938000000001</v>
      </c>
      <c r="G165" s="617">
        <v>138.58281666666699</v>
      </c>
      <c r="H165" s="619">
        <v>0</v>
      </c>
      <c r="I165" s="616">
        <v>115.57787</v>
      </c>
      <c r="J165" s="617">
        <v>-23.004946666666001</v>
      </c>
      <c r="K165" s="620">
        <v>0.69499880276100001</v>
      </c>
    </row>
    <row r="166" spans="1:11" ht="14.4" customHeight="1" thickBot="1" x14ac:dyDescent="0.35">
      <c r="A166" s="638" t="s">
        <v>494</v>
      </c>
      <c r="B166" s="616">
        <v>0</v>
      </c>
      <c r="C166" s="616">
        <v>16.843019999999999</v>
      </c>
      <c r="D166" s="617">
        <v>16.843019999999999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99.019400000000005</v>
      </c>
      <c r="J166" s="617">
        <v>99.019400000000005</v>
      </c>
      <c r="K166" s="627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15.488</v>
      </c>
      <c r="D167" s="617">
        <v>15.488</v>
      </c>
      <c r="E167" s="626" t="s">
        <v>351</v>
      </c>
      <c r="F167" s="616">
        <v>0</v>
      </c>
      <c r="G167" s="617">
        <v>0</v>
      </c>
      <c r="H167" s="619">
        <v>0</v>
      </c>
      <c r="I167" s="616">
        <v>47.915999999999997</v>
      </c>
      <c r="J167" s="617">
        <v>47.915999999999997</v>
      </c>
      <c r="K167" s="627" t="s">
        <v>351</v>
      </c>
    </row>
    <row r="168" spans="1:11" ht="14.4" customHeight="1" thickBot="1" x14ac:dyDescent="0.35">
      <c r="A168" s="637" t="s">
        <v>496</v>
      </c>
      <c r="B168" s="621">
        <v>0</v>
      </c>
      <c r="C168" s="621">
        <v>29.466200000000001</v>
      </c>
      <c r="D168" s="622">
        <v>29.466200000000001</v>
      </c>
      <c r="E168" s="623" t="s">
        <v>336</v>
      </c>
      <c r="F168" s="621">
        <v>0</v>
      </c>
      <c r="G168" s="622">
        <v>0</v>
      </c>
      <c r="H168" s="624">
        <v>6.9489099999999997</v>
      </c>
      <c r="I168" s="621">
        <v>14.545310000000001</v>
      </c>
      <c r="J168" s="622">
        <v>14.545310000000001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6.9489099999999997</v>
      </c>
      <c r="I169" s="616">
        <v>14.545310000000001</v>
      </c>
      <c r="J169" s="617">
        <v>14.545310000000001</v>
      </c>
      <c r="K169" s="627" t="s">
        <v>351</v>
      </c>
    </row>
    <row r="170" spans="1:11" ht="14.4" customHeight="1" thickBot="1" x14ac:dyDescent="0.35">
      <c r="A170" s="638" t="s">
        <v>498</v>
      </c>
      <c r="B170" s="616">
        <v>0</v>
      </c>
      <c r="C170" s="616">
        <v>25.071200000000001</v>
      </c>
      <c r="D170" s="617">
        <v>25.071200000000001</v>
      </c>
      <c r="E170" s="626" t="s">
        <v>336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0">
        <v>0</v>
      </c>
    </row>
    <row r="171" spans="1:11" ht="14.4" customHeight="1" thickBot="1" x14ac:dyDescent="0.35">
      <c r="A171" s="638" t="s">
        <v>499</v>
      </c>
      <c r="B171" s="616">
        <v>0</v>
      </c>
      <c r="C171" s="616">
        <v>4.3949999999999996</v>
      </c>
      <c r="D171" s="617">
        <v>4.3949999999999996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0</v>
      </c>
      <c r="C172" s="621">
        <v>7.9859999999999998</v>
      </c>
      <c r="D172" s="622">
        <v>7.9859999999999998</v>
      </c>
      <c r="E172" s="623" t="s">
        <v>351</v>
      </c>
      <c r="F172" s="621">
        <v>0</v>
      </c>
      <c r="G172" s="622">
        <v>0</v>
      </c>
      <c r="H172" s="624">
        <v>0</v>
      </c>
      <c r="I172" s="621">
        <v>15.4154</v>
      </c>
      <c r="J172" s="622">
        <v>15.4154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7.9859999999999998</v>
      </c>
      <c r="D173" s="617">
        <v>7.9859999999999998</v>
      </c>
      <c r="E173" s="626" t="s">
        <v>351</v>
      </c>
      <c r="F173" s="616">
        <v>0</v>
      </c>
      <c r="G173" s="617">
        <v>0</v>
      </c>
      <c r="H173" s="619">
        <v>0</v>
      </c>
      <c r="I173" s="616">
        <v>15.4154</v>
      </c>
      <c r="J173" s="617">
        <v>15.4154</v>
      </c>
      <c r="K173" s="627" t="s">
        <v>336</v>
      </c>
    </row>
    <row r="174" spans="1:11" ht="14.4" customHeight="1" thickBot="1" x14ac:dyDescent="0.35">
      <c r="A174" s="637" t="s">
        <v>502</v>
      </c>
      <c r="B174" s="621">
        <v>0</v>
      </c>
      <c r="C174" s="621">
        <v>143.42169999999999</v>
      </c>
      <c r="D174" s="622">
        <v>143.42169999999999</v>
      </c>
      <c r="E174" s="623" t="s">
        <v>336</v>
      </c>
      <c r="F174" s="621">
        <v>0</v>
      </c>
      <c r="G174" s="622">
        <v>0</v>
      </c>
      <c r="H174" s="624">
        <v>0</v>
      </c>
      <c r="I174" s="621">
        <v>32.064999999999998</v>
      </c>
      <c r="J174" s="622">
        <v>32.064999999999998</v>
      </c>
      <c r="K174" s="625" t="s">
        <v>351</v>
      </c>
    </row>
    <row r="175" spans="1:11" ht="14.4" customHeight="1" thickBot="1" x14ac:dyDescent="0.35">
      <c r="A175" s="638" t="s">
        <v>503</v>
      </c>
      <c r="B175" s="616">
        <v>0</v>
      </c>
      <c r="C175" s="616">
        <v>128.4657</v>
      </c>
      <c r="D175" s="617">
        <v>128.4657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32.064999999999998</v>
      </c>
      <c r="J175" s="617">
        <v>32.064999999999998</v>
      </c>
      <c r="K175" s="627" t="s">
        <v>351</v>
      </c>
    </row>
    <row r="176" spans="1:11" ht="14.4" customHeight="1" thickBot="1" x14ac:dyDescent="0.35">
      <c r="A176" s="638" t="s">
        <v>504</v>
      </c>
      <c r="B176" s="616">
        <v>0</v>
      </c>
      <c r="C176" s="616">
        <v>14.956</v>
      </c>
      <c r="D176" s="617">
        <v>14.956</v>
      </c>
      <c r="E176" s="626" t="s">
        <v>351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0">
        <v>0</v>
      </c>
    </row>
    <row r="177" spans="1:11" ht="14.4" customHeight="1" thickBot="1" x14ac:dyDescent="0.35">
      <c r="A177" s="637" t="s">
        <v>505</v>
      </c>
      <c r="B177" s="621">
        <v>0</v>
      </c>
      <c r="C177" s="621">
        <v>49.134</v>
      </c>
      <c r="D177" s="622">
        <v>49.134</v>
      </c>
      <c r="E177" s="623" t="s">
        <v>336</v>
      </c>
      <c r="F177" s="621">
        <v>0</v>
      </c>
      <c r="G177" s="622">
        <v>0</v>
      </c>
      <c r="H177" s="624">
        <v>0</v>
      </c>
      <c r="I177" s="621">
        <v>0</v>
      </c>
      <c r="J177" s="622">
        <v>0</v>
      </c>
      <c r="K177" s="629">
        <v>0</v>
      </c>
    </row>
    <row r="178" spans="1:11" ht="14.4" customHeight="1" thickBot="1" x14ac:dyDescent="0.35">
      <c r="A178" s="638" t="s">
        <v>506</v>
      </c>
      <c r="B178" s="616">
        <v>0</v>
      </c>
      <c r="C178" s="616">
        <v>49.134</v>
      </c>
      <c r="D178" s="617">
        <v>49.134</v>
      </c>
      <c r="E178" s="626" t="s">
        <v>336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0">
        <v>0</v>
      </c>
    </row>
    <row r="179" spans="1:11" ht="14.4" customHeight="1" thickBot="1" x14ac:dyDescent="0.35">
      <c r="A179" s="635" t="s">
        <v>507</v>
      </c>
      <c r="B179" s="616">
        <v>0</v>
      </c>
      <c r="C179" s="616">
        <v>0.84</v>
      </c>
      <c r="D179" s="617">
        <v>0.84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0.33234000000000002</v>
      </c>
      <c r="J179" s="617">
        <v>0.33234000000000002</v>
      </c>
      <c r="K179" s="627" t="s">
        <v>351</v>
      </c>
    </row>
    <row r="180" spans="1:11" ht="14.4" customHeight="1" thickBot="1" x14ac:dyDescent="0.35">
      <c r="A180" s="636" t="s">
        <v>508</v>
      </c>
      <c r="B180" s="616">
        <v>0</v>
      </c>
      <c r="C180" s="616">
        <v>0.84</v>
      </c>
      <c r="D180" s="617">
        <v>0.84</v>
      </c>
      <c r="E180" s="626" t="s">
        <v>336</v>
      </c>
      <c r="F180" s="616">
        <v>0</v>
      </c>
      <c r="G180" s="617">
        <v>0</v>
      </c>
      <c r="H180" s="619">
        <v>0</v>
      </c>
      <c r="I180" s="616">
        <v>0.33234000000000002</v>
      </c>
      <c r="J180" s="617">
        <v>0.33234000000000002</v>
      </c>
      <c r="K180" s="627" t="s">
        <v>351</v>
      </c>
    </row>
    <row r="181" spans="1:11" ht="14.4" customHeight="1" thickBot="1" x14ac:dyDescent="0.35">
      <c r="A181" s="637" t="s">
        <v>509</v>
      </c>
      <c r="B181" s="621">
        <v>0</v>
      </c>
      <c r="C181" s="621">
        <v>0.84</v>
      </c>
      <c r="D181" s="622">
        <v>0.84</v>
      </c>
      <c r="E181" s="623" t="s">
        <v>336</v>
      </c>
      <c r="F181" s="621">
        <v>0</v>
      </c>
      <c r="G181" s="622">
        <v>0</v>
      </c>
      <c r="H181" s="624">
        <v>0</v>
      </c>
      <c r="I181" s="621">
        <v>0.33234000000000002</v>
      </c>
      <c r="J181" s="622">
        <v>0.33234000000000002</v>
      </c>
      <c r="K181" s="625" t="s">
        <v>351</v>
      </c>
    </row>
    <row r="182" spans="1:11" ht="14.4" customHeight="1" thickBot="1" x14ac:dyDescent="0.35">
      <c r="A182" s="638" t="s">
        <v>510</v>
      </c>
      <c r="B182" s="616">
        <v>0</v>
      </c>
      <c r="C182" s="616">
        <v>0.84</v>
      </c>
      <c r="D182" s="617">
        <v>0.84</v>
      </c>
      <c r="E182" s="626" t="s">
        <v>336</v>
      </c>
      <c r="F182" s="616">
        <v>0</v>
      </c>
      <c r="G182" s="617">
        <v>0</v>
      </c>
      <c r="H182" s="619">
        <v>0</v>
      </c>
      <c r="I182" s="616">
        <v>0.33234000000000002</v>
      </c>
      <c r="J182" s="617">
        <v>0.33234000000000002</v>
      </c>
      <c r="K182" s="627" t="s">
        <v>351</v>
      </c>
    </row>
    <row r="183" spans="1:11" ht="14.4" customHeight="1" thickBot="1" x14ac:dyDescent="0.35">
      <c r="A183" s="634" t="s">
        <v>511</v>
      </c>
      <c r="B183" s="616">
        <v>100393.317817381</v>
      </c>
      <c r="C183" s="616">
        <v>105061.7363</v>
      </c>
      <c r="D183" s="617">
        <v>4668.4184826192804</v>
      </c>
      <c r="E183" s="618">
        <v>1.046501286979</v>
      </c>
      <c r="F183" s="616">
        <v>104626.122412596</v>
      </c>
      <c r="G183" s="617">
        <v>87188.435343830206</v>
      </c>
      <c r="H183" s="619">
        <v>8651.3082099999992</v>
      </c>
      <c r="I183" s="616">
        <v>87881.770699999994</v>
      </c>
      <c r="J183" s="617">
        <v>693.33535616977304</v>
      </c>
      <c r="K183" s="620">
        <v>0.83996012347100002</v>
      </c>
    </row>
    <row r="184" spans="1:11" ht="14.4" customHeight="1" thickBot="1" x14ac:dyDescent="0.35">
      <c r="A184" s="635" t="s">
        <v>512</v>
      </c>
      <c r="B184" s="616">
        <v>100382.34574429999</v>
      </c>
      <c r="C184" s="616">
        <v>104807.05892</v>
      </c>
      <c r="D184" s="617">
        <v>4424.7131757003099</v>
      </c>
      <c r="E184" s="618">
        <v>1.044078599109</v>
      </c>
      <c r="F184" s="616">
        <v>104432.31354927301</v>
      </c>
      <c r="G184" s="617">
        <v>87026.927957727297</v>
      </c>
      <c r="H184" s="619">
        <v>8618.4923799999997</v>
      </c>
      <c r="I184" s="616">
        <v>87687.343139999997</v>
      </c>
      <c r="J184" s="617">
        <v>660.41518227264203</v>
      </c>
      <c r="K184" s="620">
        <v>0.83965719191499999</v>
      </c>
    </row>
    <row r="185" spans="1:11" ht="14.4" customHeight="1" thickBot="1" x14ac:dyDescent="0.35">
      <c r="A185" s="636" t="s">
        <v>513</v>
      </c>
      <c r="B185" s="616">
        <v>100382.34574429999</v>
      </c>
      <c r="C185" s="616">
        <v>104807.05892</v>
      </c>
      <c r="D185" s="617">
        <v>4424.7131757003099</v>
      </c>
      <c r="E185" s="618">
        <v>1.044078599109</v>
      </c>
      <c r="F185" s="616">
        <v>104432.31354927301</v>
      </c>
      <c r="G185" s="617">
        <v>87026.927957727297</v>
      </c>
      <c r="H185" s="619">
        <v>8618.4923799999997</v>
      </c>
      <c r="I185" s="616">
        <v>87687.343139999997</v>
      </c>
      <c r="J185" s="617">
        <v>660.41518227264203</v>
      </c>
      <c r="K185" s="620">
        <v>0.83965719191499999</v>
      </c>
    </row>
    <row r="186" spans="1:11" ht="14.4" customHeight="1" thickBot="1" x14ac:dyDescent="0.35">
      <c r="A186" s="637" t="s">
        <v>514</v>
      </c>
      <c r="B186" s="621">
        <v>335.34598472314701</v>
      </c>
      <c r="C186" s="621">
        <v>532.19543999999996</v>
      </c>
      <c r="D186" s="622">
        <v>196.84945527685301</v>
      </c>
      <c r="E186" s="628">
        <v>1.5870040622049999</v>
      </c>
      <c r="F186" s="621">
        <v>509.14686098405798</v>
      </c>
      <c r="G186" s="622">
        <v>424.28905082004798</v>
      </c>
      <c r="H186" s="624">
        <v>25.216349999999998</v>
      </c>
      <c r="I186" s="621">
        <v>271.83517999999998</v>
      </c>
      <c r="J186" s="622">
        <v>-152.453870820048</v>
      </c>
      <c r="K186" s="629">
        <v>0.53390328180400004</v>
      </c>
    </row>
    <row r="187" spans="1:11" ht="14.4" customHeight="1" thickBot="1" x14ac:dyDescent="0.35">
      <c r="A187" s="638" t="s">
        <v>515</v>
      </c>
      <c r="B187" s="616">
        <v>24.124736663042999</v>
      </c>
      <c r="C187" s="616">
        <v>7.09788</v>
      </c>
      <c r="D187" s="617">
        <v>-17.026856663042999</v>
      </c>
      <c r="E187" s="618">
        <v>0.29421585400599998</v>
      </c>
      <c r="F187" s="616">
        <v>6.48461228665</v>
      </c>
      <c r="G187" s="617">
        <v>5.4038435722080003</v>
      </c>
      <c r="H187" s="619">
        <v>0.58840999999999999</v>
      </c>
      <c r="I187" s="616">
        <v>3.92889</v>
      </c>
      <c r="J187" s="617">
        <v>-1.4749535722080001</v>
      </c>
      <c r="K187" s="620">
        <v>0.60587893713899998</v>
      </c>
    </row>
    <row r="188" spans="1:11" ht="14.4" customHeight="1" thickBot="1" x14ac:dyDescent="0.35">
      <c r="A188" s="638" t="s">
        <v>516</v>
      </c>
      <c r="B188" s="616">
        <v>0.59605205100900005</v>
      </c>
      <c r="C188" s="616">
        <v>0.156</v>
      </c>
      <c r="D188" s="617">
        <v>-0.44005205100900002</v>
      </c>
      <c r="E188" s="618">
        <v>0.26172210922799999</v>
      </c>
      <c r="F188" s="616">
        <v>0.153587939802</v>
      </c>
      <c r="G188" s="617">
        <v>0.12798994983500001</v>
      </c>
      <c r="H188" s="619">
        <v>0</v>
      </c>
      <c r="I188" s="616">
        <v>0.54800000000000004</v>
      </c>
      <c r="J188" s="617">
        <v>0.420010050164</v>
      </c>
      <c r="K188" s="620">
        <v>3.5679884807679998</v>
      </c>
    </row>
    <row r="189" spans="1:11" ht="14.4" customHeight="1" thickBot="1" x14ac:dyDescent="0.35">
      <c r="A189" s="638" t="s">
        <v>517</v>
      </c>
      <c r="B189" s="616">
        <v>203.30842679171701</v>
      </c>
      <c r="C189" s="616">
        <v>198.96185</v>
      </c>
      <c r="D189" s="617">
        <v>-4.3465767917170002</v>
      </c>
      <c r="E189" s="618">
        <v>0.97862077406000003</v>
      </c>
      <c r="F189" s="616">
        <v>184</v>
      </c>
      <c r="G189" s="617">
        <v>153.333333333333</v>
      </c>
      <c r="H189" s="619">
        <v>22.957280000000001</v>
      </c>
      <c r="I189" s="616">
        <v>194.09280000000001</v>
      </c>
      <c r="J189" s="617">
        <v>40.759466666666</v>
      </c>
      <c r="K189" s="620">
        <v>1.0548521739129999</v>
      </c>
    </row>
    <row r="190" spans="1:11" ht="14.4" customHeight="1" thickBot="1" x14ac:dyDescent="0.35">
      <c r="A190" s="638" t="s">
        <v>518</v>
      </c>
      <c r="B190" s="616">
        <v>93.643843212590994</v>
      </c>
      <c r="C190" s="616">
        <v>281.08402000000001</v>
      </c>
      <c r="D190" s="617">
        <v>187.440176787409</v>
      </c>
      <c r="E190" s="618">
        <v>3.001628407773</v>
      </c>
      <c r="F190" s="616">
        <v>276.84728780884899</v>
      </c>
      <c r="G190" s="617">
        <v>230.70607317404099</v>
      </c>
      <c r="H190" s="619">
        <v>0.93098000000000003</v>
      </c>
      <c r="I190" s="616">
        <v>71.403220000000005</v>
      </c>
      <c r="J190" s="617">
        <v>-159.30285317404099</v>
      </c>
      <c r="K190" s="620">
        <v>0.25791554818899998</v>
      </c>
    </row>
    <row r="191" spans="1:11" ht="14.4" customHeight="1" thickBot="1" x14ac:dyDescent="0.35">
      <c r="A191" s="638" t="s">
        <v>519</v>
      </c>
      <c r="B191" s="616">
        <v>13.672926004784999</v>
      </c>
      <c r="C191" s="616">
        <v>44.895690000000002</v>
      </c>
      <c r="D191" s="617">
        <v>31.222763995213999</v>
      </c>
      <c r="E191" s="618">
        <v>3.283546622302</v>
      </c>
      <c r="F191" s="616">
        <v>41.661372948755997</v>
      </c>
      <c r="G191" s="617">
        <v>34.717810790629997</v>
      </c>
      <c r="H191" s="619">
        <v>0.73968</v>
      </c>
      <c r="I191" s="616">
        <v>1.8622700000000001</v>
      </c>
      <c r="J191" s="617">
        <v>-32.855540790630002</v>
      </c>
      <c r="K191" s="620">
        <v>4.4700159119999999E-2</v>
      </c>
    </row>
    <row r="192" spans="1:11" ht="14.4" customHeight="1" thickBot="1" x14ac:dyDescent="0.35">
      <c r="A192" s="637" t="s">
        <v>520</v>
      </c>
      <c r="B192" s="621">
        <v>0</v>
      </c>
      <c r="C192" s="621">
        <v>157.55265</v>
      </c>
      <c r="D192" s="622">
        <v>157.55265</v>
      </c>
      <c r="E192" s="623" t="s">
        <v>336</v>
      </c>
      <c r="F192" s="621">
        <v>141.05725958441599</v>
      </c>
      <c r="G192" s="622">
        <v>117.54771632034701</v>
      </c>
      <c r="H192" s="624">
        <v>1.44554</v>
      </c>
      <c r="I192" s="621">
        <v>84.198580000000007</v>
      </c>
      <c r="J192" s="622">
        <v>-33.349136320345998</v>
      </c>
      <c r="K192" s="629">
        <v>0.59691064641400005</v>
      </c>
    </row>
    <row r="193" spans="1:11" ht="14.4" customHeight="1" thickBot="1" x14ac:dyDescent="0.35">
      <c r="A193" s="638" t="s">
        <v>521</v>
      </c>
      <c r="B193" s="616">
        <v>0</v>
      </c>
      <c r="C193" s="616">
        <v>2.6200000000000001E-2</v>
      </c>
      <c r="D193" s="617">
        <v>2.6200000000000001E-2</v>
      </c>
      <c r="E193" s="626" t="s">
        <v>351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98.785629999999998</v>
      </c>
      <c r="D194" s="617">
        <v>98.785629999999998</v>
      </c>
      <c r="E194" s="626" t="s">
        <v>336</v>
      </c>
      <c r="F194" s="616">
        <v>77.057259584399006</v>
      </c>
      <c r="G194" s="617">
        <v>64.214382986998999</v>
      </c>
      <c r="H194" s="619">
        <v>1.44554</v>
      </c>
      <c r="I194" s="616">
        <v>83.375780000000006</v>
      </c>
      <c r="J194" s="617">
        <v>19.161397012999998</v>
      </c>
      <c r="K194" s="620">
        <v>1.0819977306440001</v>
      </c>
    </row>
    <row r="195" spans="1:11" ht="14.4" customHeight="1" thickBot="1" x14ac:dyDescent="0.35">
      <c r="A195" s="638" t="s">
        <v>523</v>
      </c>
      <c r="B195" s="616">
        <v>0</v>
      </c>
      <c r="C195" s="616">
        <v>58.740819999999999</v>
      </c>
      <c r="D195" s="617">
        <v>58.740819999999999</v>
      </c>
      <c r="E195" s="626" t="s">
        <v>336</v>
      </c>
      <c r="F195" s="616">
        <v>64.000000000016001</v>
      </c>
      <c r="G195" s="617">
        <v>53.333333333346999</v>
      </c>
      <c r="H195" s="619">
        <v>0</v>
      </c>
      <c r="I195" s="616">
        <v>0.82279999999999998</v>
      </c>
      <c r="J195" s="617">
        <v>-52.510533333346999</v>
      </c>
      <c r="K195" s="620">
        <v>1.2856249998999999E-2</v>
      </c>
    </row>
    <row r="196" spans="1:11" ht="14.4" customHeight="1" thickBot="1" x14ac:dyDescent="0.35">
      <c r="A196" s="637" t="s">
        <v>524</v>
      </c>
      <c r="B196" s="621">
        <v>35.999759576491002</v>
      </c>
      <c r="C196" s="621">
        <v>99.527630000000002</v>
      </c>
      <c r="D196" s="622">
        <v>63.527870423507999</v>
      </c>
      <c r="E196" s="628">
        <v>2.7646748525780001</v>
      </c>
      <c r="F196" s="621">
        <v>158.10942867726101</v>
      </c>
      <c r="G196" s="622">
        <v>131.75785723105099</v>
      </c>
      <c r="H196" s="624">
        <v>0.35548000000000002</v>
      </c>
      <c r="I196" s="621">
        <v>144.45706000000001</v>
      </c>
      <c r="J196" s="622">
        <v>12.699202768949</v>
      </c>
      <c r="K196" s="629">
        <v>0.91365240649099999</v>
      </c>
    </row>
    <row r="197" spans="1:11" ht="14.4" customHeight="1" thickBot="1" x14ac:dyDescent="0.35">
      <c r="A197" s="638" t="s">
        <v>525</v>
      </c>
      <c r="B197" s="616">
        <v>35.999759576491002</v>
      </c>
      <c r="C197" s="616">
        <v>44.288649999999997</v>
      </c>
      <c r="D197" s="617">
        <v>8.2888904235080005</v>
      </c>
      <c r="E197" s="618">
        <v>1.230248493907</v>
      </c>
      <c r="F197" s="616">
        <v>45.109428677231001</v>
      </c>
      <c r="G197" s="617">
        <v>37.591190564359003</v>
      </c>
      <c r="H197" s="619">
        <v>0.35548000000000002</v>
      </c>
      <c r="I197" s="616">
        <v>35.045270000000002</v>
      </c>
      <c r="J197" s="617">
        <v>-2.5459205643590002</v>
      </c>
      <c r="K197" s="620">
        <v>0.77689456567399995</v>
      </c>
    </row>
    <row r="198" spans="1:11" ht="14.4" customHeight="1" thickBot="1" x14ac:dyDescent="0.35">
      <c r="A198" s="638" t="s">
        <v>526</v>
      </c>
      <c r="B198" s="616">
        <v>0</v>
      </c>
      <c r="C198" s="616">
        <v>55.238979999999998</v>
      </c>
      <c r="D198" s="617">
        <v>55.238979999999998</v>
      </c>
      <c r="E198" s="626" t="s">
        <v>336</v>
      </c>
      <c r="F198" s="616">
        <v>113.00000000003</v>
      </c>
      <c r="G198" s="617">
        <v>94.166666666691</v>
      </c>
      <c r="H198" s="619">
        <v>0</v>
      </c>
      <c r="I198" s="616">
        <v>109.41179</v>
      </c>
      <c r="J198" s="617">
        <v>15.245123333307999</v>
      </c>
      <c r="K198" s="620">
        <v>0.96824592920300001</v>
      </c>
    </row>
    <row r="199" spans="1:11" ht="14.4" customHeight="1" thickBot="1" x14ac:dyDescent="0.35">
      <c r="A199" s="637" t="s">
        <v>527</v>
      </c>
      <c r="B199" s="621">
        <v>0</v>
      </c>
      <c r="C199" s="621">
        <v>0</v>
      </c>
      <c r="D199" s="622">
        <v>0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-4.9402999999999997</v>
      </c>
      <c r="J199" s="622">
        <v>-4.9402999999999997</v>
      </c>
      <c r="K199" s="625" t="s">
        <v>351</v>
      </c>
    </row>
    <row r="200" spans="1:11" ht="14.4" customHeight="1" thickBot="1" x14ac:dyDescent="0.35">
      <c r="A200" s="638" t="s">
        <v>528</v>
      </c>
      <c r="B200" s="616">
        <v>0</v>
      </c>
      <c r="C200" s="616">
        <v>0</v>
      </c>
      <c r="D200" s="617">
        <v>0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-4.9402999999999997</v>
      </c>
      <c r="J200" s="617">
        <v>-4.9402999999999997</v>
      </c>
      <c r="K200" s="627" t="s">
        <v>351</v>
      </c>
    </row>
    <row r="201" spans="1:11" ht="14.4" customHeight="1" thickBot="1" x14ac:dyDescent="0.35">
      <c r="A201" s="637" t="s">
        <v>529</v>
      </c>
      <c r="B201" s="621">
        <v>100011</v>
      </c>
      <c r="C201" s="621">
        <v>101207.37781000001</v>
      </c>
      <c r="D201" s="622">
        <v>1196.3778099999499</v>
      </c>
      <c r="E201" s="628">
        <v>1.011962462229</v>
      </c>
      <c r="F201" s="621">
        <v>103624.00000002699</v>
      </c>
      <c r="G201" s="622">
        <v>86353.333333355899</v>
      </c>
      <c r="H201" s="624">
        <v>8287.9323600000007</v>
      </c>
      <c r="I201" s="621">
        <v>85073.591109999994</v>
      </c>
      <c r="J201" s="622">
        <v>-1279.74222335589</v>
      </c>
      <c r="K201" s="629">
        <v>0.82098347014100004</v>
      </c>
    </row>
    <row r="202" spans="1:11" ht="14.4" customHeight="1" thickBot="1" x14ac:dyDescent="0.35">
      <c r="A202" s="638" t="s">
        <v>530</v>
      </c>
      <c r="B202" s="616">
        <v>53721</v>
      </c>
      <c r="C202" s="616">
        <v>45274.220240000002</v>
      </c>
      <c r="D202" s="617">
        <v>-8446.7797600000504</v>
      </c>
      <c r="E202" s="618">
        <v>0.84276577576699996</v>
      </c>
      <c r="F202" s="616">
        <v>46916.000000012296</v>
      </c>
      <c r="G202" s="617">
        <v>39096.666666676902</v>
      </c>
      <c r="H202" s="619">
        <v>3574.7200499999999</v>
      </c>
      <c r="I202" s="616">
        <v>35857.341110000001</v>
      </c>
      <c r="J202" s="617">
        <v>-3239.3255566768798</v>
      </c>
      <c r="K202" s="620">
        <v>0.76428811300999999</v>
      </c>
    </row>
    <row r="203" spans="1:11" ht="14.4" customHeight="1" thickBot="1" x14ac:dyDescent="0.35">
      <c r="A203" s="638" t="s">
        <v>531</v>
      </c>
      <c r="B203" s="616">
        <v>46290</v>
      </c>
      <c r="C203" s="616">
        <v>55933.157570000003</v>
      </c>
      <c r="D203" s="617">
        <v>9643.1575699999994</v>
      </c>
      <c r="E203" s="618">
        <v>1.2083205351040001</v>
      </c>
      <c r="F203" s="616">
        <v>56708.000000014799</v>
      </c>
      <c r="G203" s="617">
        <v>47256.666666678997</v>
      </c>
      <c r="H203" s="619">
        <v>4713.2123099999999</v>
      </c>
      <c r="I203" s="616">
        <v>49216.25</v>
      </c>
      <c r="J203" s="617">
        <v>1959.58333332098</v>
      </c>
      <c r="K203" s="620">
        <v>0.86788901036800004</v>
      </c>
    </row>
    <row r="204" spans="1:11" ht="14.4" customHeight="1" thickBot="1" x14ac:dyDescent="0.35">
      <c r="A204" s="637" t="s">
        <v>532</v>
      </c>
      <c r="B204" s="621">
        <v>0</v>
      </c>
      <c r="C204" s="621">
        <v>2810.4053899999999</v>
      </c>
      <c r="D204" s="622">
        <v>2810.4053899999999</v>
      </c>
      <c r="E204" s="623" t="s">
        <v>336</v>
      </c>
      <c r="F204" s="621">
        <v>0</v>
      </c>
      <c r="G204" s="622">
        <v>0</v>
      </c>
      <c r="H204" s="624">
        <v>303.54264999999998</v>
      </c>
      <c r="I204" s="621">
        <v>2118.2015099999999</v>
      </c>
      <c r="J204" s="622">
        <v>2118.2015099999999</v>
      </c>
      <c r="K204" s="625" t="s">
        <v>336</v>
      </c>
    </row>
    <row r="205" spans="1:11" ht="14.4" customHeight="1" thickBot="1" x14ac:dyDescent="0.35">
      <c r="A205" s="638" t="s">
        <v>533</v>
      </c>
      <c r="B205" s="616">
        <v>0</v>
      </c>
      <c r="C205" s="616">
        <v>154.04283000000001</v>
      </c>
      <c r="D205" s="617">
        <v>154.04283000000001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442.83147000000002</v>
      </c>
      <c r="J205" s="617">
        <v>442.83147000000002</v>
      </c>
      <c r="K205" s="627" t="s">
        <v>336</v>
      </c>
    </row>
    <row r="206" spans="1:11" ht="14.4" customHeight="1" thickBot="1" x14ac:dyDescent="0.35">
      <c r="A206" s="638" t="s">
        <v>534</v>
      </c>
      <c r="B206" s="616">
        <v>0</v>
      </c>
      <c r="C206" s="616">
        <v>2656.36256</v>
      </c>
      <c r="D206" s="617">
        <v>2656.36256</v>
      </c>
      <c r="E206" s="626" t="s">
        <v>336</v>
      </c>
      <c r="F206" s="616">
        <v>0</v>
      </c>
      <c r="G206" s="617">
        <v>0</v>
      </c>
      <c r="H206" s="619">
        <v>303.54264999999998</v>
      </c>
      <c r="I206" s="616">
        <v>1675.37004</v>
      </c>
      <c r="J206" s="617">
        <v>1675.37004</v>
      </c>
      <c r="K206" s="627" t="s">
        <v>336</v>
      </c>
    </row>
    <row r="207" spans="1:11" ht="14.4" customHeight="1" thickBot="1" x14ac:dyDescent="0.35">
      <c r="A207" s="635" t="s">
        <v>535</v>
      </c>
      <c r="B207" s="616">
        <v>10.97207308103</v>
      </c>
      <c r="C207" s="616">
        <v>241.27737999999999</v>
      </c>
      <c r="D207" s="617">
        <v>230.30530691896899</v>
      </c>
      <c r="E207" s="618">
        <v>21.990136068007999</v>
      </c>
      <c r="F207" s="616">
        <v>138.808863323433</v>
      </c>
      <c r="G207" s="617">
        <v>115.67405276952699</v>
      </c>
      <c r="H207" s="619">
        <v>5.2308300000000001</v>
      </c>
      <c r="I207" s="616">
        <v>139.25756000000001</v>
      </c>
      <c r="J207" s="617">
        <v>23.583507230472001</v>
      </c>
      <c r="K207" s="620">
        <v>1.003232478573</v>
      </c>
    </row>
    <row r="208" spans="1:11" ht="14.4" customHeight="1" thickBot="1" x14ac:dyDescent="0.35">
      <c r="A208" s="636" t="s">
        <v>536</v>
      </c>
      <c r="B208" s="616">
        <v>0</v>
      </c>
      <c r="C208" s="616">
        <v>30.443999999999999</v>
      </c>
      <c r="D208" s="617">
        <v>30.443999999999999</v>
      </c>
      <c r="E208" s="626" t="s">
        <v>336</v>
      </c>
      <c r="F208" s="616">
        <v>0</v>
      </c>
      <c r="G208" s="617">
        <v>0</v>
      </c>
      <c r="H208" s="619">
        <v>5.2309999999999999</v>
      </c>
      <c r="I208" s="616">
        <v>53.146999999999998</v>
      </c>
      <c r="J208" s="617">
        <v>53.146999999999998</v>
      </c>
      <c r="K208" s="627" t="s">
        <v>351</v>
      </c>
    </row>
    <row r="209" spans="1:11" ht="14.4" customHeight="1" thickBot="1" x14ac:dyDescent="0.35">
      <c r="A209" s="637" t="s">
        <v>537</v>
      </c>
      <c r="B209" s="621">
        <v>0</v>
      </c>
      <c r="C209" s="621">
        <v>30.443999999999999</v>
      </c>
      <c r="D209" s="622">
        <v>30.443999999999999</v>
      </c>
      <c r="E209" s="623" t="s">
        <v>351</v>
      </c>
      <c r="F209" s="621">
        <v>0</v>
      </c>
      <c r="G209" s="622">
        <v>0</v>
      </c>
      <c r="H209" s="624">
        <v>5.2309999999999999</v>
      </c>
      <c r="I209" s="621">
        <v>53.146999999999998</v>
      </c>
      <c r="J209" s="622">
        <v>53.146999999999998</v>
      </c>
      <c r="K209" s="625" t="s">
        <v>351</v>
      </c>
    </row>
    <row r="210" spans="1:11" ht="14.4" customHeight="1" thickBot="1" x14ac:dyDescent="0.35">
      <c r="A210" s="638" t="s">
        <v>538</v>
      </c>
      <c r="B210" s="616">
        <v>0</v>
      </c>
      <c r="C210" s="616">
        <v>30.443999999999999</v>
      </c>
      <c r="D210" s="617">
        <v>30.443999999999999</v>
      </c>
      <c r="E210" s="626" t="s">
        <v>351</v>
      </c>
      <c r="F210" s="616">
        <v>0</v>
      </c>
      <c r="G210" s="617">
        <v>0</v>
      </c>
      <c r="H210" s="619">
        <v>5.2309999999999999</v>
      </c>
      <c r="I210" s="616">
        <v>53.146999999999998</v>
      </c>
      <c r="J210" s="617">
        <v>53.146999999999998</v>
      </c>
      <c r="K210" s="627" t="s">
        <v>351</v>
      </c>
    </row>
    <row r="211" spans="1:11" ht="14.4" customHeight="1" thickBot="1" x14ac:dyDescent="0.35">
      <c r="A211" s="641" t="s">
        <v>539</v>
      </c>
      <c r="B211" s="621">
        <v>10.97207308103</v>
      </c>
      <c r="C211" s="621">
        <v>210.83338000000001</v>
      </c>
      <c r="D211" s="622">
        <v>199.86130691896901</v>
      </c>
      <c r="E211" s="628">
        <v>19.215455314865999</v>
      </c>
      <c r="F211" s="621">
        <v>138.808863323433</v>
      </c>
      <c r="G211" s="622">
        <v>115.67405276952699</v>
      </c>
      <c r="H211" s="624">
        <v>-1.7000000000000001E-4</v>
      </c>
      <c r="I211" s="621">
        <v>86.110560000000007</v>
      </c>
      <c r="J211" s="622">
        <v>-29.563492769526999</v>
      </c>
      <c r="K211" s="629">
        <v>0.62035346978700001</v>
      </c>
    </row>
    <row r="212" spans="1:11" ht="14.4" customHeight="1" thickBot="1" x14ac:dyDescent="0.35">
      <c r="A212" s="637" t="s">
        <v>540</v>
      </c>
      <c r="B212" s="621">
        <v>0</v>
      </c>
      <c r="C212" s="621">
        <v>0</v>
      </c>
      <c r="D212" s="622">
        <v>0</v>
      </c>
      <c r="E212" s="628">
        <v>1</v>
      </c>
      <c r="F212" s="621">
        <v>0</v>
      </c>
      <c r="G212" s="622">
        <v>0</v>
      </c>
      <c r="H212" s="624">
        <v>0</v>
      </c>
      <c r="I212" s="621">
        <v>0.22600000000000001</v>
      </c>
      <c r="J212" s="622">
        <v>0.22600000000000001</v>
      </c>
      <c r="K212" s="625" t="s">
        <v>351</v>
      </c>
    </row>
    <row r="213" spans="1:11" ht="14.4" customHeight="1" thickBot="1" x14ac:dyDescent="0.35">
      <c r="A213" s="638" t="s">
        <v>541</v>
      </c>
      <c r="B213" s="616">
        <v>0</v>
      </c>
      <c r="C213" s="616">
        <v>0</v>
      </c>
      <c r="D213" s="617">
        <v>0</v>
      </c>
      <c r="E213" s="618">
        <v>1</v>
      </c>
      <c r="F213" s="616">
        <v>0</v>
      </c>
      <c r="G213" s="617">
        <v>0</v>
      </c>
      <c r="H213" s="619">
        <v>0</v>
      </c>
      <c r="I213" s="616">
        <v>0.22600000000000001</v>
      </c>
      <c r="J213" s="617">
        <v>0.22600000000000001</v>
      </c>
      <c r="K213" s="627" t="s">
        <v>351</v>
      </c>
    </row>
    <row r="214" spans="1:11" ht="14.4" customHeight="1" thickBot="1" x14ac:dyDescent="0.35">
      <c r="A214" s="637" t="s">
        <v>542</v>
      </c>
      <c r="B214" s="621">
        <v>0</v>
      </c>
      <c r="C214" s="621">
        <v>2.0500000000000002E-3</v>
      </c>
      <c r="D214" s="622">
        <v>2.0500000000000002E-3</v>
      </c>
      <c r="E214" s="623" t="s">
        <v>336</v>
      </c>
      <c r="F214" s="621">
        <v>0</v>
      </c>
      <c r="G214" s="622">
        <v>0</v>
      </c>
      <c r="H214" s="624">
        <v>-1.7000000000000001E-4</v>
      </c>
      <c r="I214" s="621">
        <v>26.717790000000001</v>
      </c>
      <c r="J214" s="622">
        <v>26.717790000000001</v>
      </c>
      <c r="K214" s="625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2.0500000000000002E-3</v>
      </c>
      <c r="D215" s="617">
        <v>2.0500000000000002E-3</v>
      </c>
      <c r="E215" s="626" t="s">
        <v>336</v>
      </c>
      <c r="F215" s="616">
        <v>0</v>
      </c>
      <c r="G215" s="617">
        <v>0</v>
      </c>
      <c r="H215" s="619">
        <v>-1.7000000000000001E-4</v>
      </c>
      <c r="I215" s="616">
        <v>2.7899999999999999E-3</v>
      </c>
      <c r="J215" s="617">
        <v>2.7899999999999999E-3</v>
      </c>
      <c r="K215" s="627" t="s">
        <v>336</v>
      </c>
    </row>
    <row r="216" spans="1:11" ht="14.4" customHeight="1" thickBot="1" x14ac:dyDescent="0.35">
      <c r="A216" s="638" t="s">
        <v>544</v>
      </c>
      <c r="B216" s="616">
        <v>0</v>
      </c>
      <c r="C216" s="616">
        <v>0</v>
      </c>
      <c r="D216" s="617">
        <v>0</v>
      </c>
      <c r="E216" s="626" t="s">
        <v>336</v>
      </c>
      <c r="F216" s="616">
        <v>0</v>
      </c>
      <c r="G216" s="617">
        <v>0</v>
      </c>
      <c r="H216" s="619">
        <v>0</v>
      </c>
      <c r="I216" s="616">
        <v>26.715</v>
      </c>
      <c r="J216" s="617">
        <v>26.715</v>
      </c>
      <c r="K216" s="627" t="s">
        <v>351</v>
      </c>
    </row>
    <row r="217" spans="1:11" ht="14.4" customHeight="1" thickBot="1" x14ac:dyDescent="0.35">
      <c r="A217" s="637" t="s">
        <v>545</v>
      </c>
      <c r="B217" s="621">
        <v>10.97207308103</v>
      </c>
      <c r="C217" s="621">
        <v>161.69732999999999</v>
      </c>
      <c r="D217" s="622">
        <v>150.725256918969</v>
      </c>
      <c r="E217" s="628">
        <v>14.737172164806999</v>
      </c>
      <c r="F217" s="621">
        <v>138.808863323433</v>
      </c>
      <c r="G217" s="622">
        <v>115.67405276952699</v>
      </c>
      <c r="H217" s="624">
        <v>0</v>
      </c>
      <c r="I217" s="621">
        <v>59.16677</v>
      </c>
      <c r="J217" s="622">
        <v>-56.507282769527002</v>
      </c>
      <c r="K217" s="629">
        <v>0.42624634035100001</v>
      </c>
    </row>
    <row r="218" spans="1:11" ht="14.4" customHeight="1" thickBot="1" x14ac:dyDescent="0.35">
      <c r="A218" s="638" t="s">
        <v>546</v>
      </c>
      <c r="B218" s="616">
        <v>0</v>
      </c>
      <c r="C218" s="616">
        <v>83.375</v>
      </c>
      <c r="D218" s="617">
        <v>83.375</v>
      </c>
      <c r="E218" s="626" t="s">
        <v>336</v>
      </c>
      <c r="F218" s="616">
        <v>72</v>
      </c>
      <c r="G218" s="617">
        <v>60</v>
      </c>
      <c r="H218" s="619">
        <v>0</v>
      </c>
      <c r="I218" s="616">
        <v>25.55</v>
      </c>
      <c r="J218" s="617">
        <v>-34.450000000000003</v>
      </c>
      <c r="K218" s="620">
        <v>0.35486111111099999</v>
      </c>
    </row>
    <row r="219" spans="1:11" ht="14.4" customHeight="1" thickBot="1" x14ac:dyDescent="0.35">
      <c r="A219" s="638" t="s">
        <v>547</v>
      </c>
      <c r="B219" s="616">
        <v>9.2165898617000003E-2</v>
      </c>
      <c r="C219" s="616">
        <v>0</v>
      </c>
      <c r="D219" s="617">
        <v>-9.2165898617000003E-2</v>
      </c>
      <c r="E219" s="618">
        <v>0</v>
      </c>
      <c r="F219" s="616">
        <v>0</v>
      </c>
      <c r="G219" s="617">
        <v>0</v>
      </c>
      <c r="H219" s="619">
        <v>0</v>
      </c>
      <c r="I219" s="616">
        <v>6.3E-2</v>
      </c>
      <c r="J219" s="617">
        <v>6.3E-2</v>
      </c>
      <c r="K219" s="627" t="s">
        <v>351</v>
      </c>
    </row>
    <row r="220" spans="1:11" ht="14.4" customHeight="1" thickBot="1" x14ac:dyDescent="0.35">
      <c r="A220" s="638" t="s">
        <v>548</v>
      </c>
      <c r="B220" s="616">
        <v>10.879907182413</v>
      </c>
      <c r="C220" s="616">
        <v>78.322329999999994</v>
      </c>
      <c r="D220" s="617">
        <v>67.442422817586007</v>
      </c>
      <c r="E220" s="618">
        <v>7.1988049793839997</v>
      </c>
      <c r="F220" s="616">
        <v>66.808863323432007</v>
      </c>
      <c r="G220" s="617">
        <v>55.674052769527002</v>
      </c>
      <c r="H220" s="619">
        <v>0</v>
      </c>
      <c r="I220" s="616">
        <v>33.55377</v>
      </c>
      <c r="J220" s="617">
        <v>-22.120282769527002</v>
      </c>
      <c r="K220" s="620">
        <v>0.50223530727499999</v>
      </c>
    </row>
    <row r="221" spans="1:11" ht="14.4" customHeight="1" thickBot="1" x14ac:dyDescent="0.35">
      <c r="A221" s="637" t="s">
        <v>549</v>
      </c>
      <c r="B221" s="621">
        <v>0</v>
      </c>
      <c r="C221" s="621">
        <v>49.134</v>
      </c>
      <c r="D221" s="622">
        <v>49.134</v>
      </c>
      <c r="E221" s="623" t="s">
        <v>336</v>
      </c>
      <c r="F221" s="621">
        <v>0</v>
      </c>
      <c r="G221" s="622">
        <v>0</v>
      </c>
      <c r="H221" s="624">
        <v>0</v>
      </c>
      <c r="I221" s="621">
        <v>0</v>
      </c>
      <c r="J221" s="622">
        <v>0</v>
      </c>
      <c r="K221" s="629">
        <v>0</v>
      </c>
    </row>
    <row r="222" spans="1:11" ht="14.4" customHeight="1" thickBot="1" x14ac:dyDescent="0.35">
      <c r="A222" s="638" t="s">
        <v>550</v>
      </c>
      <c r="B222" s="616">
        <v>0</v>
      </c>
      <c r="C222" s="616">
        <v>49.134</v>
      </c>
      <c r="D222" s="617">
        <v>49.134</v>
      </c>
      <c r="E222" s="626" t="s">
        <v>336</v>
      </c>
      <c r="F222" s="616">
        <v>0</v>
      </c>
      <c r="G222" s="617">
        <v>0</v>
      </c>
      <c r="H222" s="619">
        <v>0</v>
      </c>
      <c r="I222" s="616">
        <v>0</v>
      </c>
      <c r="J222" s="617">
        <v>0</v>
      </c>
      <c r="K222" s="620">
        <v>0</v>
      </c>
    </row>
    <row r="223" spans="1:11" ht="14.4" customHeight="1" thickBot="1" x14ac:dyDescent="0.35">
      <c r="A223" s="635" t="s">
        <v>551</v>
      </c>
      <c r="B223" s="616">
        <v>0</v>
      </c>
      <c r="C223" s="616">
        <v>13.4</v>
      </c>
      <c r="D223" s="617">
        <v>13.4</v>
      </c>
      <c r="E223" s="626" t="s">
        <v>351</v>
      </c>
      <c r="F223" s="616">
        <v>55.000000000013998</v>
      </c>
      <c r="G223" s="617">
        <v>45.833333333345003</v>
      </c>
      <c r="H223" s="619">
        <v>27.585000000000001</v>
      </c>
      <c r="I223" s="616">
        <v>55.17</v>
      </c>
      <c r="J223" s="617">
        <v>9.3366666666540006</v>
      </c>
      <c r="K223" s="620">
        <v>1.00309090909</v>
      </c>
    </row>
    <row r="224" spans="1:11" ht="14.4" customHeight="1" thickBot="1" x14ac:dyDescent="0.35">
      <c r="A224" s="641" t="s">
        <v>552</v>
      </c>
      <c r="B224" s="621">
        <v>0</v>
      </c>
      <c r="C224" s="621">
        <v>13.4</v>
      </c>
      <c r="D224" s="622">
        <v>13.4</v>
      </c>
      <c r="E224" s="623" t="s">
        <v>351</v>
      </c>
      <c r="F224" s="621">
        <v>55.000000000013998</v>
      </c>
      <c r="G224" s="622">
        <v>45.833333333345003</v>
      </c>
      <c r="H224" s="624">
        <v>27.585000000000001</v>
      </c>
      <c r="I224" s="621">
        <v>55.17</v>
      </c>
      <c r="J224" s="622">
        <v>9.3366666666540006</v>
      </c>
      <c r="K224" s="629">
        <v>1.00309090909</v>
      </c>
    </row>
    <row r="225" spans="1:11" ht="14.4" customHeight="1" thickBot="1" x14ac:dyDescent="0.35">
      <c r="A225" s="637" t="s">
        <v>553</v>
      </c>
      <c r="B225" s="621">
        <v>0</v>
      </c>
      <c r="C225" s="621">
        <v>13.4</v>
      </c>
      <c r="D225" s="622">
        <v>13.4</v>
      </c>
      <c r="E225" s="623" t="s">
        <v>351</v>
      </c>
      <c r="F225" s="621">
        <v>55.000000000013998</v>
      </c>
      <c r="G225" s="622">
        <v>45.833333333345003</v>
      </c>
      <c r="H225" s="624">
        <v>27.585000000000001</v>
      </c>
      <c r="I225" s="621">
        <v>55.17</v>
      </c>
      <c r="J225" s="622">
        <v>9.3366666666540006</v>
      </c>
      <c r="K225" s="629">
        <v>1.00309090909</v>
      </c>
    </row>
    <row r="226" spans="1:11" ht="14.4" customHeight="1" thickBot="1" x14ac:dyDescent="0.35">
      <c r="A226" s="638" t="s">
        <v>554</v>
      </c>
      <c r="B226" s="616">
        <v>0</v>
      </c>
      <c r="C226" s="616">
        <v>13.4</v>
      </c>
      <c r="D226" s="617">
        <v>13.4</v>
      </c>
      <c r="E226" s="626" t="s">
        <v>351</v>
      </c>
      <c r="F226" s="616">
        <v>55.000000000013998</v>
      </c>
      <c r="G226" s="617">
        <v>45.833333333345003</v>
      </c>
      <c r="H226" s="619">
        <v>27.585000000000001</v>
      </c>
      <c r="I226" s="616">
        <v>55.17</v>
      </c>
      <c r="J226" s="617">
        <v>9.3366666666540006</v>
      </c>
      <c r="K226" s="620">
        <v>1.00309090909</v>
      </c>
    </row>
    <row r="227" spans="1:11" ht="14.4" customHeight="1" thickBot="1" x14ac:dyDescent="0.35">
      <c r="A227" s="634" t="s">
        <v>555</v>
      </c>
      <c r="B227" s="616">
        <v>8825.0551460164406</v>
      </c>
      <c r="C227" s="616">
        <v>9404.1719799999992</v>
      </c>
      <c r="D227" s="617">
        <v>579.11683398355694</v>
      </c>
      <c r="E227" s="618">
        <v>1.065621894073</v>
      </c>
      <c r="F227" s="616">
        <v>8875.0091826718308</v>
      </c>
      <c r="G227" s="617">
        <v>7395.8409855598602</v>
      </c>
      <c r="H227" s="619">
        <v>723.25743</v>
      </c>
      <c r="I227" s="616">
        <v>7809.7494500000103</v>
      </c>
      <c r="J227" s="617">
        <v>413.90846444015398</v>
      </c>
      <c r="K227" s="620">
        <v>0.87997085853699997</v>
      </c>
    </row>
    <row r="228" spans="1:11" ht="14.4" customHeight="1" thickBot="1" x14ac:dyDescent="0.35">
      <c r="A228" s="639" t="s">
        <v>556</v>
      </c>
      <c r="B228" s="621">
        <v>8825.0551460164406</v>
      </c>
      <c r="C228" s="621">
        <v>9404.1719799999992</v>
      </c>
      <c r="D228" s="622">
        <v>579.11683398355694</v>
      </c>
      <c r="E228" s="628">
        <v>1.065621894073</v>
      </c>
      <c r="F228" s="621">
        <v>8875.0091826718308</v>
      </c>
      <c r="G228" s="622">
        <v>7395.8409855598602</v>
      </c>
      <c r="H228" s="624">
        <v>723.25743</v>
      </c>
      <c r="I228" s="621">
        <v>7809.7494500000103</v>
      </c>
      <c r="J228" s="622">
        <v>413.90846444015398</v>
      </c>
      <c r="K228" s="629">
        <v>0.87997085853699997</v>
      </c>
    </row>
    <row r="229" spans="1:11" ht="14.4" customHeight="1" thickBot="1" x14ac:dyDescent="0.35">
      <c r="A229" s="641" t="s">
        <v>54</v>
      </c>
      <c r="B229" s="621">
        <v>8825.0551460164406</v>
      </c>
      <c r="C229" s="621">
        <v>9404.1719799999992</v>
      </c>
      <c r="D229" s="622">
        <v>579.11683398355694</v>
      </c>
      <c r="E229" s="628">
        <v>1.065621894073</v>
      </c>
      <c r="F229" s="621">
        <v>8875.0091826718308</v>
      </c>
      <c r="G229" s="622">
        <v>7395.8409855598602</v>
      </c>
      <c r="H229" s="624">
        <v>723.25743</v>
      </c>
      <c r="I229" s="621">
        <v>7809.7494500000103</v>
      </c>
      <c r="J229" s="622">
        <v>413.90846444015398</v>
      </c>
      <c r="K229" s="629">
        <v>0.87997085853699997</v>
      </c>
    </row>
    <row r="230" spans="1:11" ht="14.4" customHeight="1" thickBot="1" x14ac:dyDescent="0.35">
      <c r="A230" s="637" t="s">
        <v>557</v>
      </c>
      <c r="B230" s="621">
        <v>151</v>
      </c>
      <c r="C230" s="621">
        <v>199.221</v>
      </c>
      <c r="D230" s="622">
        <v>48.220999999999997</v>
      </c>
      <c r="E230" s="628">
        <v>1.3193443708599999</v>
      </c>
      <c r="F230" s="621">
        <v>215.65058888099199</v>
      </c>
      <c r="G230" s="622">
        <v>179.708824067493</v>
      </c>
      <c r="H230" s="624">
        <v>17.210999999999999</v>
      </c>
      <c r="I230" s="621">
        <v>170.31075000000001</v>
      </c>
      <c r="J230" s="622">
        <v>-9.3980740674920007</v>
      </c>
      <c r="K230" s="629">
        <v>0.789753234079</v>
      </c>
    </row>
    <row r="231" spans="1:11" ht="14.4" customHeight="1" thickBot="1" x14ac:dyDescent="0.35">
      <c r="A231" s="638" t="s">
        <v>558</v>
      </c>
      <c r="B231" s="616">
        <v>151</v>
      </c>
      <c r="C231" s="616">
        <v>199.221</v>
      </c>
      <c r="D231" s="617">
        <v>48.220999999999997</v>
      </c>
      <c r="E231" s="618">
        <v>1.3193443708599999</v>
      </c>
      <c r="F231" s="616">
        <v>215.65058888099199</v>
      </c>
      <c r="G231" s="617">
        <v>179.708824067493</v>
      </c>
      <c r="H231" s="619">
        <v>17.210999999999999</v>
      </c>
      <c r="I231" s="616">
        <v>170.31075000000001</v>
      </c>
      <c r="J231" s="617">
        <v>-9.3980740674920007</v>
      </c>
      <c r="K231" s="620">
        <v>0.789753234079</v>
      </c>
    </row>
    <row r="232" spans="1:11" ht="14.4" customHeight="1" thickBot="1" x14ac:dyDescent="0.35">
      <c r="A232" s="637" t="s">
        <v>559</v>
      </c>
      <c r="B232" s="621">
        <v>389.05514601644398</v>
      </c>
      <c r="C232" s="621">
        <v>408.80148000000003</v>
      </c>
      <c r="D232" s="622">
        <v>19.746333983555001</v>
      </c>
      <c r="E232" s="628">
        <v>1.050754588869</v>
      </c>
      <c r="F232" s="621">
        <v>495.052321470881</v>
      </c>
      <c r="G232" s="622">
        <v>412.54360122573399</v>
      </c>
      <c r="H232" s="624">
        <v>30.905059999999999</v>
      </c>
      <c r="I232" s="621">
        <v>415.57418000000098</v>
      </c>
      <c r="J232" s="622">
        <v>3.030578774266</v>
      </c>
      <c r="K232" s="629">
        <v>0.83945506762800004</v>
      </c>
    </row>
    <row r="233" spans="1:11" ht="14.4" customHeight="1" thickBot="1" x14ac:dyDescent="0.35">
      <c r="A233" s="638" t="s">
        <v>560</v>
      </c>
      <c r="B233" s="616">
        <v>389.05514601644398</v>
      </c>
      <c r="C233" s="616">
        <v>408.80148000000003</v>
      </c>
      <c r="D233" s="617">
        <v>19.746333983555001</v>
      </c>
      <c r="E233" s="618">
        <v>1.050754588869</v>
      </c>
      <c r="F233" s="616">
        <v>0</v>
      </c>
      <c r="G233" s="617">
        <v>0</v>
      </c>
      <c r="H233" s="619">
        <v>0</v>
      </c>
      <c r="I233" s="616">
        <v>5.4001247917767604E-13</v>
      </c>
      <c r="J233" s="617">
        <v>5.4001247917767604E-13</v>
      </c>
      <c r="K233" s="627" t="s">
        <v>336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407.68316445830101</v>
      </c>
      <c r="G234" s="617">
        <v>339.73597038191798</v>
      </c>
      <c r="H234" s="619">
        <v>27.38</v>
      </c>
      <c r="I234" s="616">
        <v>361.34</v>
      </c>
      <c r="J234" s="617">
        <v>21.604029618081999</v>
      </c>
      <c r="K234" s="620">
        <v>0.88632553782300005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31.672897196261001</v>
      </c>
      <c r="G235" s="617">
        <v>26.394080996884</v>
      </c>
      <c r="H235" s="619">
        <v>0</v>
      </c>
      <c r="I235" s="616">
        <v>0</v>
      </c>
      <c r="J235" s="617">
        <v>-26.394080996884</v>
      </c>
      <c r="K235" s="620">
        <v>0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55.696259816317998</v>
      </c>
      <c r="G236" s="617">
        <v>46.413549846932</v>
      </c>
      <c r="H236" s="619">
        <v>3.5250599999999999</v>
      </c>
      <c r="I236" s="616">
        <v>54.234180000000002</v>
      </c>
      <c r="J236" s="617">
        <v>7.8206301530679996</v>
      </c>
      <c r="K236" s="620">
        <v>0.97374904847900001</v>
      </c>
    </row>
    <row r="237" spans="1:11" ht="14.4" customHeight="1" thickBot="1" x14ac:dyDescent="0.35">
      <c r="A237" s="637" t="s">
        <v>564</v>
      </c>
      <c r="B237" s="621">
        <v>1724</v>
      </c>
      <c r="C237" s="621">
        <v>1472.0797700000001</v>
      </c>
      <c r="D237" s="622">
        <v>-251.92023</v>
      </c>
      <c r="E237" s="628">
        <v>0.85387457656599997</v>
      </c>
      <c r="F237" s="621">
        <v>1450.32330947785</v>
      </c>
      <c r="G237" s="622">
        <v>1208.60275789821</v>
      </c>
      <c r="H237" s="624">
        <v>85.693899999999999</v>
      </c>
      <c r="I237" s="621">
        <v>1160.9165499999999</v>
      </c>
      <c r="J237" s="622">
        <v>-47.686207898206</v>
      </c>
      <c r="K237" s="629">
        <v>0.80045362465900005</v>
      </c>
    </row>
    <row r="238" spans="1:11" ht="14.4" customHeight="1" thickBot="1" x14ac:dyDescent="0.35">
      <c r="A238" s="638" t="s">
        <v>565</v>
      </c>
      <c r="B238" s="616">
        <v>1724</v>
      </c>
      <c r="C238" s="616">
        <v>1472.0797700000001</v>
      </c>
      <c r="D238" s="617">
        <v>-251.92023</v>
      </c>
      <c r="E238" s="618">
        <v>0.85387457656599997</v>
      </c>
      <c r="F238" s="616">
        <v>1450.32330947785</v>
      </c>
      <c r="G238" s="617">
        <v>1208.60275789821</v>
      </c>
      <c r="H238" s="619">
        <v>85.693899999999999</v>
      </c>
      <c r="I238" s="616">
        <v>1160.9165499999999</v>
      </c>
      <c r="J238" s="617">
        <v>-47.686207898206</v>
      </c>
      <c r="K238" s="620">
        <v>0.80045362465900005</v>
      </c>
    </row>
    <row r="239" spans="1:11" ht="14.4" customHeight="1" thickBot="1" x14ac:dyDescent="0.35">
      <c r="A239" s="637" t="s">
        <v>566</v>
      </c>
      <c r="B239" s="621">
        <v>0</v>
      </c>
      <c r="C239" s="621">
        <v>12.154</v>
      </c>
      <c r="D239" s="622">
        <v>12.154</v>
      </c>
      <c r="E239" s="623" t="s">
        <v>351</v>
      </c>
      <c r="F239" s="621">
        <v>0</v>
      </c>
      <c r="G239" s="622">
        <v>0</v>
      </c>
      <c r="H239" s="624">
        <v>1.0129999999999999</v>
      </c>
      <c r="I239" s="621">
        <v>9.5329999999999995</v>
      </c>
      <c r="J239" s="622">
        <v>9.5329999999999995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12.154</v>
      </c>
      <c r="D240" s="617">
        <v>12.154</v>
      </c>
      <c r="E240" s="626" t="s">
        <v>351</v>
      </c>
      <c r="F240" s="616">
        <v>0</v>
      </c>
      <c r="G240" s="617">
        <v>0</v>
      </c>
      <c r="H240" s="619">
        <v>1.0129999999999999</v>
      </c>
      <c r="I240" s="616">
        <v>9.5329999999999995</v>
      </c>
      <c r="J240" s="617">
        <v>9.5329999999999995</v>
      </c>
      <c r="K240" s="627" t="s">
        <v>336</v>
      </c>
    </row>
    <row r="241" spans="1:11" ht="14.4" customHeight="1" thickBot="1" x14ac:dyDescent="0.35">
      <c r="A241" s="637" t="s">
        <v>568</v>
      </c>
      <c r="B241" s="621">
        <v>1253</v>
      </c>
      <c r="C241" s="621">
        <v>1104.69121</v>
      </c>
      <c r="D241" s="622">
        <v>-148.30878999999999</v>
      </c>
      <c r="E241" s="628">
        <v>0.881637039106</v>
      </c>
      <c r="F241" s="621">
        <v>1315</v>
      </c>
      <c r="G241" s="622">
        <v>1095.8333333333301</v>
      </c>
      <c r="H241" s="624">
        <v>90.495220000000003</v>
      </c>
      <c r="I241" s="621">
        <v>925.56996000000095</v>
      </c>
      <c r="J241" s="622">
        <v>-170.263373333332</v>
      </c>
      <c r="K241" s="629">
        <v>0.70385548288900002</v>
      </c>
    </row>
    <row r="242" spans="1:11" ht="14.4" customHeight="1" thickBot="1" x14ac:dyDescent="0.35">
      <c r="A242" s="638" t="s">
        <v>569</v>
      </c>
      <c r="B242" s="616">
        <v>1237</v>
      </c>
      <c r="C242" s="616">
        <v>1084.58797</v>
      </c>
      <c r="D242" s="617">
        <v>-152.41202999999999</v>
      </c>
      <c r="E242" s="618">
        <v>0.87678898140600003</v>
      </c>
      <c r="F242" s="616">
        <v>1315</v>
      </c>
      <c r="G242" s="617">
        <v>1095.8333333333301</v>
      </c>
      <c r="H242" s="619">
        <v>90.495220000000003</v>
      </c>
      <c r="I242" s="616">
        <v>925.56996000000095</v>
      </c>
      <c r="J242" s="617">
        <v>-170.263373333332</v>
      </c>
      <c r="K242" s="620">
        <v>0.70385548288900002</v>
      </c>
    </row>
    <row r="243" spans="1:11" ht="14.4" customHeight="1" thickBot="1" x14ac:dyDescent="0.35">
      <c r="A243" s="638" t="s">
        <v>570</v>
      </c>
      <c r="B243" s="616">
        <v>16</v>
      </c>
      <c r="C243" s="616">
        <v>20.10324</v>
      </c>
      <c r="D243" s="617">
        <v>4.1032400000000004</v>
      </c>
      <c r="E243" s="618">
        <v>1.2564525</v>
      </c>
      <c r="F243" s="616">
        <v>0</v>
      </c>
      <c r="G243" s="617">
        <v>0</v>
      </c>
      <c r="H243" s="619">
        <v>0</v>
      </c>
      <c r="I243" s="616">
        <v>0</v>
      </c>
      <c r="J243" s="617">
        <v>0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638.29327999999998</v>
      </c>
      <c r="D244" s="622">
        <v>638.29327999999998</v>
      </c>
      <c r="E244" s="623" t="s">
        <v>351</v>
      </c>
      <c r="F244" s="621">
        <v>0</v>
      </c>
      <c r="G244" s="622">
        <v>0</v>
      </c>
      <c r="H244" s="624">
        <v>55.454680000000003</v>
      </c>
      <c r="I244" s="621">
        <v>634.54562000000101</v>
      </c>
      <c r="J244" s="622">
        <v>634.54562000000101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638.29327999999998</v>
      </c>
      <c r="D245" s="617">
        <v>638.29327999999998</v>
      </c>
      <c r="E245" s="626" t="s">
        <v>351</v>
      </c>
      <c r="F245" s="616">
        <v>0</v>
      </c>
      <c r="G245" s="617">
        <v>0</v>
      </c>
      <c r="H245" s="619">
        <v>55.454680000000003</v>
      </c>
      <c r="I245" s="616">
        <v>634.54562000000101</v>
      </c>
      <c r="J245" s="617">
        <v>634.54562000000101</v>
      </c>
      <c r="K245" s="627" t="s">
        <v>336</v>
      </c>
    </row>
    <row r="246" spans="1:11" ht="14.4" customHeight="1" thickBot="1" x14ac:dyDescent="0.35">
      <c r="A246" s="637" t="s">
        <v>573</v>
      </c>
      <c r="B246" s="621">
        <v>5308</v>
      </c>
      <c r="C246" s="621">
        <v>5568.9312399999999</v>
      </c>
      <c r="D246" s="622">
        <v>260.93124000000103</v>
      </c>
      <c r="E246" s="628">
        <v>1.0491581085149999</v>
      </c>
      <c r="F246" s="621">
        <v>5398.9829628421103</v>
      </c>
      <c r="G246" s="622">
        <v>4499.1524690350898</v>
      </c>
      <c r="H246" s="624">
        <v>442.48457000000002</v>
      </c>
      <c r="I246" s="621">
        <v>4493.2993900000101</v>
      </c>
      <c r="J246" s="622">
        <v>-5.8530790350819997</v>
      </c>
      <c r="K246" s="629">
        <v>0.83224922562699999</v>
      </c>
    </row>
    <row r="247" spans="1:11" ht="14.4" customHeight="1" thickBot="1" x14ac:dyDescent="0.35">
      <c r="A247" s="638" t="s">
        <v>574</v>
      </c>
      <c r="B247" s="616">
        <v>5308</v>
      </c>
      <c r="C247" s="616">
        <v>5568.9312399999999</v>
      </c>
      <c r="D247" s="617">
        <v>260.93124000000103</v>
      </c>
      <c r="E247" s="618">
        <v>1.0491581085149999</v>
      </c>
      <c r="F247" s="616">
        <v>5398.9829628421103</v>
      </c>
      <c r="G247" s="617">
        <v>4499.1524690350898</v>
      </c>
      <c r="H247" s="619">
        <v>442.48457000000002</v>
      </c>
      <c r="I247" s="616">
        <v>4493.2993900000101</v>
      </c>
      <c r="J247" s="617">
        <v>-5.8530790350819997</v>
      </c>
      <c r="K247" s="620">
        <v>0.83224922562699999</v>
      </c>
    </row>
    <row r="248" spans="1:11" ht="14.4" customHeight="1" thickBot="1" x14ac:dyDescent="0.35">
      <c r="A248" s="642" t="s">
        <v>575</v>
      </c>
      <c r="B248" s="621">
        <v>0</v>
      </c>
      <c r="C248" s="621">
        <v>4.8126800000000003</v>
      </c>
      <c r="D248" s="622">
        <v>4.8126800000000003</v>
      </c>
      <c r="E248" s="623" t="s">
        <v>351</v>
      </c>
      <c r="F248" s="621">
        <v>0</v>
      </c>
      <c r="G248" s="622">
        <v>0</v>
      </c>
      <c r="H248" s="624">
        <v>0</v>
      </c>
      <c r="I248" s="621">
        <v>1.58117</v>
      </c>
      <c r="J248" s="622">
        <v>1.58117</v>
      </c>
      <c r="K248" s="625" t="s">
        <v>336</v>
      </c>
    </row>
    <row r="249" spans="1:11" ht="14.4" customHeight="1" thickBot="1" x14ac:dyDescent="0.35">
      <c r="A249" s="639" t="s">
        <v>576</v>
      </c>
      <c r="B249" s="621">
        <v>0</v>
      </c>
      <c r="C249" s="621">
        <v>4.8126800000000003</v>
      </c>
      <c r="D249" s="622">
        <v>4.8126800000000003</v>
      </c>
      <c r="E249" s="623" t="s">
        <v>351</v>
      </c>
      <c r="F249" s="621">
        <v>0</v>
      </c>
      <c r="G249" s="622">
        <v>0</v>
      </c>
      <c r="H249" s="624">
        <v>0</v>
      </c>
      <c r="I249" s="621">
        <v>1.58117</v>
      </c>
      <c r="J249" s="622">
        <v>1.58117</v>
      </c>
      <c r="K249" s="625" t="s">
        <v>336</v>
      </c>
    </row>
    <row r="250" spans="1:11" ht="14.4" customHeight="1" thickBot="1" x14ac:dyDescent="0.35">
      <c r="A250" s="641" t="s">
        <v>577</v>
      </c>
      <c r="B250" s="621">
        <v>0</v>
      </c>
      <c r="C250" s="621">
        <v>4.8126800000000003</v>
      </c>
      <c r="D250" s="622">
        <v>4.8126800000000003</v>
      </c>
      <c r="E250" s="623" t="s">
        <v>351</v>
      </c>
      <c r="F250" s="621">
        <v>0</v>
      </c>
      <c r="G250" s="622">
        <v>0</v>
      </c>
      <c r="H250" s="624">
        <v>0</v>
      </c>
      <c r="I250" s="621">
        <v>1.58117</v>
      </c>
      <c r="J250" s="622">
        <v>1.58117</v>
      </c>
      <c r="K250" s="625" t="s">
        <v>336</v>
      </c>
    </row>
    <row r="251" spans="1:11" ht="14.4" customHeight="1" thickBot="1" x14ac:dyDescent="0.35">
      <c r="A251" s="637" t="s">
        <v>578</v>
      </c>
      <c r="B251" s="621">
        <v>0</v>
      </c>
      <c r="C251" s="621">
        <v>4.8126800000000003</v>
      </c>
      <c r="D251" s="622">
        <v>4.8126800000000003</v>
      </c>
      <c r="E251" s="623" t="s">
        <v>351</v>
      </c>
      <c r="F251" s="621">
        <v>0</v>
      </c>
      <c r="G251" s="622">
        <v>0</v>
      </c>
      <c r="H251" s="624">
        <v>0</v>
      </c>
      <c r="I251" s="621">
        <v>1.58117</v>
      </c>
      <c r="J251" s="622">
        <v>1.58117</v>
      </c>
      <c r="K251" s="625" t="s">
        <v>336</v>
      </c>
    </row>
    <row r="252" spans="1:11" ht="14.4" customHeight="1" thickBot="1" x14ac:dyDescent="0.35">
      <c r="A252" s="638" t="s">
        <v>579</v>
      </c>
      <c r="B252" s="616">
        <v>0</v>
      </c>
      <c r="C252" s="616">
        <v>4.8126800000000003</v>
      </c>
      <c r="D252" s="617">
        <v>4.8126800000000003</v>
      </c>
      <c r="E252" s="626" t="s">
        <v>351</v>
      </c>
      <c r="F252" s="616">
        <v>0</v>
      </c>
      <c r="G252" s="617">
        <v>0</v>
      </c>
      <c r="H252" s="619">
        <v>0</v>
      </c>
      <c r="I252" s="616">
        <v>1.58117</v>
      </c>
      <c r="J252" s="617">
        <v>1.58117</v>
      </c>
      <c r="K252" s="627" t="s">
        <v>336</v>
      </c>
    </row>
    <row r="253" spans="1:11" ht="14.4" customHeight="1" thickBot="1" x14ac:dyDescent="0.35">
      <c r="A253" s="643"/>
      <c r="B253" s="616">
        <v>-25099.392142502202</v>
      </c>
      <c r="C253" s="616">
        <v>-24012.889879999999</v>
      </c>
      <c r="D253" s="617">
        <v>1086.50226250214</v>
      </c>
      <c r="E253" s="618">
        <v>0.95671200894599995</v>
      </c>
      <c r="F253" s="616">
        <v>-25123.039796562502</v>
      </c>
      <c r="G253" s="617">
        <v>-20935.866497135401</v>
      </c>
      <c r="H253" s="619">
        <v>-377.12233000000202</v>
      </c>
      <c r="I253" s="616">
        <v>-18443.79117</v>
      </c>
      <c r="J253" s="617">
        <v>2492.0753271353701</v>
      </c>
      <c r="K253" s="620">
        <v>0.73413851664999996</v>
      </c>
    </row>
    <row r="254" spans="1:11" ht="14.4" customHeight="1" thickBot="1" x14ac:dyDescent="0.35">
      <c r="A254" s="644" t="s">
        <v>66</v>
      </c>
      <c r="B254" s="630">
        <v>-25099.392142502202</v>
      </c>
      <c r="C254" s="630">
        <v>-24012.889879999999</v>
      </c>
      <c r="D254" s="631">
        <v>1086.50226250213</v>
      </c>
      <c r="E254" s="632" t="s">
        <v>351</v>
      </c>
      <c r="F254" s="630">
        <v>-25123.039796562502</v>
      </c>
      <c r="G254" s="631">
        <v>-20935.866497135401</v>
      </c>
      <c r="H254" s="630">
        <v>-377.12233000000202</v>
      </c>
      <c r="I254" s="630">
        <v>-18443.791170000099</v>
      </c>
      <c r="J254" s="631">
        <v>2492.0753271353601</v>
      </c>
      <c r="K254" s="633">
        <v>0.73413851664999996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580</v>
      </c>
      <c r="B5" s="646" t="s">
        <v>581</v>
      </c>
      <c r="C5" s="647" t="s">
        <v>582</v>
      </c>
      <c r="D5" s="647" t="s">
        <v>582</v>
      </c>
      <c r="E5" s="647"/>
      <c r="F5" s="647" t="s">
        <v>582</v>
      </c>
      <c r="G5" s="647" t="s">
        <v>582</v>
      </c>
      <c r="H5" s="647" t="s">
        <v>582</v>
      </c>
      <c r="I5" s="648" t="s">
        <v>582</v>
      </c>
      <c r="J5" s="649" t="s">
        <v>74</v>
      </c>
    </row>
    <row r="6" spans="1:10" ht="14.4" customHeight="1" x14ac:dyDescent="0.3">
      <c r="A6" s="645" t="s">
        <v>580</v>
      </c>
      <c r="B6" s="646" t="s">
        <v>346</v>
      </c>
      <c r="C6" s="647">
        <v>1884.092809999996</v>
      </c>
      <c r="D6" s="647">
        <v>1793.8134299999999</v>
      </c>
      <c r="E6" s="647"/>
      <c r="F6" s="647">
        <v>1722.2669100000001</v>
      </c>
      <c r="G6" s="647">
        <v>1812.8300516805068</v>
      </c>
      <c r="H6" s="647">
        <v>-90.56314168050676</v>
      </c>
      <c r="I6" s="648">
        <v>0.9500432257306447</v>
      </c>
      <c r="J6" s="649" t="s">
        <v>1</v>
      </c>
    </row>
    <row r="7" spans="1:10" ht="14.4" customHeight="1" x14ac:dyDescent="0.3">
      <c r="A7" s="645" t="s">
        <v>580</v>
      </c>
      <c r="B7" s="646" t="s">
        <v>347</v>
      </c>
      <c r="C7" s="647" t="s">
        <v>582</v>
      </c>
      <c r="D7" s="647" t="s">
        <v>582</v>
      </c>
      <c r="E7" s="647"/>
      <c r="F7" s="647">
        <v>2.2965800000000001</v>
      </c>
      <c r="G7" s="647">
        <v>2.5</v>
      </c>
      <c r="H7" s="647">
        <v>-0.20341999999999993</v>
      </c>
      <c r="I7" s="648">
        <v>0.918632</v>
      </c>
      <c r="J7" s="649" t="s">
        <v>1</v>
      </c>
    </row>
    <row r="8" spans="1:10" ht="14.4" customHeight="1" x14ac:dyDescent="0.3">
      <c r="A8" s="645" t="s">
        <v>580</v>
      </c>
      <c r="B8" s="646" t="s">
        <v>348</v>
      </c>
      <c r="C8" s="647">
        <v>39.098710000000004</v>
      </c>
      <c r="D8" s="647">
        <v>50.68439</v>
      </c>
      <c r="E8" s="647"/>
      <c r="F8" s="647">
        <v>37.73563</v>
      </c>
      <c r="G8" s="647">
        <v>41.717086144100833</v>
      </c>
      <c r="H8" s="647">
        <v>-3.9814561441008323</v>
      </c>
      <c r="I8" s="648">
        <v>0.9045605407254973</v>
      </c>
      <c r="J8" s="649" t="s">
        <v>1</v>
      </c>
    </row>
    <row r="9" spans="1:10" ht="14.4" customHeight="1" x14ac:dyDescent="0.3">
      <c r="A9" s="645" t="s">
        <v>580</v>
      </c>
      <c r="B9" s="646" t="s">
        <v>349</v>
      </c>
      <c r="C9" s="647">
        <v>20.129339999999999</v>
      </c>
      <c r="D9" s="647">
        <v>11.26032</v>
      </c>
      <c r="E9" s="647"/>
      <c r="F9" s="647">
        <v>154.34577999999999</v>
      </c>
      <c r="G9" s="647">
        <v>19.130345629619164</v>
      </c>
      <c r="H9" s="647">
        <v>135.21543437038082</v>
      </c>
      <c r="I9" s="648">
        <v>8.0681124632180836</v>
      </c>
      <c r="J9" s="649" t="s">
        <v>1</v>
      </c>
    </row>
    <row r="10" spans="1:10" ht="14.4" customHeight="1" x14ac:dyDescent="0.3">
      <c r="A10" s="645" t="s">
        <v>580</v>
      </c>
      <c r="B10" s="646" t="s">
        <v>350</v>
      </c>
      <c r="C10" s="647">
        <v>0</v>
      </c>
      <c r="D10" s="647">
        <v>13.300990000000001</v>
      </c>
      <c r="E10" s="647"/>
      <c r="F10" s="647">
        <v>150.12020999999999</v>
      </c>
      <c r="G10" s="647">
        <v>11.666666299194166</v>
      </c>
      <c r="H10" s="647">
        <v>138.45354370080582</v>
      </c>
      <c r="I10" s="648">
        <v>12.867446976722821</v>
      </c>
      <c r="J10" s="649" t="s">
        <v>1</v>
      </c>
    </row>
    <row r="11" spans="1:10" ht="14.4" customHeight="1" x14ac:dyDescent="0.3">
      <c r="A11" s="645" t="s">
        <v>580</v>
      </c>
      <c r="B11" s="646" t="s">
        <v>352</v>
      </c>
      <c r="C11" s="647">
        <v>688.57038999999691</v>
      </c>
      <c r="D11" s="647">
        <v>560.84643999999992</v>
      </c>
      <c r="E11" s="647"/>
      <c r="F11" s="647">
        <v>551.66695000000004</v>
      </c>
      <c r="G11" s="647">
        <v>661.17574648844334</v>
      </c>
      <c r="H11" s="647">
        <v>-109.50879648844329</v>
      </c>
      <c r="I11" s="648">
        <v>0.83437263530906391</v>
      </c>
      <c r="J11" s="649" t="s">
        <v>1</v>
      </c>
    </row>
    <row r="12" spans="1:10" ht="14.4" customHeight="1" x14ac:dyDescent="0.3">
      <c r="A12" s="645" t="s">
        <v>580</v>
      </c>
      <c r="B12" s="646" t="s">
        <v>353</v>
      </c>
      <c r="C12" s="647">
        <v>5.5714799999999993</v>
      </c>
      <c r="D12" s="647">
        <v>7.30009</v>
      </c>
      <c r="E12" s="647"/>
      <c r="F12" s="647">
        <v>7.3908000000000005</v>
      </c>
      <c r="G12" s="647">
        <v>4.7826168322791665</v>
      </c>
      <c r="H12" s="647">
        <v>2.608183167720834</v>
      </c>
      <c r="I12" s="648">
        <v>1.545346461819292</v>
      </c>
      <c r="J12" s="649" t="s">
        <v>1</v>
      </c>
    </row>
    <row r="13" spans="1:10" ht="14.4" customHeight="1" x14ac:dyDescent="0.3">
      <c r="A13" s="645" t="s">
        <v>580</v>
      </c>
      <c r="B13" s="646" t="s">
        <v>354</v>
      </c>
      <c r="C13" s="647">
        <v>201.146649999999</v>
      </c>
      <c r="D13" s="647">
        <v>207.10188000000002</v>
      </c>
      <c r="E13" s="647"/>
      <c r="F13" s="647">
        <v>219.01021</v>
      </c>
      <c r="G13" s="647">
        <v>202.12756101650501</v>
      </c>
      <c r="H13" s="647">
        <v>16.882648983494988</v>
      </c>
      <c r="I13" s="648">
        <v>1.0835247251715288</v>
      </c>
      <c r="J13" s="649" t="s">
        <v>1</v>
      </c>
    </row>
    <row r="14" spans="1:10" ht="14.4" customHeight="1" x14ac:dyDescent="0.3">
      <c r="A14" s="645" t="s">
        <v>580</v>
      </c>
      <c r="B14" s="646" t="s">
        <v>583</v>
      </c>
      <c r="C14" s="647">
        <v>2838.6093799999917</v>
      </c>
      <c r="D14" s="647">
        <v>2644.3075400000002</v>
      </c>
      <c r="E14" s="647"/>
      <c r="F14" s="647">
        <v>2844.8330700000001</v>
      </c>
      <c r="G14" s="647">
        <v>2755.9300740906483</v>
      </c>
      <c r="H14" s="647">
        <v>88.90299590935183</v>
      </c>
      <c r="I14" s="648">
        <v>1.0322587995773755</v>
      </c>
      <c r="J14" s="649" t="s">
        <v>584</v>
      </c>
    </row>
    <row r="16" spans="1:10" ht="14.4" customHeight="1" x14ac:dyDescent="0.3">
      <c r="A16" s="645" t="s">
        <v>580</v>
      </c>
      <c r="B16" s="646" t="s">
        <v>581</v>
      </c>
      <c r="C16" s="647" t="s">
        <v>582</v>
      </c>
      <c r="D16" s="647" t="s">
        <v>582</v>
      </c>
      <c r="E16" s="647"/>
      <c r="F16" s="647" t="s">
        <v>582</v>
      </c>
      <c r="G16" s="647" t="s">
        <v>582</v>
      </c>
      <c r="H16" s="647" t="s">
        <v>582</v>
      </c>
      <c r="I16" s="648" t="s">
        <v>582</v>
      </c>
      <c r="J16" s="649" t="s">
        <v>74</v>
      </c>
    </row>
    <row r="17" spans="1:10" ht="14.4" customHeight="1" x14ac:dyDescent="0.3">
      <c r="A17" s="645" t="s">
        <v>585</v>
      </c>
      <c r="B17" s="646" t="s">
        <v>586</v>
      </c>
      <c r="C17" s="647" t="s">
        <v>582</v>
      </c>
      <c r="D17" s="647" t="s">
        <v>582</v>
      </c>
      <c r="E17" s="647"/>
      <c r="F17" s="647" t="s">
        <v>582</v>
      </c>
      <c r="G17" s="647" t="s">
        <v>582</v>
      </c>
      <c r="H17" s="647" t="s">
        <v>582</v>
      </c>
      <c r="I17" s="648" t="s">
        <v>582</v>
      </c>
      <c r="J17" s="649" t="s">
        <v>0</v>
      </c>
    </row>
    <row r="18" spans="1:10" ht="14.4" customHeight="1" x14ac:dyDescent="0.3">
      <c r="A18" s="645" t="s">
        <v>585</v>
      </c>
      <c r="B18" s="646" t="s">
        <v>346</v>
      </c>
      <c r="C18" s="647">
        <v>248.856639999999</v>
      </c>
      <c r="D18" s="647">
        <v>262.11248000000001</v>
      </c>
      <c r="E18" s="647"/>
      <c r="F18" s="647">
        <v>261.93557999999996</v>
      </c>
      <c r="G18" s="647">
        <v>243.86542246734916</v>
      </c>
      <c r="H18" s="647">
        <v>18.070157532650796</v>
      </c>
      <c r="I18" s="648">
        <v>1.0740988917158609</v>
      </c>
      <c r="J18" s="649" t="s">
        <v>1</v>
      </c>
    </row>
    <row r="19" spans="1:10" ht="14.4" customHeight="1" x14ac:dyDescent="0.3">
      <c r="A19" s="645" t="s">
        <v>585</v>
      </c>
      <c r="B19" s="646" t="s">
        <v>348</v>
      </c>
      <c r="C19" s="647">
        <v>0</v>
      </c>
      <c r="D19" s="647">
        <v>2.41601</v>
      </c>
      <c r="E19" s="647"/>
      <c r="F19" s="647">
        <v>1.02233</v>
      </c>
      <c r="G19" s="647">
        <v>5.0504194774341657</v>
      </c>
      <c r="H19" s="647">
        <v>-4.0280894774341656</v>
      </c>
      <c r="I19" s="648">
        <v>0.20242476977761625</v>
      </c>
      <c r="J19" s="649" t="s">
        <v>1</v>
      </c>
    </row>
    <row r="20" spans="1:10" ht="14.4" customHeight="1" x14ac:dyDescent="0.3">
      <c r="A20" s="645" t="s">
        <v>585</v>
      </c>
      <c r="B20" s="646" t="s">
        <v>349</v>
      </c>
      <c r="C20" s="647">
        <v>1.4075500000000001</v>
      </c>
      <c r="D20" s="647">
        <v>7.0377000000000001</v>
      </c>
      <c r="E20" s="647"/>
      <c r="F20" s="647">
        <v>3.9815399999999999</v>
      </c>
      <c r="G20" s="647">
        <v>6.8322662962924996</v>
      </c>
      <c r="H20" s="647">
        <v>-2.8507262962924997</v>
      </c>
      <c r="I20" s="648">
        <v>0.58275538852467823</v>
      </c>
      <c r="J20" s="649" t="s">
        <v>1</v>
      </c>
    </row>
    <row r="21" spans="1:10" ht="14.4" customHeight="1" x14ac:dyDescent="0.3">
      <c r="A21" s="645" t="s">
        <v>585</v>
      </c>
      <c r="B21" s="646" t="s">
        <v>350</v>
      </c>
      <c r="C21" s="647">
        <v>0</v>
      </c>
      <c r="D21" s="647" t="s">
        <v>582</v>
      </c>
      <c r="E21" s="647"/>
      <c r="F21" s="647">
        <v>3.8274300000000001</v>
      </c>
      <c r="G21" s="647">
        <v>0</v>
      </c>
      <c r="H21" s="647">
        <v>3.8274300000000001</v>
      </c>
      <c r="I21" s="648" t="s">
        <v>582</v>
      </c>
      <c r="J21" s="649" t="s">
        <v>1</v>
      </c>
    </row>
    <row r="22" spans="1:10" ht="14.4" customHeight="1" x14ac:dyDescent="0.3">
      <c r="A22" s="645" t="s">
        <v>585</v>
      </c>
      <c r="B22" s="646" t="s">
        <v>352</v>
      </c>
      <c r="C22" s="647">
        <v>75.929639999998997</v>
      </c>
      <c r="D22" s="647">
        <v>68.500190000000003</v>
      </c>
      <c r="E22" s="647"/>
      <c r="F22" s="647">
        <v>37.039150000000006</v>
      </c>
      <c r="G22" s="647">
        <v>63.718065487339999</v>
      </c>
      <c r="H22" s="647">
        <v>-26.678915487339992</v>
      </c>
      <c r="I22" s="648">
        <v>0.58129746590249565</v>
      </c>
      <c r="J22" s="649" t="s">
        <v>1</v>
      </c>
    </row>
    <row r="23" spans="1:10" ht="14.4" customHeight="1" x14ac:dyDescent="0.3">
      <c r="A23" s="645" t="s">
        <v>585</v>
      </c>
      <c r="B23" s="646" t="s">
        <v>353</v>
      </c>
      <c r="C23" s="647">
        <v>1.4214899999999999</v>
      </c>
      <c r="D23" s="647">
        <v>0.68179999999999996</v>
      </c>
      <c r="E23" s="647"/>
      <c r="F23" s="647">
        <v>0.29718000000000006</v>
      </c>
      <c r="G23" s="647">
        <v>0.8087260289624999</v>
      </c>
      <c r="H23" s="647">
        <v>-0.51154602896249979</v>
      </c>
      <c r="I23" s="648">
        <v>0.36746684211616998</v>
      </c>
      <c r="J23" s="649" t="s">
        <v>1</v>
      </c>
    </row>
    <row r="24" spans="1:10" ht="14.4" customHeight="1" x14ac:dyDescent="0.3">
      <c r="A24" s="645" t="s">
        <v>585</v>
      </c>
      <c r="B24" s="646" t="s">
        <v>354</v>
      </c>
      <c r="C24" s="647">
        <v>24.810100000000002</v>
      </c>
      <c r="D24" s="647">
        <v>29.994299999999996</v>
      </c>
      <c r="E24" s="647"/>
      <c r="F24" s="647">
        <v>33.533999999999999</v>
      </c>
      <c r="G24" s="647">
        <v>28.796642369446666</v>
      </c>
      <c r="H24" s="647">
        <v>4.7373576305533334</v>
      </c>
      <c r="I24" s="648">
        <v>1.1645107637819501</v>
      </c>
      <c r="J24" s="649" t="s">
        <v>1</v>
      </c>
    </row>
    <row r="25" spans="1:10" ht="14.4" customHeight="1" x14ac:dyDescent="0.3">
      <c r="A25" s="645" t="s">
        <v>585</v>
      </c>
      <c r="B25" s="646" t="s">
        <v>587</v>
      </c>
      <c r="C25" s="647">
        <v>352.42541999999798</v>
      </c>
      <c r="D25" s="647">
        <v>370.74248</v>
      </c>
      <c r="E25" s="647"/>
      <c r="F25" s="647">
        <v>341.63720999999998</v>
      </c>
      <c r="G25" s="647">
        <v>349.07154212682497</v>
      </c>
      <c r="H25" s="647">
        <v>-7.4343321268249838</v>
      </c>
      <c r="I25" s="648">
        <v>0.97870255454933663</v>
      </c>
      <c r="J25" s="649" t="s">
        <v>588</v>
      </c>
    </row>
    <row r="26" spans="1:10" ht="14.4" customHeight="1" x14ac:dyDescent="0.3">
      <c r="A26" s="645" t="s">
        <v>582</v>
      </c>
      <c r="B26" s="646" t="s">
        <v>582</v>
      </c>
      <c r="C26" s="647" t="s">
        <v>582</v>
      </c>
      <c r="D26" s="647" t="s">
        <v>582</v>
      </c>
      <c r="E26" s="647"/>
      <c r="F26" s="647" t="s">
        <v>582</v>
      </c>
      <c r="G26" s="647" t="s">
        <v>582</v>
      </c>
      <c r="H26" s="647" t="s">
        <v>582</v>
      </c>
      <c r="I26" s="648" t="s">
        <v>582</v>
      </c>
      <c r="J26" s="649" t="s">
        <v>589</v>
      </c>
    </row>
    <row r="27" spans="1:10" ht="14.4" customHeight="1" x14ac:dyDescent="0.3">
      <c r="A27" s="645" t="s">
        <v>590</v>
      </c>
      <c r="B27" s="646" t="s">
        <v>591</v>
      </c>
      <c r="C27" s="647" t="s">
        <v>582</v>
      </c>
      <c r="D27" s="647" t="s">
        <v>582</v>
      </c>
      <c r="E27" s="647"/>
      <c r="F27" s="647" t="s">
        <v>582</v>
      </c>
      <c r="G27" s="647" t="s">
        <v>582</v>
      </c>
      <c r="H27" s="647" t="s">
        <v>582</v>
      </c>
      <c r="I27" s="648" t="s">
        <v>582</v>
      </c>
      <c r="J27" s="649" t="s">
        <v>0</v>
      </c>
    </row>
    <row r="28" spans="1:10" ht="14.4" customHeight="1" x14ac:dyDescent="0.3">
      <c r="A28" s="645" t="s">
        <v>590</v>
      </c>
      <c r="B28" s="646" t="s">
        <v>346</v>
      </c>
      <c r="C28" s="647">
        <v>377.58179999999902</v>
      </c>
      <c r="D28" s="647">
        <v>337.33195999999998</v>
      </c>
      <c r="E28" s="647"/>
      <c r="F28" s="647">
        <v>342.83346</v>
      </c>
      <c r="G28" s="647">
        <v>317.96153099019665</v>
      </c>
      <c r="H28" s="647">
        <v>24.871929009803353</v>
      </c>
      <c r="I28" s="648">
        <v>1.0782230760191245</v>
      </c>
      <c r="J28" s="649" t="s">
        <v>1</v>
      </c>
    </row>
    <row r="29" spans="1:10" ht="14.4" customHeight="1" x14ac:dyDescent="0.3">
      <c r="A29" s="645" t="s">
        <v>590</v>
      </c>
      <c r="B29" s="646" t="s">
        <v>348</v>
      </c>
      <c r="C29" s="647" t="s">
        <v>582</v>
      </c>
      <c r="D29" s="647" t="s">
        <v>582</v>
      </c>
      <c r="E29" s="647"/>
      <c r="F29" s="647">
        <v>0.38331999999999999</v>
      </c>
      <c r="G29" s="647">
        <v>0</v>
      </c>
      <c r="H29" s="647">
        <v>0.38331999999999999</v>
      </c>
      <c r="I29" s="648" t="s">
        <v>582</v>
      </c>
      <c r="J29" s="649" t="s">
        <v>1</v>
      </c>
    </row>
    <row r="30" spans="1:10" ht="14.4" customHeight="1" x14ac:dyDescent="0.3">
      <c r="A30" s="645" t="s">
        <v>590</v>
      </c>
      <c r="B30" s="646" t="s">
        <v>349</v>
      </c>
      <c r="C30" s="647" t="s">
        <v>582</v>
      </c>
      <c r="D30" s="647" t="s">
        <v>582</v>
      </c>
      <c r="E30" s="647"/>
      <c r="F30" s="647">
        <v>90.32396</v>
      </c>
      <c r="G30" s="647">
        <v>0</v>
      </c>
      <c r="H30" s="647">
        <v>90.32396</v>
      </c>
      <c r="I30" s="648" t="s">
        <v>582</v>
      </c>
      <c r="J30" s="649" t="s">
        <v>1</v>
      </c>
    </row>
    <row r="31" spans="1:10" ht="14.4" customHeight="1" x14ac:dyDescent="0.3">
      <c r="A31" s="645" t="s">
        <v>590</v>
      </c>
      <c r="B31" s="646" t="s">
        <v>350</v>
      </c>
      <c r="C31" s="647" t="s">
        <v>582</v>
      </c>
      <c r="D31" s="647">
        <v>13.300990000000001</v>
      </c>
      <c r="E31" s="647"/>
      <c r="F31" s="647">
        <v>146.29277999999999</v>
      </c>
      <c r="G31" s="647">
        <v>11.666666299194166</v>
      </c>
      <c r="H31" s="647">
        <v>134.62611370080583</v>
      </c>
      <c r="I31" s="648">
        <v>12.539381537818105</v>
      </c>
      <c r="J31" s="649" t="s">
        <v>1</v>
      </c>
    </row>
    <row r="32" spans="1:10" ht="14.4" customHeight="1" x14ac:dyDescent="0.3">
      <c r="A32" s="645" t="s">
        <v>590</v>
      </c>
      <c r="B32" s="646" t="s">
        <v>352</v>
      </c>
      <c r="C32" s="647">
        <v>84.614559999999003</v>
      </c>
      <c r="D32" s="647">
        <v>63.792850000000001</v>
      </c>
      <c r="E32" s="647"/>
      <c r="F32" s="647">
        <v>60.39714</v>
      </c>
      <c r="G32" s="647">
        <v>60.741164197034159</v>
      </c>
      <c r="H32" s="647">
        <v>-0.34402419703415887</v>
      </c>
      <c r="I32" s="648">
        <v>0.99433622648525144</v>
      </c>
      <c r="J32" s="649" t="s">
        <v>1</v>
      </c>
    </row>
    <row r="33" spans="1:10" ht="14.4" customHeight="1" x14ac:dyDescent="0.3">
      <c r="A33" s="645" t="s">
        <v>590</v>
      </c>
      <c r="B33" s="646" t="s">
        <v>353</v>
      </c>
      <c r="C33" s="647">
        <v>0</v>
      </c>
      <c r="D33" s="647" t="s">
        <v>582</v>
      </c>
      <c r="E33" s="647"/>
      <c r="F33" s="647" t="s">
        <v>582</v>
      </c>
      <c r="G33" s="647" t="s">
        <v>582</v>
      </c>
      <c r="H33" s="647" t="s">
        <v>582</v>
      </c>
      <c r="I33" s="648" t="s">
        <v>582</v>
      </c>
      <c r="J33" s="649" t="s">
        <v>1</v>
      </c>
    </row>
    <row r="34" spans="1:10" ht="14.4" customHeight="1" x14ac:dyDescent="0.3">
      <c r="A34" s="645" t="s">
        <v>590</v>
      </c>
      <c r="B34" s="646" t="s">
        <v>354</v>
      </c>
      <c r="C34" s="647">
        <v>1.9135999999990001</v>
      </c>
      <c r="D34" s="647">
        <v>1.9136</v>
      </c>
      <c r="E34" s="647"/>
      <c r="F34" s="647">
        <v>6.1755000000000004</v>
      </c>
      <c r="G34" s="647">
        <v>2.8895623772991668</v>
      </c>
      <c r="H34" s="647">
        <v>3.2859376227008337</v>
      </c>
      <c r="I34" s="648">
        <v>2.1371748360636373</v>
      </c>
      <c r="J34" s="649" t="s">
        <v>1</v>
      </c>
    </row>
    <row r="35" spans="1:10" ht="14.4" customHeight="1" x14ac:dyDescent="0.3">
      <c r="A35" s="645" t="s">
        <v>590</v>
      </c>
      <c r="B35" s="646" t="s">
        <v>592</v>
      </c>
      <c r="C35" s="647">
        <v>464.10995999999705</v>
      </c>
      <c r="D35" s="647">
        <v>416.33939999999996</v>
      </c>
      <c r="E35" s="647"/>
      <c r="F35" s="647">
        <v>646.40616000000011</v>
      </c>
      <c r="G35" s="647">
        <v>393.25892386372414</v>
      </c>
      <c r="H35" s="647">
        <v>253.14723613627598</v>
      </c>
      <c r="I35" s="648">
        <v>1.6437164442427223</v>
      </c>
      <c r="J35" s="649" t="s">
        <v>588</v>
      </c>
    </row>
    <row r="36" spans="1:10" ht="14.4" customHeight="1" x14ac:dyDescent="0.3">
      <c r="A36" s="645" t="s">
        <v>582</v>
      </c>
      <c r="B36" s="646" t="s">
        <v>582</v>
      </c>
      <c r="C36" s="647" t="s">
        <v>582</v>
      </c>
      <c r="D36" s="647" t="s">
        <v>582</v>
      </c>
      <c r="E36" s="647"/>
      <c r="F36" s="647" t="s">
        <v>582</v>
      </c>
      <c r="G36" s="647" t="s">
        <v>582</v>
      </c>
      <c r="H36" s="647" t="s">
        <v>582</v>
      </c>
      <c r="I36" s="648" t="s">
        <v>582</v>
      </c>
      <c r="J36" s="649" t="s">
        <v>589</v>
      </c>
    </row>
    <row r="37" spans="1:10" ht="14.4" customHeight="1" x14ac:dyDescent="0.3">
      <c r="A37" s="645" t="s">
        <v>593</v>
      </c>
      <c r="B37" s="646" t="s">
        <v>594</v>
      </c>
      <c r="C37" s="647" t="s">
        <v>582</v>
      </c>
      <c r="D37" s="647" t="s">
        <v>582</v>
      </c>
      <c r="E37" s="647"/>
      <c r="F37" s="647" t="s">
        <v>582</v>
      </c>
      <c r="G37" s="647" t="s">
        <v>582</v>
      </c>
      <c r="H37" s="647" t="s">
        <v>582</v>
      </c>
      <c r="I37" s="648" t="s">
        <v>582</v>
      </c>
      <c r="J37" s="649" t="s">
        <v>0</v>
      </c>
    </row>
    <row r="38" spans="1:10" ht="14.4" customHeight="1" x14ac:dyDescent="0.3">
      <c r="A38" s="645" t="s">
        <v>593</v>
      </c>
      <c r="B38" s="646" t="s">
        <v>346</v>
      </c>
      <c r="C38" s="647">
        <v>189.96204</v>
      </c>
      <c r="D38" s="647">
        <v>130.59345999999999</v>
      </c>
      <c r="E38" s="647"/>
      <c r="F38" s="647">
        <v>189.30546000000001</v>
      </c>
      <c r="G38" s="647">
        <v>127.83276492089668</v>
      </c>
      <c r="H38" s="647">
        <v>61.472695079103332</v>
      </c>
      <c r="I38" s="648">
        <v>1.480883716448931</v>
      </c>
      <c r="J38" s="649" t="s">
        <v>1</v>
      </c>
    </row>
    <row r="39" spans="1:10" ht="14.4" customHeight="1" x14ac:dyDescent="0.3">
      <c r="A39" s="645" t="s">
        <v>593</v>
      </c>
      <c r="B39" s="646" t="s">
        <v>348</v>
      </c>
      <c r="C39" s="647">
        <v>0.59477999999999998</v>
      </c>
      <c r="D39" s="647">
        <v>0</v>
      </c>
      <c r="E39" s="647"/>
      <c r="F39" s="647">
        <v>2.6507000000000001</v>
      </c>
      <c r="G39" s="647">
        <v>0</v>
      </c>
      <c r="H39" s="647">
        <v>2.6507000000000001</v>
      </c>
      <c r="I39" s="648" t="s">
        <v>582</v>
      </c>
      <c r="J39" s="649" t="s">
        <v>1</v>
      </c>
    </row>
    <row r="40" spans="1:10" ht="14.4" customHeight="1" x14ac:dyDescent="0.3">
      <c r="A40" s="645" t="s">
        <v>593</v>
      </c>
      <c r="B40" s="646" t="s">
        <v>349</v>
      </c>
      <c r="C40" s="647">
        <v>7.0377100000000006</v>
      </c>
      <c r="D40" s="647">
        <v>4.22262</v>
      </c>
      <c r="E40" s="647"/>
      <c r="F40" s="647">
        <v>15.5023</v>
      </c>
      <c r="G40" s="647">
        <v>12.298079333326665</v>
      </c>
      <c r="H40" s="647">
        <v>3.2042206666733346</v>
      </c>
      <c r="I40" s="648">
        <v>1.2605464300421441</v>
      </c>
      <c r="J40" s="649" t="s">
        <v>1</v>
      </c>
    </row>
    <row r="41" spans="1:10" ht="14.4" customHeight="1" x14ac:dyDescent="0.3">
      <c r="A41" s="645" t="s">
        <v>593</v>
      </c>
      <c r="B41" s="646" t="s">
        <v>350</v>
      </c>
      <c r="C41" s="647">
        <v>0</v>
      </c>
      <c r="D41" s="647" t="s">
        <v>582</v>
      </c>
      <c r="E41" s="647"/>
      <c r="F41" s="647" t="s">
        <v>582</v>
      </c>
      <c r="G41" s="647" t="s">
        <v>582</v>
      </c>
      <c r="H41" s="647" t="s">
        <v>582</v>
      </c>
      <c r="I41" s="648" t="s">
        <v>582</v>
      </c>
      <c r="J41" s="649" t="s">
        <v>1</v>
      </c>
    </row>
    <row r="42" spans="1:10" ht="14.4" customHeight="1" x14ac:dyDescent="0.3">
      <c r="A42" s="645" t="s">
        <v>593</v>
      </c>
      <c r="B42" s="646" t="s">
        <v>352</v>
      </c>
      <c r="C42" s="647">
        <v>394.63017999999994</v>
      </c>
      <c r="D42" s="647">
        <v>330.35626999999994</v>
      </c>
      <c r="E42" s="647"/>
      <c r="F42" s="647">
        <v>281.39780000000002</v>
      </c>
      <c r="G42" s="647">
        <v>445.83331929066333</v>
      </c>
      <c r="H42" s="647">
        <v>-164.43551929066331</v>
      </c>
      <c r="I42" s="648">
        <v>0.63117265539442846</v>
      </c>
      <c r="J42" s="649" t="s">
        <v>1</v>
      </c>
    </row>
    <row r="43" spans="1:10" ht="14.4" customHeight="1" x14ac:dyDescent="0.3">
      <c r="A43" s="645" t="s">
        <v>593</v>
      </c>
      <c r="B43" s="646" t="s">
        <v>353</v>
      </c>
      <c r="C43" s="647">
        <v>4.1499899999999998</v>
      </c>
      <c r="D43" s="647">
        <v>6.61829</v>
      </c>
      <c r="E43" s="647"/>
      <c r="F43" s="647">
        <v>7.0936200000000005</v>
      </c>
      <c r="G43" s="647">
        <v>3.9738908033166664</v>
      </c>
      <c r="H43" s="647">
        <v>3.119729196683334</v>
      </c>
      <c r="I43" s="648">
        <v>1.785056598454986</v>
      </c>
      <c r="J43" s="649" t="s">
        <v>1</v>
      </c>
    </row>
    <row r="44" spans="1:10" ht="14.4" customHeight="1" x14ac:dyDescent="0.3">
      <c r="A44" s="645" t="s">
        <v>593</v>
      </c>
      <c r="B44" s="646" t="s">
        <v>354</v>
      </c>
      <c r="C44" s="647">
        <v>1.9136</v>
      </c>
      <c r="D44" s="647">
        <v>6.6975999999999996</v>
      </c>
      <c r="E44" s="647"/>
      <c r="F44" s="647">
        <v>3.0877500000000002</v>
      </c>
      <c r="G44" s="647">
        <v>12.280640103523332</v>
      </c>
      <c r="H44" s="647">
        <v>-9.1928901035233324</v>
      </c>
      <c r="I44" s="648">
        <v>0.25143233365450718</v>
      </c>
      <c r="J44" s="649" t="s">
        <v>1</v>
      </c>
    </row>
    <row r="45" spans="1:10" ht="14.4" customHeight="1" x14ac:dyDescent="0.3">
      <c r="A45" s="645" t="s">
        <v>593</v>
      </c>
      <c r="B45" s="646" t="s">
        <v>595</v>
      </c>
      <c r="C45" s="647">
        <v>598.28829999999994</v>
      </c>
      <c r="D45" s="647">
        <v>478.48823999999996</v>
      </c>
      <c r="E45" s="647"/>
      <c r="F45" s="647">
        <v>499.03763000000004</v>
      </c>
      <c r="G45" s="647">
        <v>602.21869445172661</v>
      </c>
      <c r="H45" s="647">
        <v>-103.18106445172657</v>
      </c>
      <c r="I45" s="648">
        <v>0.82866512547295645</v>
      </c>
      <c r="J45" s="649" t="s">
        <v>588</v>
      </c>
    </row>
    <row r="46" spans="1:10" ht="14.4" customHeight="1" x14ac:dyDescent="0.3">
      <c r="A46" s="645" t="s">
        <v>582</v>
      </c>
      <c r="B46" s="646" t="s">
        <v>582</v>
      </c>
      <c r="C46" s="647" t="s">
        <v>582</v>
      </c>
      <c r="D46" s="647" t="s">
        <v>582</v>
      </c>
      <c r="E46" s="647"/>
      <c r="F46" s="647" t="s">
        <v>582</v>
      </c>
      <c r="G46" s="647" t="s">
        <v>582</v>
      </c>
      <c r="H46" s="647" t="s">
        <v>582</v>
      </c>
      <c r="I46" s="648" t="s">
        <v>582</v>
      </c>
      <c r="J46" s="649" t="s">
        <v>589</v>
      </c>
    </row>
    <row r="47" spans="1:10" ht="14.4" customHeight="1" x14ac:dyDescent="0.3">
      <c r="A47" s="645" t="s">
        <v>596</v>
      </c>
      <c r="B47" s="646" t="s">
        <v>597</v>
      </c>
      <c r="C47" s="647" t="s">
        <v>582</v>
      </c>
      <c r="D47" s="647" t="s">
        <v>582</v>
      </c>
      <c r="E47" s="647"/>
      <c r="F47" s="647" t="s">
        <v>582</v>
      </c>
      <c r="G47" s="647" t="s">
        <v>582</v>
      </c>
      <c r="H47" s="647" t="s">
        <v>582</v>
      </c>
      <c r="I47" s="648" t="s">
        <v>582</v>
      </c>
      <c r="J47" s="649" t="s">
        <v>0</v>
      </c>
    </row>
    <row r="48" spans="1:10" ht="14.4" customHeight="1" x14ac:dyDescent="0.3">
      <c r="A48" s="645" t="s">
        <v>596</v>
      </c>
      <c r="B48" s="646" t="s">
        <v>346</v>
      </c>
      <c r="C48" s="647">
        <v>186.30697999999998</v>
      </c>
      <c r="D48" s="647">
        <v>99.755959999999988</v>
      </c>
      <c r="E48" s="647"/>
      <c r="F48" s="647">
        <v>94.893259999999984</v>
      </c>
      <c r="G48" s="647">
        <v>98.257818705815822</v>
      </c>
      <c r="H48" s="647">
        <v>-3.3645587058158384</v>
      </c>
      <c r="I48" s="648">
        <v>0.96575785265608904</v>
      </c>
      <c r="J48" s="649" t="s">
        <v>1</v>
      </c>
    </row>
    <row r="49" spans="1:10" ht="14.4" customHeight="1" x14ac:dyDescent="0.3">
      <c r="A49" s="645" t="s">
        <v>596</v>
      </c>
      <c r="B49" s="646" t="s">
        <v>354</v>
      </c>
      <c r="C49" s="647">
        <v>0</v>
      </c>
      <c r="D49" s="647">
        <v>0.95679999999999998</v>
      </c>
      <c r="E49" s="647"/>
      <c r="F49" s="647">
        <v>0</v>
      </c>
      <c r="G49" s="647">
        <v>0.72239059432416663</v>
      </c>
      <c r="H49" s="647">
        <v>-0.72239059432416663</v>
      </c>
      <c r="I49" s="648">
        <v>0</v>
      </c>
      <c r="J49" s="649" t="s">
        <v>1</v>
      </c>
    </row>
    <row r="50" spans="1:10" ht="14.4" customHeight="1" x14ac:dyDescent="0.3">
      <c r="A50" s="645" t="s">
        <v>596</v>
      </c>
      <c r="B50" s="646" t="s">
        <v>598</v>
      </c>
      <c r="C50" s="647">
        <v>186.30697999999998</v>
      </c>
      <c r="D50" s="647">
        <v>100.71275999999999</v>
      </c>
      <c r="E50" s="647"/>
      <c r="F50" s="647">
        <v>94.893259999999984</v>
      </c>
      <c r="G50" s="647">
        <v>98.98020930013999</v>
      </c>
      <c r="H50" s="647">
        <v>-4.0869493001400059</v>
      </c>
      <c r="I50" s="648">
        <v>0.95870942960175953</v>
      </c>
      <c r="J50" s="649" t="s">
        <v>588</v>
      </c>
    </row>
    <row r="51" spans="1:10" ht="14.4" customHeight="1" x14ac:dyDescent="0.3">
      <c r="A51" s="645" t="s">
        <v>582</v>
      </c>
      <c r="B51" s="646" t="s">
        <v>582</v>
      </c>
      <c r="C51" s="647" t="s">
        <v>582</v>
      </c>
      <c r="D51" s="647" t="s">
        <v>582</v>
      </c>
      <c r="E51" s="647"/>
      <c r="F51" s="647" t="s">
        <v>582</v>
      </c>
      <c r="G51" s="647" t="s">
        <v>582</v>
      </c>
      <c r="H51" s="647" t="s">
        <v>582</v>
      </c>
      <c r="I51" s="648" t="s">
        <v>582</v>
      </c>
      <c r="J51" s="649" t="s">
        <v>589</v>
      </c>
    </row>
    <row r="52" spans="1:10" ht="14.4" customHeight="1" x14ac:dyDescent="0.3">
      <c r="A52" s="645" t="s">
        <v>599</v>
      </c>
      <c r="B52" s="646" t="s">
        <v>600</v>
      </c>
      <c r="C52" s="647" t="s">
        <v>582</v>
      </c>
      <c r="D52" s="647" t="s">
        <v>582</v>
      </c>
      <c r="E52" s="647"/>
      <c r="F52" s="647" t="s">
        <v>582</v>
      </c>
      <c r="G52" s="647" t="s">
        <v>582</v>
      </c>
      <c r="H52" s="647" t="s">
        <v>582</v>
      </c>
      <c r="I52" s="648" t="s">
        <v>582</v>
      </c>
      <c r="J52" s="649" t="s">
        <v>0</v>
      </c>
    </row>
    <row r="53" spans="1:10" ht="14.4" customHeight="1" x14ac:dyDescent="0.3">
      <c r="A53" s="645" t="s">
        <v>599</v>
      </c>
      <c r="B53" s="646" t="s">
        <v>346</v>
      </c>
      <c r="C53" s="647">
        <v>473.955299999999</v>
      </c>
      <c r="D53" s="647">
        <v>435.48541</v>
      </c>
      <c r="E53" s="647"/>
      <c r="F53" s="647">
        <v>396.36032999999998</v>
      </c>
      <c r="G53" s="647">
        <v>449.78505828083001</v>
      </c>
      <c r="H53" s="647">
        <v>-53.424728280830038</v>
      </c>
      <c r="I53" s="648">
        <v>0.88122164732410135</v>
      </c>
      <c r="J53" s="649" t="s">
        <v>1</v>
      </c>
    </row>
    <row r="54" spans="1:10" ht="14.4" customHeight="1" x14ac:dyDescent="0.3">
      <c r="A54" s="645" t="s">
        <v>599</v>
      </c>
      <c r="B54" s="646" t="s">
        <v>347</v>
      </c>
      <c r="C54" s="647" t="s">
        <v>582</v>
      </c>
      <c r="D54" s="647" t="s">
        <v>582</v>
      </c>
      <c r="E54" s="647"/>
      <c r="F54" s="647">
        <v>2.2965800000000001</v>
      </c>
      <c r="G54" s="647">
        <v>2.5</v>
      </c>
      <c r="H54" s="647">
        <v>-0.20341999999999993</v>
      </c>
      <c r="I54" s="648">
        <v>0.918632</v>
      </c>
      <c r="J54" s="649" t="s">
        <v>1</v>
      </c>
    </row>
    <row r="55" spans="1:10" ht="14.4" customHeight="1" x14ac:dyDescent="0.3">
      <c r="A55" s="645" t="s">
        <v>599</v>
      </c>
      <c r="B55" s="646" t="s">
        <v>348</v>
      </c>
      <c r="C55" s="647">
        <v>38.503930000000004</v>
      </c>
      <c r="D55" s="647">
        <v>48.268380000000001</v>
      </c>
      <c r="E55" s="647"/>
      <c r="F55" s="647">
        <v>33.679279999999999</v>
      </c>
      <c r="G55" s="647">
        <v>36.666666666666664</v>
      </c>
      <c r="H55" s="647">
        <v>-2.9873866666666657</v>
      </c>
      <c r="I55" s="648">
        <v>0.91852581818181822</v>
      </c>
      <c r="J55" s="649" t="s">
        <v>1</v>
      </c>
    </row>
    <row r="56" spans="1:10" ht="14.4" customHeight="1" x14ac:dyDescent="0.3">
      <c r="A56" s="645" t="s">
        <v>599</v>
      </c>
      <c r="B56" s="646" t="s">
        <v>349</v>
      </c>
      <c r="C56" s="647">
        <v>11.68408</v>
      </c>
      <c r="D56" s="647">
        <v>0</v>
      </c>
      <c r="E56" s="647"/>
      <c r="F56" s="647">
        <v>44.537979999999997</v>
      </c>
      <c r="G56" s="647">
        <v>0</v>
      </c>
      <c r="H56" s="647">
        <v>44.537979999999997</v>
      </c>
      <c r="I56" s="648" t="s">
        <v>582</v>
      </c>
      <c r="J56" s="649" t="s">
        <v>1</v>
      </c>
    </row>
    <row r="57" spans="1:10" ht="14.4" customHeight="1" x14ac:dyDescent="0.3">
      <c r="A57" s="645" t="s">
        <v>599</v>
      </c>
      <c r="B57" s="646" t="s">
        <v>352</v>
      </c>
      <c r="C57" s="647">
        <v>99.098740000000006</v>
      </c>
      <c r="D57" s="647">
        <v>98.197130000000001</v>
      </c>
      <c r="E57" s="647"/>
      <c r="F57" s="647">
        <v>46.735509999999998</v>
      </c>
      <c r="G57" s="647">
        <v>90.883197513405833</v>
      </c>
      <c r="H57" s="647">
        <v>-44.147687513405835</v>
      </c>
      <c r="I57" s="648">
        <v>0.51423707878572633</v>
      </c>
      <c r="J57" s="649" t="s">
        <v>1</v>
      </c>
    </row>
    <row r="58" spans="1:10" ht="14.4" customHeight="1" x14ac:dyDescent="0.3">
      <c r="A58" s="645" t="s">
        <v>599</v>
      </c>
      <c r="B58" s="646" t="s">
        <v>601</v>
      </c>
      <c r="C58" s="647">
        <v>623.24204999999904</v>
      </c>
      <c r="D58" s="647">
        <v>581.95092</v>
      </c>
      <c r="E58" s="647"/>
      <c r="F58" s="647">
        <v>523.60968000000003</v>
      </c>
      <c r="G58" s="647">
        <v>579.83492246090259</v>
      </c>
      <c r="H58" s="647">
        <v>-56.225242460902564</v>
      </c>
      <c r="I58" s="648">
        <v>0.90303232819735213</v>
      </c>
      <c r="J58" s="649" t="s">
        <v>588</v>
      </c>
    </row>
    <row r="59" spans="1:10" ht="14.4" customHeight="1" x14ac:dyDescent="0.3">
      <c r="A59" s="645" t="s">
        <v>582</v>
      </c>
      <c r="B59" s="646" t="s">
        <v>582</v>
      </c>
      <c r="C59" s="647" t="s">
        <v>582</v>
      </c>
      <c r="D59" s="647" t="s">
        <v>582</v>
      </c>
      <c r="E59" s="647"/>
      <c r="F59" s="647" t="s">
        <v>582</v>
      </c>
      <c r="G59" s="647" t="s">
        <v>582</v>
      </c>
      <c r="H59" s="647" t="s">
        <v>582</v>
      </c>
      <c r="I59" s="648" t="s">
        <v>582</v>
      </c>
      <c r="J59" s="649" t="s">
        <v>589</v>
      </c>
    </row>
    <row r="60" spans="1:10" ht="14.4" customHeight="1" x14ac:dyDescent="0.3">
      <c r="A60" s="645" t="s">
        <v>602</v>
      </c>
      <c r="B60" s="646" t="s">
        <v>603</v>
      </c>
      <c r="C60" s="647" t="s">
        <v>582</v>
      </c>
      <c r="D60" s="647" t="s">
        <v>582</v>
      </c>
      <c r="E60" s="647"/>
      <c r="F60" s="647" t="s">
        <v>582</v>
      </c>
      <c r="G60" s="647" t="s">
        <v>582</v>
      </c>
      <c r="H60" s="647" t="s">
        <v>582</v>
      </c>
      <c r="I60" s="648" t="s">
        <v>582</v>
      </c>
      <c r="J60" s="649" t="s">
        <v>0</v>
      </c>
    </row>
    <row r="61" spans="1:10" ht="14.4" customHeight="1" x14ac:dyDescent="0.3">
      <c r="A61" s="645" t="s">
        <v>602</v>
      </c>
      <c r="B61" s="646" t="s">
        <v>346</v>
      </c>
      <c r="C61" s="647">
        <v>407.43004999999903</v>
      </c>
      <c r="D61" s="647">
        <v>528.53415999999993</v>
      </c>
      <c r="E61" s="647"/>
      <c r="F61" s="647">
        <v>436.93882000000002</v>
      </c>
      <c r="G61" s="647">
        <v>575.12745631541839</v>
      </c>
      <c r="H61" s="647">
        <v>-138.18863631541836</v>
      </c>
      <c r="I61" s="648">
        <v>0.75972519691421014</v>
      </c>
      <c r="J61" s="649" t="s">
        <v>1</v>
      </c>
    </row>
    <row r="62" spans="1:10" ht="14.4" customHeight="1" x14ac:dyDescent="0.3">
      <c r="A62" s="645" t="s">
        <v>602</v>
      </c>
      <c r="B62" s="646" t="s">
        <v>352</v>
      </c>
      <c r="C62" s="647">
        <v>34.297269999998996</v>
      </c>
      <c r="D62" s="647">
        <v>0</v>
      </c>
      <c r="E62" s="647"/>
      <c r="F62" s="647">
        <v>126.09734999999999</v>
      </c>
      <c r="G62" s="647">
        <v>0</v>
      </c>
      <c r="H62" s="647">
        <v>126.09734999999999</v>
      </c>
      <c r="I62" s="648" t="s">
        <v>582</v>
      </c>
      <c r="J62" s="649" t="s">
        <v>1</v>
      </c>
    </row>
    <row r="63" spans="1:10" ht="14.4" customHeight="1" x14ac:dyDescent="0.3">
      <c r="A63" s="645" t="s">
        <v>602</v>
      </c>
      <c r="B63" s="646" t="s">
        <v>354</v>
      </c>
      <c r="C63" s="647">
        <v>172.50935000000001</v>
      </c>
      <c r="D63" s="647">
        <v>167.53958000000003</v>
      </c>
      <c r="E63" s="647"/>
      <c r="F63" s="647">
        <v>176.21296000000001</v>
      </c>
      <c r="G63" s="647">
        <v>157.43832557191166</v>
      </c>
      <c r="H63" s="647">
        <v>18.774634428088348</v>
      </c>
      <c r="I63" s="648">
        <v>1.1192507247513428</v>
      </c>
      <c r="J63" s="649" t="s">
        <v>1</v>
      </c>
    </row>
    <row r="64" spans="1:10" ht="14.4" customHeight="1" x14ac:dyDescent="0.3">
      <c r="A64" s="645" t="s">
        <v>602</v>
      </c>
      <c r="B64" s="646" t="s">
        <v>604</v>
      </c>
      <c r="C64" s="647">
        <v>614.23666999999807</v>
      </c>
      <c r="D64" s="647">
        <v>696.07373999999993</v>
      </c>
      <c r="E64" s="647"/>
      <c r="F64" s="647">
        <v>739.24912999999992</v>
      </c>
      <c r="G64" s="647">
        <v>732.5657818873301</v>
      </c>
      <c r="H64" s="647">
        <v>6.6833481126698189</v>
      </c>
      <c r="I64" s="648">
        <v>1.0091232054211587</v>
      </c>
      <c r="J64" s="649" t="s">
        <v>588</v>
      </c>
    </row>
    <row r="65" spans="1:10" ht="14.4" customHeight="1" x14ac:dyDescent="0.3">
      <c r="A65" s="645" t="s">
        <v>582</v>
      </c>
      <c r="B65" s="646" t="s">
        <v>582</v>
      </c>
      <c r="C65" s="647" t="s">
        <v>582</v>
      </c>
      <c r="D65" s="647" t="s">
        <v>582</v>
      </c>
      <c r="E65" s="647"/>
      <c r="F65" s="647" t="s">
        <v>582</v>
      </c>
      <c r="G65" s="647" t="s">
        <v>582</v>
      </c>
      <c r="H65" s="647" t="s">
        <v>582</v>
      </c>
      <c r="I65" s="648" t="s">
        <v>582</v>
      </c>
      <c r="J65" s="649" t="s">
        <v>589</v>
      </c>
    </row>
    <row r="66" spans="1:10" ht="14.4" customHeight="1" x14ac:dyDescent="0.3">
      <c r="A66" s="645" t="s">
        <v>580</v>
      </c>
      <c r="B66" s="646" t="s">
        <v>583</v>
      </c>
      <c r="C66" s="647">
        <v>2838.6093799999917</v>
      </c>
      <c r="D66" s="647">
        <v>2644.3075399999998</v>
      </c>
      <c r="E66" s="647"/>
      <c r="F66" s="647">
        <v>2844.8330699999997</v>
      </c>
      <c r="G66" s="647">
        <v>2755.9300740906488</v>
      </c>
      <c r="H66" s="647">
        <v>88.902995909350921</v>
      </c>
      <c r="I66" s="648">
        <v>1.0322587995773751</v>
      </c>
      <c r="J66" s="649" t="s">
        <v>584</v>
      </c>
    </row>
  </sheetData>
  <mergeCells count="3">
    <mergeCell ref="F3:I3"/>
    <mergeCell ref="C4:D4"/>
    <mergeCell ref="A1:I1"/>
  </mergeCells>
  <conditionalFormatting sqref="F15 F67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66">
    <cfRule type="expression" dxfId="63" priority="5">
      <formula>$H16&gt;0</formula>
    </cfRule>
  </conditionalFormatting>
  <conditionalFormatting sqref="A16:A66">
    <cfRule type="expression" dxfId="62" priority="2">
      <formula>AND($J16&lt;&gt;"mezeraKL",$J16&lt;&gt;"")</formula>
    </cfRule>
  </conditionalFormatting>
  <conditionalFormatting sqref="I16:I66">
    <cfRule type="expression" dxfId="61" priority="6">
      <formula>$I16&gt;1</formula>
    </cfRule>
  </conditionalFormatting>
  <conditionalFormatting sqref="B16:B66">
    <cfRule type="expression" dxfId="60" priority="1">
      <formula>OR($J16="NS",$J16="SumaNS",$J16="Účet")</formula>
    </cfRule>
  </conditionalFormatting>
  <conditionalFormatting sqref="A16:D66 F16:I66">
    <cfRule type="expression" dxfId="59" priority="8">
      <formula>AND($J16&lt;&gt;"",$J16&lt;&gt;"mezeraKL")</formula>
    </cfRule>
  </conditionalFormatting>
  <conditionalFormatting sqref="B16:D66 F16:I66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192.57826857672623</v>
      </c>
      <c r="M3" s="207">
        <f>SUBTOTAL(9,M5:M1048576)</f>
        <v>13626.050000000001</v>
      </c>
      <c r="N3" s="208">
        <f>SUBTOTAL(9,N5:N1048576)</f>
        <v>2624081.1165399007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580</v>
      </c>
      <c r="B5" s="656" t="s">
        <v>581</v>
      </c>
      <c r="C5" s="657" t="s">
        <v>585</v>
      </c>
      <c r="D5" s="658" t="s">
        <v>2450</v>
      </c>
      <c r="E5" s="657" t="s">
        <v>605</v>
      </c>
      <c r="F5" s="658" t="s">
        <v>2456</v>
      </c>
      <c r="G5" s="657"/>
      <c r="H5" s="657" t="s">
        <v>606</v>
      </c>
      <c r="I5" s="657" t="s">
        <v>607</v>
      </c>
      <c r="J5" s="657" t="s">
        <v>608</v>
      </c>
      <c r="K5" s="657" t="s">
        <v>609</v>
      </c>
      <c r="L5" s="659">
        <v>71.680000000000007</v>
      </c>
      <c r="M5" s="659">
        <v>1</v>
      </c>
      <c r="N5" s="660">
        <v>71.680000000000007</v>
      </c>
    </row>
    <row r="6" spans="1:14" ht="14.4" customHeight="1" x14ac:dyDescent="0.3">
      <c r="A6" s="661" t="s">
        <v>580</v>
      </c>
      <c r="B6" s="662" t="s">
        <v>581</v>
      </c>
      <c r="C6" s="663" t="s">
        <v>585</v>
      </c>
      <c r="D6" s="664" t="s">
        <v>2450</v>
      </c>
      <c r="E6" s="663" t="s">
        <v>605</v>
      </c>
      <c r="F6" s="664" t="s">
        <v>2456</v>
      </c>
      <c r="G6" s="663"/>
      <c r="H6" s="663" t="s">
        <v>610</v>
      </c>
      <c r="I6" s="663" t="s">
        <v>610</v>
      </c>
      <c r="J6" s="663" t="s">
        <v>611</v>
      </c>
      <c r="K6" s="663" t="s">
        <v>612</v>
      </c>
      <c r="L6" s="665">
        <v>114.09939595258166</v>
      </c>
      <c r="M6" s="665">
        <v>1</v>
      </c>
      <c r="N6" s="666">
        <v>114.09939595258166</v>
      </c>
    </row>
    <row r="7" spans="1:14" ht="14.4" customHeight="1" x14ac:dyDescent="0.3">
      <c r="A7" s="661" t="s">
        <v>580</v>
      </c>
      <c r="B7" s="662" t="s">
        <v>581</v>
      </c>
      <c r="C7" s="663" t="s">
        <v>585</v>
      </c>
      <c r="D7" s="664" t="s">
        <v>2450</v>
      </c>
      <c r="E7" s="663" t="s">
        <v>605</v>
      </c>
      <c r="F7" s="664" t="s">
        <v>2456</v>
      </c>
      <c r="G7" s="663" t="s">
        <v>613</v>
      </c>
      <c r="H7" s="663" t="s">
        <v>614</v>
      </c>
      <c r="I7" s="663" t="s">
        <v>615</v>
      </c>
      <c r="J7" s="663" t="s">
        <v>616</v>
      </c>
      <c r="K7" s="663" t="s">
        <v>617</v>
      </c>
      <c r="L7" s="665">
        <v>41.13</v>
      </c>
      <c r="M7" s="665">
        <v>3</v>
      </c>
      <c r="N7" s="666">
        <v>123.39000000000001</v>
      </c>
    </row>
    <row r="8" spans="1:14" ht="14.4" customHeight="1" x14ac:dyDescent="0.3">
      <c r="A8" s="661" t="s">
        <v>580</v>
      </c>
      <c r="B8" s="662" t="s">
        <v>581</v>
      </c>
      <c r="C8" s="663" t="s">
        <v>585</v>
      </c>
      <c r="D8" s="664" t="s">
        <v>2450</v>
      </c>
      <c r="E8" s="663" t="s">
        <v>605</v>
      </c>
      <c r="F8" s="664" t="s">
        <v>2456</v>
      </c>
      <c r="G8" s="663" t="s">
        <v>613</v>
      </c>
      <c r="H8" s="663" t="s">
        <v>618</v>
      </c>
      <c r="I8" s="663" t="s">
        <v>619</v>
      </c>
      <c r="J8" s="663" t="s">
        <v>620</v>
      </c>
      <c r="K8" s="663" t="s">
        <v>621</v>
      </c>
      <c r="L8" s="665">
        <v>87.029455832520114</v>
      </c>
      <c r="M8" s="665">
        <v>2</v>
      </c>
      <c r="N8" s="666">
        <v>174.05891166504023</v>
      </c>
    </row>
    <row r="9" spans="1:14" ht="14.4" customHeight="1" x14ac:dyDescent="0.3">
      <c r="A9" s="661" t="s">
        <v>580</v>
      </c>
      <c r="B9" s="662" t="s">
        <v>581</v>
      </c>
      <c r="C9" s="663" t="s">
        <v>585</v>
      </c>
      <c r="D9" s="664" t="s">
        <v>2450</v>
      </c>
      <c r="E9" s="663" t="s">
        <v>605</v>
      </c>
      <c r="F9" s="664" t="s">
        <v>2456</v>
      </c>
      <c r="G9" s="663" t="s">
        <v>613</v>
      </c>
      <c r="H9" s="663" t="s">
        <v>622</v>
      </c>
      <c r="I9" s="663" t="s">
        <v>623</v>
      </c>
      <c r="J9" s="663" t="s">
        <v>624</v>
      </c>
      <c r="K9" s="663" t="s">
        <v>625</v>
      </c>
      <c r="L9" s="665">
        <v>96.846666666666692</v>
      </c>
      <c r="M9" s="665">
        <v>6</v>
      </c>
      <c r="N9" s="666">
        <v>581.08000000000015</v>
      </c>
    </row>
    <row r="10" spans="1:14" ht="14.4" customHeight="1" x14ac:dyDescent="0.3">
      <c r="A10" s="661" t="s">
        <v>580</v>
      </c>
      <c r="B10" s="662" t="s">
        <v>581</v>
      </c>
      <c r="C10" s="663" t="s">
        <v>585</v>
      </c>
      <c r="D10" s="664" t="s">
        <v>2450</v>
      </c>
      <c r="E10" s="663" t="s">
        <v>605</v>
      </c>
      <c r="F10" s="664" t="s">
        <v>2456</v>
      </c>
      <c r="G10" s="663" t="s">
        <v>613</v>
      </c>
      <c r="H10" s="663" t="s">
        <v>626</v>
      </c>
      <c r="I10" s="663" t="s">
        <v>627</v>
      </c>
      <c r="J10" s="663" t="s">
        <v>628</v>
      </c>
      <c r="K10" s="663" t="s">
        <v>629</v>
      </c>
      <c r="L10" s="665">
        <v>167.61000000000004</v>
      </c>
      <c r="M10" s="665">
        <v>1</v>
      </c>
      <c r="N10" s="666">
        <v>167.61000000000004</v>
      </c>
    </row>
    <row r="11" spans="1:14" ht="14.4" customHeight="1" x14ac:dyDescent="0.3">
      <c r="A11" s="661" t="s">
        <v>580</v>
      </c>
      <c r="B11" s="662" t="s">
        <v>581</v>
      </c>
      <c r="C11" s="663" t="s">
        <v>585</v>
      </c>
      <c r="D11" s="664" t="s">
        <v>2450</v>
      </c>
      <c r="E11" s="663" t="s">
        <v>605</v>
      </c>
      <c r="F11" s="664" t="s">
        <v>2456</v>
      </c>
      <c r="G11" s="663" t="s">
        <v>613</v>
      </c>
      <c r="H11" s="663" t="s">
        <v>630</v>
      </c>
      <c r="I11" s="663" t="s">
        <v>631</v>
      </c>
      <c r="J11" s="663" t="s">
        <v>632</v>
      </c>
      <c r="K11" s="663" t="s">
        <v>633</v>
      </c>
      <c r="L11" s="665">
        <v>64.554249929054308</v>
      </c>
      <c r="M11" s="665">
        <v>7</v>
      </c>
      <c r="N11" s="666">
        <v>451.87974950338014</v>
      </c>
    </row>
    <row r="12" spans="1:14" ht="14.4" customHeight="1" x14ac:dyDescent="0.3">
      <c r="A12" s="661" t="s">
        <v>580</v>
      </c>
      <c r="B12" s="662" t="s">
        <v>581</v>
      </c>
      <c r="C12" s="663" t="s">
        <v>585</v>
      </c>
      <c r="D12" s="664" t="s">
        <v>2450</v>
      </c>
      <c r="E12" s="663" t="s">
        <v>605</v>
      </c>
      <c r="F12" s="664" t="s">
        <v>2456</v>
      </c>
      <c r="G12" s="663" t="s">
        <v>613</v>
      </c>
      <c r="H12" s="663" t="s">
        <v>634</v>
      </c>
      <c r="I12" s="663" t="s">
        <v>635</v>
      </c>
      <c r="J12" s="663" t="s">
        <v>636</v>
      </c>
      <c r="K12" s="663" t="s">
        <v>637</v>
      </c>
      <c r="L12" s="665">
        <v>135.12</v>
      </c>
      <c r="M12" s="665">
        <v>1</v>
      </c>
      <c r="N12" s="666">
        <v>135.12</v>
      </c>
    </row>
    <row r="13" spans="1:14" ht="14.4" customHeight="1" x14ac:dyDescent="0.3">
      <c r="A13" s="661" t="s">
        <v>580</v>
      </c>
      <c r="B13" s="662" t="s">
        <v>581</v>
      </c>
      <c r="C13" s="663" t="s">
        <v>585</v>
      </c>
      <c r="D13" s="664" t="s">
        <v>2450</v>
      </c>
      <c r="E13" s="663" t="s">
        <v>605</v>
      </c>
      <c r="F13" s="664" t="s">
        <v>2456</v>
      </c>
      <c r="G13" s="663" t="s">
        <v>613</v>
      </c>
      <c r="H13" s="663" t="s">
        <v>638</v>
      </c>
      <c r="I13" s="663" t="s">
        <v>639</v>
      </c>
      <c r="J13" s="663" t="s">
        <v>640</v>
      </c>
      <c r="K13" s="663" t="s">
        <v>641</v>
      </c>
      <c r="L13" s="665">
        <v>77.666429828236048</v>
      </c>
      <c r="M13" s="665">
        <v>82</v>
      </c>
      <c r="N13" s="666">
        <v>6368.6472459153556</v>
      </c>
    </row>
    <row r="14" spans="1:14" ht="14.4" customHeight="1" x14ac:dyDescent="0.3">
      <c r="A14" s="661" t="s">
        <v>580</v>
      </c>
      <c r="B14" s="662" t="s">
        <v>581</v>
      </c>
      <c r="C14" s="663" t="s">
        <v>585</v>
      </c>
      <c r="D14" s="664" t="s">
        <v>2450</v>
      </c>
      <c r="E14" s="663" t="s">
        <v>605</v>
      </c>
      <c r="F14" s="664" t="s">
        <v>2456</v>
      </c>
      <c r="G14" s="663" t="s">
        <v>613</v>
      </c>
      <c r="H14" s="663" t="s">
        <v>642</v>
      </c>
      <c r="I14" s="663" t="s">
        <v>643</v>
      </c>
      <c r="J14" s="663" t="s">
        <v>644</v>
      </c>
      <c r="K14" s="663" t="s">
        <v>645</v>
      </c>
      <c r="L14" s="665">
        <v>62.92833333333332</v>
      </c>
      <c r="M14" s="665">
        <v>3</v>
      </c>
      <c r="N14" s="666">
        <v>188.78499999999997</v>
      </c>
    </row>
    <row r="15" spans="1:14" ht="14.4" customHeight="1" x14ac:dyDescent="0.3">
      <c r="A15" s="661" t="s">
        <v>580</v>
      </c>
      <c r="B15" s="662" t="s">
        <v>581</v>
      </c>
      <c r="C15" s="663" t="s">
        <v>585</v>
      </c>
      <c r="D15" s="664" t="s">
        <v>2450</v>
      </c>
      <c r="E15" s="663" t="s">
        <v>605</v>
      </c>
      <c r="F15" s="664" t="s">
        <v>2456</v>
      </c>
      <c r="G15" s="663" t="s">
        <v>613</v>
      </c>
      <c r="H15" s="663" t="s">
        <v>646</v>
      </c>
      <c r="I15" s="663" t="s">
        <v>647</v>
      </c>
      <c r="J15" s="663" t="s">
        <v>648</v>
      </c>
      <c r="K15" s="663" t="s">
        <v>649</v>
      </c>
      <c r="L15" s="665">
        <v>63.169643255926687</v>
      </c>
      <c r="M15" s="665">
        <v>2</v>
      </c>
      <c r="N15" s="666">
        <v>126.33928651185337</v>
      </c>
    </row>
    <row r="16" spans="1:14" ht="14.4" customHeight="1" x14ac:dyDescent="0.3">
      <c r="A16" s="661" t="s">
        <v>580</v>
      </c>
      <c r="B16" s="662" t="s">
        <v>581</v>
      </c>
      <c r="C16" s="663" t="s">
        <v>585</v>
      </c>
      <c r="D16" s="664" t="s">
        <v>2450</v>
      </c>
      <c r="E16" s="663" t="s">
        <v>605</v>
      </c>
      <c r="F16" s="664" t="s">
        <v>2456</v>
      </c>
      <c r="G16" s="663" t="s">
        <v>613</v>
      </c>
      <c r="H16" s="663" t="s">
        <v>650</v>
      </c>
      <c r="I16" s="663" t="s">
        <v>651</v>
      </c>
      <c r="J16" s="663" t="s">
        <v>652</v>
      </c>
      <c r="K16" s="663" t="s">
        <v>653</v>
      </c>
      <c r="L16" s="665">
        <v>40.219999999999985</v>
      </c>
      <c r="M16" s="665">
        <v>1</v>
      </c>
      <c r="N16" s="666">
        <v>40.219999999999985</v>
      </c>
    </row>
    <row r="17" spans="1:14" ht="14.4" customHeight="1" x14ac:dyDescent="0.3">
      <c r="A17" s="661" t="s">
        <v>580</v>
      </c>
      <c r="B17" s="662" t="s">
        <v>581</v>
      </c>
      <c r="C17" s="663" t="s">
        <v>585</v>
      </c>
      <c r="D17" s="664" t="s">
        <v>2450</v>
      </c>
      <c r="E17" s="663" t="s">
        <v>605</v>
      </c>
      <c r="F17" s="664" t="s">
        <v>2456</v>
      </c>
      <c r="G17" s="663" t="s">
        <v>613</v>
      </c>
      <c r="H17" s="663" t="s">
        <v>654</v>
      </c>
      <c r="I17" s="663" t="s">
        <v>655</v>
      </c>
      <c r="J17" s="663" t="s">
        <v>656</v>
      </c>
      <c r="K17" s="663" t="s">
        <v>657</v>
      </c>
      <c r="L17" s="665">
        <v>66.252557403666628</v>
      </c>
      <c r="M17" s="665">
        <v>76</v>
      </c>
      <c r="N17" s="666">
        <v>5035.1943626786642</v>
      </c>
    </row>
    <row r="18" spans="1:14" ht="14.4" customHeight="1" x14ac:dyDescent="0.3">
      <c r="A18" s="661" t="s">
        <v>580</v>
      </c>
      <c r="B18" s="662" t="s">
        <v>581</v>
      </c>
      <c r="C18" s="663" t="s">
        <v>585</v>
      </c>
      <c r="D18" s="664" t="s">
        <v>2450</v>
      </c>
      <c r="E18" s="663" t="s">
        <v>605</v>
      </c>
      <c r="F18" s="664" t="s">
        <v>2456</v>
      </c>
      <c r="G18" s="663" t="s">
        <v>613</v>
      </c>
      <c r="H18" s="663" t="s">
        <v>658</v>
      </c>
      <c r="I18" s="663" t="s">
        <v>659</v>
      </c>
      <c r="J18" s="663" t="s">
        <v>660</v>
      </c>
      <c r="K18" s="663" t="s">
        <v>661</v>
      </c>
      <c r="L18" s="665">
        <v>58.397864205228785</v>
      </c>
      <c r="M18" s="665">
        <v>131</v>
      </c>
      <c r="N18" s="666">
        <v>7650.1202108849711</v>
      </c>
    </row>
    <row r="19" spans="1:14" ht="14.4" customHeight="1" x14ac:dyDescent="0.3">
      <c r="A19" s="661" t="s">
        <v>580</v>
      </c>
      <c r="B19" s="662" t="s">
        <v>581</v>
      </c>
      <c r="C19" s="663" t="s">
        <v>585</v>
      </c>
      <c r="D19" s="664" t="s">
        <v>2450</v>
      </c>
      <c r="E19" s="663" t="s">
        <v>605</v>
      </c>
      <c r="F19" s="664" t="s">
        <v>2456</v>
      </c>
      <c r="G19" s="663" t="s">
        <v>613</v>
      </c>
      <c r="H19" s="663" t="s">
        <v>662</v>
      </c>
      <c r="I19" s="663" t="s">
        <v>663</v>
      </c>
      <c r="J19" s="663" t="s">
        <v>664</v>
      </c>
      <c r="K19" s="663" t="s">
        <v>665</v>
      </c>
      <c r="L19" s="665">
        <v>41.349998104250808</v>
      </c>
      <c r="M19" s="665">
        <v>1</v>
      </c>
      <c r="N19" s="666">
        <v>41.349998104250808</v>
      </c>
    </row>
    <row r="20" spans="1:14" ht="14.4" customHeight="1" x14ac:dyDescent="0.3">
      <c r="A20" s="661" t="s">
        <v>580</v>
      </c>
      <c r="B20" s="662" t="s">
        <v>581</v>
      </c>
      <c r="C20" s="663" t="s">
        <v>585</v>
      </c>
      <c r="D20" s="664" t="s">
        <v>2450</v>
      </c>
      <c r="E20" s="663" t="s">
        <v>605</v>
      </c>
      <c r="F20" s="664" t="s">
        <v>2456</v>
      </c>
      <c r="G20" s="663" t="s">
        <v>613</v>
      </c>
      <c r="H20" s="663" t="s">
        <v>666</v>
      </c>
      <c r="I20" s="663" t="s">
        <v>667</v>
      </c>
      <c r="J20" s="663" t="s">
        <v>668</v>
      </c>
      <c r="K20" s="663" t="s">
        <v>669</v>
      </c>
      <c r="L20" s="665">
        <v>96.515000000000001</v>
      </c>
      <c r="M20" s="665">
        <v>6</v>
      </c>
      <c r="N20" s="666">
        <v>579.09</v>
      </c>
    </row>
    <row r="21" spans="1:14" ht="14.4" customHeight="1" x14ac:dyDescent="0.3">
      <c r="A21" s="661" t="s">
        <v>580</v>
      </c>
      <c r="B21" s="662" t="s">
        <v>581</v>
      </c>
      <c r="C21" s="663" t="s">
        <v>585</v>
      </c>
      <c r="D21" s="664" t="s">
        <v>2450</v>
      </c>
      <c r="E21" s="663" t="s">
        <v>605</v>
      </c>
      <c r="F21" s="664" t="s">
        <v>2456</v>
      </c>
      <c r="G21" s="663" t="s">
        <v>613</v>
      </c>
      <c r="H21" s="663" t="s">
        <v>670</v>
      </c>
      <c r="I21" s="663" t="s">
        <v>671</v>
      </c>
      <c r="J21" s="663" t="s">
        <v>672</v>
      </c>
      <c r="K21" s="663" t="s">
        <v>673</v>
      </c>
      <c r="L21" s="665">
        <v>144.66301524681646</v>
      </c>
      <c r="M21" s="665">
        <v>3</v>
      </c>
      <c r="N21" s="666">
        <v>433.98904574044934</v>
      </c>
    </row>
    <row r="22" spans="1:14" ht="14.4" customHeight="1" x14ac:dyDescent="0.3">
      <c r="A22" s="661" t="s">
        <v>580</v>
      </c>
      <c r="B22" s="662" t="s">
        <v>581</v>
      </c>
      <c r="C22" s="663" t="s">
        <v>585</v>
      </c>
      <c r="D22" s="664" t="s">
        <v>2450</v>
      </c>
      <c r="E22" s="663" t="s">
        <v>605</v>
      </c>
      <c r="F22" s="664" t="s">
        <v>2456</v>
      </c>
      <c r="G22" s="663" t="s">
        <v>613</v>
      </c>
      <c r="H22" s="663" t="s">
        <v>674</v>
      </c>
      <c r="I22" s="663" t="s">
        <v>675</v>
      </c>
      <c r="J22" s="663" t="s">
        <v>676</v>
      </c>
      <c r="K22" s="663" t="s">
        <v>677</v>
      </c>
      <c r="L22" s="665">
        <v>283.83444997542585</v>
      </c>
      <c r="M22" s="665">
        <v>8</v>
      </c>
      <c r="N22" s="666">
        <v>2270.6755998034068</v>
      </c>
    </row>
    <row r="23" spans="1:14" ht="14.4" customHeight="1" x14ac:dyDescent="0.3">
      <c r="A23" s="661" t="s">
        <v>580</v>
      </c>
      <c r="B23" s="662" t="s">
        <v>581</v>
      </c>
      <c r="C23" s="663" t="s">
        <v>585</v>
      </c>
      <c r="D23" s="664" t="s">
        <v>2450</v>
      </c>
      <c r="E23" s="663" t="s">
        <v>605</v>
      </c>
      <c r="F23" s="664" t="s">
        <v>2456</v>
      </c>
      <c r="G23" s="663" t="s">
        <v>613</v>
      </c>
      <c r="H23" s="663" t="s">
        <v>678</v>
      </c>
      <c r="I23" s="663" t="s">
        <v>679</v>
      </c>
      <c r="J23" s="663" t="s">
        <v>680</v>
      </c>
      <c r="K23" s="663" t="s">
        <v>681</v>
      </c>
      <c r="L23" s="665">
        <v>41.279868749300825</v>
      </c>
      <c r="M23" s="665">
        <v>2</v>
      </c>
      <c r="N23" s="666">
        <v>82.559737498601649</v>
      </c>
    </row>
    <row r="24" spans="1:14" ht="14.4" customHeight="1" x14ac:dyDescent="0.3">
      <c r="A24" s="661" t="s">
        <v>580</v>
      </c>
      <c r="B24" s="662" t="s">
        <v>581</v>
      </c>
      <c r="C24" s="663" t="s">
        <v>585</v>
      </c>
      <c r="D24" s="664" t="s">
        <v>2450</v>
      </c>
      <c r="E24" s="663" t="s">
        <v>605</v>
      </c>
      <c r="F24" s="664" t="s">
        <v>2456</v>
      </c>
      <c r="G24" s="663" t="s">
        <v>613</v>
      </c>
      <c r="H24" s="663" t="s">
        <v>682</v>
      </c>
      <c r="I24" s="663" t="s">
        <v>683</v>
      </c>
      <c r="J24" s="663" t="s">
        <v>684</v>
      </c>
      <c r="K24" s="663" t="s">
        <v>685</v>
      </c>
      <c r="L24" s="665">
        <v>93.08</v>
      </c>
      <c r="M24" s="665">
        <v>1</v>
      </c>
      <c r="N24" s="666">
        <v>93.08</v>
      </c>
    </row>
    <row r="25" spans="1:14" ht="14.4" customHeight="1" x14ac:dyDescent="0.3">
      <c r="A25" s="661" t="s">
        <v>580</v>
      </c>
      <c r="B25" s="662" t="s">
        <v>581</v>
      </c>
      <c r="C25" s="663" t="s">
        <v>585</v>
      </c>
      <c r="D25" s="664" t="s">
        <v>2450</v>
      </c>
      <c r="E25" s="663" t="s">
        <v>605</v>
      </c>
      <c r="F25" s="664" t="s">
        <v>2456</v>
      </c>
      <c r="G25" s="663" t="s">
        <v>613</v>
      </c>
      <c r="H25" s="663" t="s">
        <v>686</v>
      </c>
      <c r="I25" s="663" t="s">
        <v>686</v>
      </c>
      <c r="J25" s="663" t="s">
        <v>687</v>
      </c>
      <c r="K25" s="663" t="s">
        <v>688</v>
      </c>
      <c r="L25" s="665">
        <v>36.535306373285827</v>
      </c>
      <c r="M25" s="665">
        <v>45</v>
      </c>
      <c r="N25" s="666">
        <v>1644.0887867978622</v>
      </c>
    </row>
    <row r="26" spans="1:14" ht="14.4" customHeight="1" x14ac:dyDescent="0.3">
      <c r="A26" s="661" t="s">
        <v>580</v>
      </c>
      <c r="B26" s="662" t="s">
        <v>581</v>
      </c>
      <c r="C26" s="663" t="s">
        <v>585</v>
      </c>
      <c r="D26" s="664" t="s">
        <v>2450</v>
      </c>
      <c r="E26" s="663" t="s">
        <v>605</v>
      </c>
      <c r="F26" s="664" t="s">
        <v>2456</v>
      </c>
      <c r="G26" s="663" t="s">
        <v>613</v>
      </c>
      <c r="H26" s="663" t="s">
        <v>689</v>
      </c>
      <c r="I26" s="663" t="s">
        <v>690</v>
      </c>
      <c r="J26" s="663" t="s">
        <v>691</v>
      </c>
      <c r="K26" s="663" t="s">
        <v>692</v>
      </c>
      <c r="L26" s="665">
        <v>49.746706227083877</v>
      </c>
      <c r="M26" s="665">
        <v>13</v>
      </c>
      <c r="N26" s="666">
        <v>646.70718095209043</v>
      </c>
    </row>
    <row r="27" spans="1:14" ht="14.4" customHeight="1" x14ac:dyDescent="0.3">
      <c r="A27" s="661" t="s">
        <v>580</v>
      </c>
      <c r="B27" s="662" t="s">
        <v>581</v>
      </c>
      <c r="C27" s="663" t="s">
        <v>585</v>
      </c>
      <c r="D27" s="664" t="s">
        <v>2450</v>
      </c>
      <c r="E27" s="663" t="s">
        <v>605</v>
      </c>
      <c r="F27" s="664" t="s">
        <v>2456</v>
      </c>
      <c r="G27" s="663" t="s">
        <v>613</v>
      </c>
      <c r="H27" s="663" t="s">
        <v>693</v>
      </c>
      <c r="I27" s="663" t="s">
        <v>694</v>
      </c>
      <c r="J27" s="663" t="s">
        <v>691</v>
      </c>
      <c r="K27" s="663" t="s">
        <v>695</v>
      </c>
      <c r="L27" s="665">
        <v>139.14000000000001</v>
      </c>
      <c r="M27" s="665">
        <v>1</v>
      </c>
      <c r="N27" s="666">
        <v>139.14000000000001</v>
      </c>
    </row>
    <row r="28" spans="1:14" ht="14.4" customHeight="1" x14ac:dyDescent="0.3">
      <c r="A28" s="661" t="s">
        <v>580</v>
      </c>
      <c r="B28" s="662" t="s">
        <v>581</v>
      </c>
      <c r="C28" s="663" t="s">
        <v>585</v>
      </c>
      <c r="D28" s="664" t="s">
        <v>2450</v>
      </c>
      <c r="E28" s="663" t="s">
        <v>605</v>
      </c>
      <c r="F28" s="664" t="s">
        <v>2456</v>
      </c>
      <c r="G28" s="663" t="s">
        <v>613</v>
      </c>
      <c r="H28" s="663" t="s">
        <v>696</v>
      </c>
      <c r="I28" s="663" t="s">
        <v>697</v>
      </c>
      <c r="J28" s="663" t="s">
        <v>698</v>
      </c>
      <c r="K28" s="663" t="s">
        <v>699</v>
      </c>
      <c r="L28" s="665">
        <v>180.5</v>
      </c>
      <c r="M28" s="665">
        <v>2</v>
      </c>
      <c r="N28" s="666">
        <v>361</v>
      </c>
    </row>
    <row r="29" spans="1:14" ht="14.4" customHeight="1" x14ac:dyDescent="0.3">
      <c r="A29" s="661" t="s">
        <v>580</v>
      </c>
      <c r="B29" s="662" t="s">
        <v>581</v>
      </c>
      <c r="C29" s="663" t="s">
        <v>585</v>
      </c>
      <c r="D29" s="664" t="s">
        <v>2450</v>
      </c>
      <c r="E29" s="663" t="s">
        <v>605</v>
      </c>
      <c r="F29" s="664" t="s">
        <v>2456</v>
      </c>
      <c r="G29" s="663" t="s">
        <v>613</v>
      </c>
      <c r="H29" s="663" t="s">
        <v>700</v>
      </c>
      <c r="I29" s="663" t="s">
        <v>701</v>
      </c>
      <c r="J29" s="663" t="s">
        <v>702</v>
      </c>
      <c r="K29" s="663" t="s">
        <v>703</v>
      </c>
      <c r="L29" s="665">
        <v>363</v>
      </c>
      <c r="M29" s="665">
        <v>1</v>
      </c>
      <c r="N29" s="666">
        <v>363</v>
      </c>
    </row>
    <row r="30" spans="1:14" ht="14.4" customHeight="1" x14ac:dyDescent="0.3">
      <c r="A30" s="661" t="s">
        <v>580</v>
      </c>
      <c r="B30" s="662" t="s">
        <v>581</v>
      </c>
      <c r="C30" s="663" t="s">
        <v>585</v>
      </c>
      <c r="D30" s="664" t="s">
        <v>2450</v>
      </c>
      <c r="E30" s="663" t="s">
        <v>605</v>
      </c>
      <c r="F30" s="664" t="s">
        <v>2456</v>
      </c>
      <c r="G30" s="663" t="s">
        <v>613</v>
      </c>
      <c r="H30" s="663" t="s">
        <v>704</v>
      </c>
      <c r="I30" s="663" t="s">
        <v>705</v>
      </c>
      <c r="J30" s="663" t="s">
        <v>706</v>
      </c>
      <c r="K30" s="663" t="s">
        <v>707</v>
      </c>
      <c r="L30" s="665">
        <v>112.80999999999996</v>
      </c>
      <c r="M30" s="665">
        <v>1</v>
      </c>
      <c r="N30" s="666">
        <v>112.80999999999996</v>
      </c>
    </row>
    <row r="31" spans="1:14" ht="14.4" customHeight="1" x14ac:dyDescent="0.3">
      <c r="A31" s="661" t="s">
        <v>580</v>
      </c>
      <c r="B31" s="662" t="s">
        <v>581</v>
      </c>
      <c r="C31" s="663" t="s">
        <v>585</v>
      </c>
      <c r="D31" s="664" t="s">
        <v>2450</v>
      </c>
      <c r="E31" s="663" t="s">
        <v>605</v>
      </c>
      <c r="F31" s="664" t="s">
        <v>2456</v>
      </c>
      <c r="G31" s="663" t="s">
        <v>613</v>
      </c>
      <c r="H31" s="663" t="s">
        <v>708</v>
      </c>
      <c r="I31" s="663" t="s">
        <v>709</v>
      </c>
      <c r="J31" s="663" t="s">
        <v>710</v>
      </c>
      <c r="K31" s="663" t="s">
        <v>711</v>
      </c>
      <c r="L31" s="665">
        <v>54.49</v>
      </c>
      <c r="M31" s="665">
        <v>1</v>
      </c>
      <c r="N31" s="666">
        <v>54.49</v>
      </c>
    </row>
    <row r="32" spans="1:14" ht="14.4" customHeight="1" x14ac:dyDescent="0.3">
      <c r="A32" s="661" t="s">
        <v>580</v>
      </c>
      <c r="B32" s="662" t="s">
        <v>581</v>
      </c>
      <c r="C32" s="663" t="s">
        <v>585</v>
      </c>
      <c r="D32" s="664" t="s">
        <v>2450</v>
      </c>
      <c r="E32" s="663" t="s">
        <v>605</v>
      </c>
      <c r="F32" s="664" t="s">
        <v>2456</v>
      </c>
      <c r="G32" s="663" t="s">
        <v>613</v>
      </c>
      <c r="H32" s="663" t="s">
        <v>712</v>
      </c>
      <c r="I32" s="663" t="s">
        <v>713</v>
      </c>
      <c r="J32" s="663" t="s">
        <v>714</v>
      </c>
      <c r="K32" s="663" t="s">
        <v>715</v>
      </c>
      <c r="L32" s="665">
        <v>84.522584778059866</v>
      </c>
      <c r="M32" s="665">
        <v>11</v>
      </c>
      <c r="N32" s="666">
        <v>929.74843255865858</v>
      </c>
    </row>
    <row r="33" spans="1:14" ht="14.4" customHeight="1" x14ac:dyDescent="0.3">
      <c r="A33" s="661" t="s">
        <v>580</v>
      </c>
      <c r="B33" s="662" t="s">
        <v>581</v>
      </c>
      <c r="C33" s="663" t="s">
        <v>585</v>
      </c>
      <c r="D33" s="664" t="s">
        <v>2450</v>
      </c>
      <c r="E33" s="663" t="s">
        <v>605</v>
      </c>
      <c r="F33" s="664" t="s">
        <v>2456</v>
      </c>
      <c r="G33" s="663" t="s">
        <v>613</v>
      </c>
      <c r="H33" s="663" t="s">
        <v>716</v>
      </c>
      <c r="I33" s="663" t="s">
        <v>717</v>
      </c>
      <c r="J33" s="663" t="s">
        <v>718</v>
      </c>
      <c r="K33" s="663" t="s">
        <v>719</v>
      </c>
      <c r="L33" s="665">
        <v>56.7</v>
      </c>
      <c r="M33" s="665">
        <v>2</v>
      </c>
      <c r="N33" s="666">
        <v>113.4</v>
      </c>
    </row>
    <row r="34" spans="1:14" ht="14.4" customHeight="1" x14ac:dyDescent="0.3">
      <c r="A34" s="661" t="s">
        <v>580</v>
      </c>
      <c r="B34" s="662" t="s">
        <v>581</v>
      </c>
      <c r="C34" s="663" t="s">
        <v>585</v>
      </c>
      <c r="D34" s="664" t="s">
        <v>2450</v>
      </c>
      <c r="E34" s="663" t="s">
        <v>605</v>
      </c>
      <c r="F34" s="664" t="s">
        <v>2456</v>
      </c>
      <c r="G34" s="663" t="s">
        <v>613</v>
      </c>
      <c r="H34" s="663" t="s">
        <v>720</v>
      </c>
      <c r="I34" s="663" t="s">
        <v>721</v>
      </c>
      <c r="J34" s="663" t="s">
        <v>722</v>
      </c>
      <c r="K34" s="663" t="s">
        <v>723</v>
      </c>
      <c r="L34" s="665">
        <v>51.099997657248281</v>
      </c>
      <c r="M34" s="665">
        <v>1</v>
      </c>
      <c r="N34" s="666">
        <v>51.099997657248281</v>
      </c>
    </row>
    <row r="35" spans="1:14" ht="14.4" customHeight="1" x14ac:dyDescent="0.3">
      <c r="A35" s="661" t="s">
        <v>580</v>
      </c>
      <c r="B35" s="662" t="s">
        <v>581</v>
      </c>
      <c r="C35" s="663" t="s">
        <v>585</v>
      </c>
      <c r="D35" s="664" t="s">
        <v>2450</v>
      </c>
      <c r="E35" s="663" t="s">
        <v>605</v>
      </c>
      <c r="F35" s="664" t="s">
        <v>2456</v>
      </c>
      <c r="G35" s="663" t="s">
        <v>613</v>
      </c>
      <c r="H35" s="663" t="s">
        <v>724</v>
      </c>
      <c r="I35" s="663" t="s">
        <v>725</v>
      </c>
      <c r="J35" s="663" t="s">
        <v>726</v>
      </c>
      <c r="K35" s="663" t="s">
        <v>727</v>
      </c>
      <c r="L35" s="665">
        <v>34.778046677538597</v>
      </c>
      <c r="M35" s="665">
        <v>353</v>
      </c>
      <c r="N35" s="666">
        <v>12276.650477171126</v>
      </c>
    </row>
    <row r="36" spans="1:14" ht="14.4" customHeight="1" x14ac:dyDescent="0.3">
      <c r="A36" s="661" t="s">
        <v>580</v>
      </c>
      <c r="B36" s="662" t="s">
        <v>581</v>
      </c>
      <c r="C36" s="663" t="s">
        <v>585</v>
      </c>
      <c r="D36" s="664" t="s">
        <v>2450</v>
      </c>
      <c r="E36" s="663" t="s">
        <v>605</v>
      </c>
      <c r="F36" s="664" t="s">
        <v>2456</v>
      </c>
      <c r="G36" s="663" t="s">
        <v>613</v>
      </c>
      <c r="H36" s="663" t="s">
        <v>728</v>
      </c>
      <c r="I36" s="663" t="s">
        <v>729</v>
      </c>
      <c r="J36" s="663" t="s">
        <v>730</v>
      </c>
      <c r="K36" s="663" t="s">
        <v>731</v>
      </c>
      <c r="L36" s="665">
        <v>62.119811272044743</v>
      </c>
      <c r="M36" s="665">
        <v>1</v>
      </c>
      <c r="N36" s="666">
        <v>62.119811272044743</v>
      </c>
    </row>
    <row r="37" spans="1:14" ht="14.4" customHeight="1" x14ac:dyDescent="0.3">
      <c r="A37" s="661" t="s">
        <v>580</v>
      </c>
      <c r="B37" s="662" t="s">
        <v>581</v>
      </c>
      <c r="C37" s="663" t="s">
        <v>585</v>
      </c>
      <c r="D37" s="664" t="s">
        <v>2450</v>
      </c>
      <c r="E37" s="663" t="s">
        <v>605</v>
      </c>
      <c r="F37" s="664" t="s">
        <v>2456</v>
      </c>
      <c r="G37" s="663" t="s">
        <v>613</v>
      </c>
      <c r="H37" s="663" t="s">
        <v>732</v>
      </c>
      <c r="I37" s="663" t="s">
        <v>733</v>
      </c>
      <c r="J37" s="663" t="s">
        <v>734</v>
      </c>
      <c r="K37" s="663" t="s">
        <v>735</v>
      </c>
      <c r="L37" s="665">
        <v>95.859255477921451</v>
      </c>
      <c r="M37" s="665">
        <v>2</v>
      </c>
      <c r="N37" s="666">
        <v>191.7185109558429</v>
      </c>
    </row>
    <row r="38" spans="1:14" ht="14.4" customHeight="1" x14ac:dyDescent="0.3">
      <c r="A38" s="661" t="s">
        <v>580</v>
      </c>
      <c r="B38" s="662" t="s">
        <v>581</v>
      </c>
      <c r="C38" s="663" t="s">
        <v>585</v>
      </c>
      <c r="D38" s="664" t="s">
        <v>2450</v>
      </c>
      <c r="E38" s="663" t="s">
        <v>605</v>
      </c>
      <c r="F38" s="664" t="s">
        <v>2456</v>
      </c>
      <c r="G38" s="663" t="s">
        <v>613</v>
      </c>
      <c r="H38" s="663" t="s">
        <v>736</v>
      </c>
      <c r="I38" s="663" t="s">
        <v>737</v>
      </c>
      <c r="J38" s="663" t="s">
        <v>738</v>
      </c>
      <c r="K38" s="663" t="s">
        <v>739</v>
      </c>
      <c r="L38" s="665">
        <v>71.75888426638079</v>
      </c>
      <c r="M38" s="665">
        <v>1</v>
      </c>
      <c r="N38" s="666">
        <v>71.75888426638079</v>
      </c>
    </row>
    <row r="39" spans="1:14" ht="14.4" customHeight="1" x14ac:dyDescent="0.3">
      <c r="A39" s="661" t="s">
        <v>580</v>
      </c>
      <c r="B39" s="662" t="s">
        <v>581</v>
      </c>
      <c r="C39" s="663" t="s">
        <v>585</v>
      </c>
      <c r="D39" s="664" t="s">
        <v>2450</v>
      </c>
      <c r="E39" s="663" t="s">
        <v>605</v>
      </c>
      <c r="F39" s="664" t="s">
        <v>2456</v>
      </c>
      <c r="G39" s="663" t="s">
        <v>613</v>
      </c>
      <c r="H39" s="663" t="s">
        <v>740</v>
      </c>
      <c r="I39" s="663" t="s">
        <v>741</v>
      </c>
      <c r="J39" s="663" t="s">
        <v>742</v>
      </c>
      <c r="K39" s="663" t="s">
        <v>743</v>
      </c>
      <c r="L39" s="665">
        <v>72.180000000000007</v>
      </c>
      <c r="M39" s="665">
        <v>1</v>
      </c>
      <c r="N39" s="666">
        <v>72.180000000000007</v>
      </c>
    </row>
    <row r="40" spans="1:14" ht="14.4" customHeight="1" x14ac:dyDescent="0.3">
      <c r="A40" s="661" t="s">
        <v>580</v>
      </c>
      <c r="B40" s="662" t="s">
        <v>581</v>
      </c>
      <c r="C40" s="663" t="s">
        <v>585</v>
      </c>
      <c r="D40" s="664" t="s">
        <v>2450</v>
      </c>
      <c r="E40" s="663" t="s">
        <v>605</v>
      </c>
      <c r="F40" s="664" t="s">
        <v>2456</v>
      </c>
      <c r="G40" s="663" t="s">
        <v>613</v>
      </c>
      <c r="H40" s="663" t="s">
        <v>744</v>
      </c>
      <c r="I40" s="663" t="s">
        <v>745</v>
      </c>
      <c r="J40" s="663" t="s">
        <v>746</v>
      </c>
      <c r="K40" s="663" t="s">
        <v>747</v>
      </c>
      <c r="L40" s="665">
        <v>125.06999999999996</v>
      </c>
      <c r="M40" s="665">
        <v>1</v>
      </c>
      <c r="N40" s="666">
        <v>125.06999999999996</v>
      </c>
    </row>
    <row r="41" spans="1:14" ht="14.4" customHeight="1" x14ac:dyDescent="0.3">
      <c r="A41" s="661" t="s">
        <v>580</v>
      </c>
      <c r="B41" s="662" t="s">
        <v>581</v>
      </c>
      <c r="C41" s="663" t="s">
        <v>585</v>
      </c>
      <c r="D41" s="664" t="s">
        <v>2450</v>
      </c>
      <c r="E41" s="663" t="s">
        <v>605</v>
      </c>
      <c r="F41" s="664" t="s">
        <v>2456</v>
      </c>
      <c r="G41" s="663" t="s">
        <v>613</v>
      </c>
      <c r="H41" s="663" t="s">
        <v>748</v>
      </c>
      <c r="I41" s="663" t="s">
        <v>749</v>
      </c>
      <c r="J41" s="663" t="s">
        <v>750</v>
      </c>
      <c r="K41" s="663" t="s">
        <v>751</v>
      </c>
      <c r="L41" s="665">
        <v>22.504815599209536</v>
      </c>
      <c r="M41" s="665">
        <v>2</v>
      </c>
      <c r="N41" s="666">
        <v>45.009631198419072</v>
      </c>
    </row>
    <row r="42" spans="1:14" ht="14.4" customHeight="1" x14ac:dyDescent="0.3">
      <c r="A42" s="661" t="s">
        <v>580</v>
      </c>
      <c r="B42" s="662" t="s">
        <v>581</v>
      </c>
      <c r="C42" s="663" t="s">
        <v>585</v>
      </c>
      <c r="D42" s="664" t="s">
        <v>2450</v>
      </c>
      <c r="E42" s="663" t="s">
        <v>605</v>
      </c>
      <c r="F42" s="664" t="s">
        <v>2456</v>
      </c>
      <c r="G42" s="663" t="s">
        <v>613</v>
      </c>
      <c r="H42" s="663" t="s">
        <v>752</v>
      </c>
      <c r="I42" s="663" t="s">
        <v>753</v>
      </c>
      <c r="J42" s="663" t="s">
        <v>754</v>
      </c>
      <c r="K42" s="663" t="s">
        <v>755</v>
      </c>
      <c r="L42" s="665">
        <v>122.07914562515836</v>
      </c>
      <c r="M42" s="665">
        <v>2</v>
      </c>
      <c r="N42" s="666">
        <v>244.15829125031672</v>
      </c>
    </row>
    <row r="43" spans="1:14" ht="14.4" customHeight="1" x14ac:dyDescent="0.3">
      <c r="A43" s="661" t="s">
        <v>580</v>
      </c>
      <c r="B43" s="662" t="s">
        <v>581</v>
      </c>
      <c r="C43" s="663" t="s">
        <v>585</v>
      </c>
      <c r="D43" s="664" t="s">
        <v>2450</v>
      </c>
      <c r="E43" s="663" t="s">
        <v>605</v>
      </c>
      <c r="F43" s="664" t="s">
        <v>2456</v>
      </c>
      <c r="G43" s="663" t="s">
        <v>613</v>
      </c>
      <c r="H43" s="663" t="s">
        <v>756</v>
      </c>
      <c r="I43" s="663" t="s">
        <v>757</v>
      </c>
      <c r="J43" s="663" t="s">
        <v>758</v>
      </c>
      <c r="K43" s="663" t="s">
        <v>759</v>
      </c>
      <c r="L43" s="665">
        <v>125.32658624959674</v>
      </c>
      <c r="M43" s="665">
        <v>3</v>
      </c>
      <c r="N43" s="666">
        <v>375.97975874879023</v>
      </c>
    </row>
    <row r="44" spans="1:14" ht="14.4" customHeight="1" x14ac:dyDescent="0.3">
      <c r="A44" s="661" t="s">
        <v>580</v>
      </c>
      <c r="B44" s="662" t="s">
        <v>581</v>
      </c>
      <c r="C44" s="663" t="s">
        <v>585</v>
      </c>
      <c r="D44" s="664" t="s">
        <v>2450</v>
      </c>
      <c r="E44" s="663" t="s">
        <v>605</v>
      </c>
      <c r="F44" s="664" t="s">
        <v>2456</v>
      </c>
      <c r="G44" s="663" t="s">
        <v>613</v>
      </c>
      <c r="H44" s="663" t="s">
        <v>760</v>
      </c>
      <c r="I44" s="663" t="s">
        <v>761</v>
      </c>
      <c r="J44" s="663" t="s">
        <v>758</v>
      </c>
      <c r="K44" s="663" t="s">
        <v>762</v>
      </c>
      <c r="L44" s="665">
        <v>137.12499907773537</v>
      </c>
      <c r="M44" s="665">
        <v>2</v>
      </c>
      <c r="N44" s="666">
        <v>274.24999815547073</v>
      </c>
    </row>
    <row r="45" spans="1:14" ht="14.4" customHeight="1" x14ac:dyDescent="0.3">
      <c r="A45" s="661" t="s">
        <v>580</v>
      </c>
      <c r="B45" s="662" t="s">
        <v>581</v>
      </c>
      <c r="C45" s="663" t="s">
        <v>585</v>
      </c>
      <c r="D45" s="664" t="s">
        <v>2450</v>
      </c>
      <c r="E45" s="663" t="s">
        <v>605</v>
      </c>
      <c r="F45" s="664" t="s">
        <v>2456</v>
      </c>
      <c r="G45" s="663" t="s">
        <v>613</v>
      </c>
      <c r="H45" s="663" t="s">
        <v>763</v>
      </c>
      <c r="I45" s="663" t="s">
        <v>764</v>
      </c>
      <c r="J45" s="663" t="s">
        <v>765</v>
      </c>
      <c r="K45" s="663" t="s">
        <v>766</v>
      </c>
      <c r="L45" s="665">
        <v>68.398636062285277</v>
      </c>
      <c r="M45" s="665">
        <v>9</v>
      </c>
      <c r="N45" s="666">
        <v>615.58772456056749</v>
      </c>
    </row>
    <row r="46" spans="1:14" ht="14.4" customHeight="1" x14ac:dyDescent="0.3">
      <c r="A46" s="661" t="s">
        <v>580</v>
      </c>
      <c r="B46" s="662" t="s">
        <v>581</v>
      </c>
      <c r="C46" s="663" t="s">
        <v>585</v>
      </c>
      <c r="D46" s="664" t="s">
        <v>2450</v>
      </c>
      <c r="E46" s="663" t="s">
        <v>605</v>
      </c>
      <c r="F46" s="664" t="s">
        <v>2456</v>
      </c>
      <c r="G46" s="663" t="s">
        <v>613</v>
      </c>
      <c r="H46" s="663" t="s">
        <v>767</v>
      </c>
      <c r="I46" s="663" t="s">
        <v>767</v>
      </c>
      <c r="J46" s="663" t="s">
        <v>768</v>
      </c>
      <c r="K46" s="663" t="s">
        <v>769</v>
      </c>
      <c r="L46" s="665">
        <v>106.66</v>
      </c>
      <c r="M46" s="665">
        <v>2</v>
      </c>
      <c r="N46" s="666">
        <v>213.32</v>
      </c>
    </row>
    <row r="47" spans="1:14" ht="14.4" customHeight="1" x14ac:dyDescent="0.3">
      <c r="A47" s="661" t="s">
        <v>580</v>
      </c>
      <c r="B47" s="662" t="s">
        <v>581</v>
      </c>
      <c r="C47" s="663" t="s">
        <v>585</v>
      </c>
      <c r="D47" s="664" t="s">
        <v>2450</v>
      </c>
      <c r="E47" s="663" t="s">
        <v>605</v>
      </c>
      <c r="F47" s="664" t="s">
        <v>2456</v>
      </c>
      <c r="G47" s="663" t="s">
        <v>613</v>
      </c>
      <c r="H47" s="663" t="s">
        <v>770</v>
      </c>
      <c r="I47" s="663" t="s">
        <v>771</v>
      </c>
      <c r="J47" s="663" t="s">
        <v>772</v>
      </c>
      <c r="K47" s="663" t="s">
        <v>773</v>
      </c>
      <c r="L47" s="665">
        <v>72.559696159173086</v>
      </c>
      <c r="M47" s="665">
        <v>1</v>
      </c>
      <c r="N47" s="666">
        <v>72.559696159173086</v>
      </c>
    </row>
    <row r="48" spans="1:14" ht="14.4" customHeight="1" x14ac:dyDescent="0.3">
      <c r="A48" s="661" t="s">
        <v>580</v>
      </c>
      <c r="B48" s="662" t="s">
        <v>581</v>
      </c>
      <c r="C48" s="663" t="s">
        <v>585</v>
      </c>
      <c r="D48" s="664" t="s">
        <v>2450</v>
      </c>
      <c r="E48" s="663" t="s">
        <v>605</v>
      </c>
      <c r="F48" s="664" t="s">
        <v>2456</v>
      </c>
      <c r="G48" s="663" t="s">
        <v>613</v>
      </c>
      <c r="H48" s="663" t="s">
        <v>774</v>
      </c>
      <c r="I48" s="663" t="s">
        <v>775</v>
      </c>
      <c r="J48" s="663" t="s">
        <v>776</v>
      </c>
      <c r="K48" s="663" t="s">
        <v>777</v>
      </c>
      <c r="L48" s="665">
        <v>132.31608642928737</v>
      </c>
      <c r="M48" s="665">
        <v>1</v>
      </c>
      <c r="N48" s="666">
        <v>132.31608642928737</v>
      </c>
    </row>
    <row r="49" spans="1:14" ht="14.4" customHeight="1" x14ac:dyDescent="0.3">
      <c r="A49" s="661" t="s">
        <v>580</v>
      </c>
      <c r="B49" s="662" t="s">
        <v>581</v>
      </c>
      <c r="C49" s="663" t="s">
        <v>585</v>
      </c>
      <c r="D49" s="664" t="s">
        <v>2450</v>
      </c>
      <c r="E49" s="663" t="s">
        <v>605</v>
      </c>
      <c r="F49" s="664" t="s">
        <v>2456</v>
      </c>
      <c r="G49" s="663" t="s">
        <v>613</v>
      </c>
      <c r="H49" s="663" t="s">
        <v>778</v>
      </c>
      <c r="I49" s="663" t="s">
        <v>779</v>
      </c>
      <c r="J49" s="663" t="s">
        <v>676</v>
      </c>
      <c r="K49" s="663" t="s">
        <v>780</v>
      </c>
      <c r="L49" s="665">
        <v>159.99476453738282</v>
      </c>
      <c r="M49" s="665">
        <v>2</v>
      </c>
      <c r="N49" s="666">
        <v>319.98952907476564</v>
      </c>
    </row>
    <row r="50" spans="1:14" ht="14.4" customHeight="1" x14ac:dyDescent="0.3">
      <c r="A50" s="661" t="s">
        <v>580</v>
      </c>
      <c r="B50" s="662" t="s">
        <v>581</v>
      </c>
      <c r="C50" s="663" t="s">
        <v>585</v>
      </c>
      <c r="D50" s="664" t="s">
        <v>2450</v>
      </c>
      <c r="E50" s="663" t="s">
        <v>605</v>
      </c>
      <c r="F50" s="664" t="s">
        <v>2456</v>
      </c>
      <c r="G50" s="663" t="s">
        <v>613</v>
      </c>
      <c r="H50" s="663" t="s">
        <v>781</v>
      </c>
      <c r="I50" s="663" t="s">
        <v>782</v>
      </c>
      <c r="J50" s="663" t="s">
        <v>783</v>
      </c>
      <c r="K50" s="663" t="s">
        <v>784</v>
      </c>
      <c r="L50" s="665">
        <v>40.809999999999988</v>
      </c>
      <c r="M50" s="665">
        <v>2</v>
      </c>
      <c r="N50" s="666">
        <v>81.619999999999976</v>
      </c>
    </row>
    <row r="51" spans="1:14" ht="14.4" customHeight="1" x14ac:dyDescent="0.3">
      <c r="A51" s="661" t="s">
        <v>580</v>
      </c>
      <c r="B51" s="662" t="s">
        <v>581</v>
      </c>
      <c r="C51" s="663" t="s">
        <v>585</v>
      </c>
      <c r="D51" s="664" t="s">
        <v>2450</v>
      </c>
      <c r="E51" s="663" t="s">
        <v>605</v>
      </c>
      <c r="F51" s="664" t="s">
        <v>2456</v>
      </c>
      <c r="G51" s="663" t="s">
        <v>613</v>
      </c>
      <c r="H51" s="663" t="s">
        <v>785</v>
      </c>
      <c r="I51" s="663" t="s">
        <v>786</v>
      </c>
      <c r="J51" s="663" t="s">
        <v>787</v>
      </c>
      <c r="K51" s="663" t="s">
        <v>788</v>
      </c>
      <c r="L51" s="665">
        <v>72.219999999999985</v>
      </c>
      <c r="M51" s="665">
        <v>1</v>
      </c>
      <c r="N51" s="666">
        <v>72.219999999999985</v>
      </c>
    </row>
    <row r="52" spans="1:14" ht="14.4" customHeight="1" x14ac:dyDescent="0.3">
      <c r="A52" s="661" t="s">
        <v>580</v>
      </c>
      <c r="B52" s="662" t="s">
        <v>581</v>
      </c>
      <c r="C52" s="663" t="s">
        <v>585</v>
      </c>
      <c r="D52" s="664" t="s">
        <v>2450</v>
      </c>
      <c r="E52" s="663" t="s">
        <v>605</v>
      </c>
      <c r="F52" s="664" t="s">
        <v>2456</v>
      </c>
      <c r="G52" s="663" t="s">
        <v>613</v>
      </c>
      <c r="H52" s="663" t="s">
        <v>789</v>
      </c>
      <c r="I52" s="663" t="s">
        <v>215</v>
      </c>
      <c r="J52" s="663" t="s">
        <v>790</v>
      </c>
      <c r="K52" s="663"/>
      <c r="L52" s="665">
        <v>33.494914181198354</v>
      </c>
      <c r="M52" s="665">
        <v>4</v>
      </c>
      <c r="N52" s="666">
        <v>133.97965672479341</v>
      </c>
    </row>
    <row r="53" spans="1:14" ht="14.4" customHeight="1" x14ac:dyDescent="0.3">
      <c r="A53" s="661" t="s">
        <v>580</v>
      </c>
      <c r="B53" s="662" t="s">
        <v>581</v>
      </c>
      <c r="C53" s="663" t="s">
        <v>585</v>
      </c>
      <c r="D53" s="664" t="s">
        <v>2450</v>
      </c>
      <c r="E53" s="663" t="s">
        <v>605</v>
      </c>
      <c r="F53" s="664" t="s">
        <v>2456</v>
      </c>
      <c r="G53" s="663" t="s">
        <v>613</v>
      </c>
      <c r="H53" s="663" t="s">
        <v>791</v>
      </c>
      <c r="I53" s="663" t="s">
        <v>215</v>
      </c>
      <c r="J53" s="663" t="s">
        <v>792</v>
      </c>
      <c r="K53" s="663"/>
      <c r="L53" s="665">
        <v>216.1399999999999</v>
      </c>
      <c r="M53" s="665">
        <v>1</v>
      </c>
      <c r="N53" s="666">
        <v>216.1399999999999</v>
      </c>
    </row>
    <row r="54" spans="1:14" ht="14.4" customHeight="1" x14ac:dyDescent="0.3">
      <c r="A54" s="661" t="s">
        <v>580</v>
      </c>
      <c r="B54" s="662" t="s">
        <v>581</v>
      </c>
      <c r="C54" s="663" t="s">
        <v>585</v>
      </c>
      <c r="D54" s="664" t="s">
        <v>2450</v>
      </c>
      <c r="E54" s="663" t="s">
        <v>605</v>
      </c>
      <c r="F54" s="664" t="s">
        <v>2456</v>
      </c>
      <c r="G54" s="663" t="s">
        <v>613</v>
      </c>
      <c r="H54" s="663" t="s">
        <v>793</v>
      </c>
      <c r="I54" s="663" t="s">
        <v>215</v>
      </c>
      <c r="J54" s="663" t="s">
        <v>794</v>
      </c>
      <c r="K54" s="663"/>
      <c r="L54" s="665">
        <v>139.3760789377726</v>
      </c>
      <c r="M54" s="665">
        <v>15</v>
      </c>
      <c r="N54" s="666">
        <v>2090.6411840665892</v>
      </c>
    </row>
    <row r="55" spans="1:14" ht="14.4" customHeight="1" x14ac:dyDescent="0.3">
      <c r="A55" s="661" t="s">
        <v>580</v>
      </c>
      <c r="B55" s="662" t="s">
        <v>581</v>
      </c>
      <c r="C55" s="663" t="s">
        <v>585</v>
      </c>
      <c r="D55" s="664" t="s">
        <v>2450</v>
      </c>
      <c r="E55" s="663" t="s">
        <v>605</v>
      </c>
      <c r="F55" s="664" t="s">
        <v>2456</v>
      </c>
      <c r="G55" s="663" t="s">
        <v>613</v>
      </c>
      <c r="H55" s="663" t="s">
        <v>795</v>
      </c>
      <c r="I55" s="663" t="s">
        <v>215</v>
      </c>
      <c r="J55" s="663" t="s">
        <v>796</v>
      </c>
      <c r="K55" s="663"/>
      <c r="L55" s="665">
        <v>36.839597303031354</v>
      </c>
      <c r="M55" s="665">
        <v>2</v>
      </c>
      <c r="N55" s="666">
        <v>73.679194606062708</v>
      </c>
    </row>
    <row r="56" spans="1:14" ht="14.4" customHeight="1" x14ac:dyDescent="0.3">
      <c r="A56" s="661" t="s">
        <v>580</v>
      </c>
      <c r="B56" s="662" t="s">
        <v>581</v>
      </c>
      <c r="C56" s="663" t="s">
        <v>585</v>
      </c>
      <c r="D56" s="664" t="s">
        <v>2450</v>
      </c>
      <c r="E56" s="663" t="s">
        <v>605</v>
      </c>
      <c r="F56" s="664" t="s">
        <v>2456</v>
      </c>
      <c r="G56" s="663" t="s">
        <v>613</v>
      </c>
      <c r="H56" s="663" t="s">
        <v>797</v>
      </c>
      <c r="I56" s="663" t="s">
        <v>798</v>
      </c>
      <c r="J56" s="663" t="s">
        <v>799</v>
      </c>
      <c r="K56" s="663" t="s">
        <v>800</v>
      </c>
      <c r="L56" s="665">
        <v>62.993333333333347</v>
      </c>
      <c r="M56" s="665">
        <v>3</v>
      </c>
      <c r="N56" s="666">
        <v>188.98000000000005</v>
      </c>
    </row>
    <row r="57" spans="1:14" ht="14.4" customHeight="1" x14ac:dyDescent="0.3">
      <c r="A57" s="661" t="s">
        <v>580</v>
      </c>
      <c r="B57" s="662" t="s">
        <v>581</v>
      </c>
      <c r="C57" s="663" t="s">
        <v>585</v>
      </c>
      <c r="D57" s="664" t="s">
        <v>2450</v>
      </c>
      <c r="E57" s="663" t="s">
        <v>605</v>
      </c>
      <c r="F57" s="664" t="s">
        <v>2456</v>
      </c>
      <c r="G57" s="663" t="s">
        <v>613</v>
      </c>
      <c r="H57" s="663" t="s">
        <v>801</v>
      </c>
      <c r="I57" s="663" t="s">
        <v>802</v>
      </c>
      <c r="J57" s="663" t="s">
        <v>803</v>
      </c>
      <c r="K57" s="663" t="s">
        <v>804</v>
      </c>
      <c r="L57" s="665">
        <v>112.96000000000005</v>
      </c>
      <c r="M57" s="665">
        <v>1</v>
      </c>
      <c r="N57" s="666">
        <v>112.96000000000005</v>
      </c>
    </row>
    <row r="58" spans="1:14" ht="14.4" customHeight="1" x14ac:dyDescent="0.3">
      <c r="A58" s="661" t="s">
        <v>580</v>
      </c>
      <c r="B58" s="662" t="s">
        <v>581</v>
      </c>
      <c r="C58" s="663" t="s">
        <v>585</v>
      </c>
      <c r="D58" s="664" t="s">
        <v>2450</v>
      </c>
      <c r="E58" s="663" t="s">
        <v>605</v>
      </c>
      <c r="F58" s="664" t="s">
        <v>2456</v>
      </c>
      <c r="G58" s="663" t="s">
        <v>613</v>
      </c>
      <c r="H58" s="663" t="s">
        <v>805</v>
      </c>
      <c r="I58" s="663" t="s">
        <v>806</v>
      </c>
      <c r="J58" s="663" t="s">
        <v>807</v>
      </c>
      <c r="K58" s="663" t="s">
        <v>808</v>
      </c>
      <c r="L58" s="665">
        <v>31.409744213694612</v>
      </c>
      <c r="M58" s="665">
        <v>1</v>
      </c>
      <c r="N58" s="666">
        <v>31.409744213694612</v>
      </c>
    </row>
    <row r="59" spans="1:14" ht="14.4" customHeight="1" x14ac:dyDescent="0.3">
      <c r="A59" s="661" t="s">
        <v>580</v>
      </c>
      <c r="B59" s="662" t="s">
        <v>581</v>
      </c>
      <c r="C59" s="663" t="s">
        <v>585</v>
      </c>
      <c r="D59" s="664" t="s">
        <v>2450</v>
      </c>
      <c r="E59" s="663" t="s">
        <v>605</v>
      </c>
      <c r="F59" s="664" t="s">
        <v>2456</v>
      </c>
      <c r="G59" s="663" t="s">
        <v>613</v>
      </c>
      <c r="H59" s="663" t="s">
        <v>809</v>
      </c>
      <c r="I59" s="663" t="s">
        <v>810</v>
      </c>
      <c r="J59" s="663" t="s">
        <v>811</v>
      </c>
      <c r="K59" s="663" t="s">
        <v>812</v>
      </c>
      <c r="L59" s="665">
        <v>116.84999999999998</v>
      </c>
      <c r="M59" s="665">
        <v>1</v>
      </c>
      <c r="N59" s="666">
        <v>116.84999999999998</v>
      </c>
    </row>
    <row r="60" spans="1:14" ht="14.4" customHeight="1" x14ac:dyDescent="0.3">
      <c r="A60" s="661" t="s">
        <v>580</v>
      </c>
      <c r="B60" s="662" t="s">
        <v>581</v>
      </c>
      <c r="C60" s="663" t="s">
        <v>585</v>
      </c>
      <c r="D60" s="664" t="s">
        <v>2450</v>
      </c>
      <c r="E60" s="663" t="s">
        <v>605</v>
      </c>
      <c r="F60" s="664" t="s">
        <v>2456</v>
      </c>
      <c r="G60" s="663" t="s">
        <v>613</v>
      </c>
      <c r="H60" s="663" t="s">
        <v>813</v>
      </c>
      <c r="I60" s="663" t="s">
        <v>814</v>
      </c>
      <c r="J60" s="663" t="s">
        <v>815</v>
      </c>
      <c r="K60" s="663" t="s">
        <v>816</v>
      </c>
      <c r="L60" s="665">
        <v>91.693359346697662</v>
      </c>
      <c r="M60" s="665">
        <v>6</v>
      </c>
      <c r="N60" s="666">
        <v>550.16015608018597</v>
      </c>
    </row>
    <row r="61" spans="1:14" ht="14.4" customHeight="1" x14ac:dyDescent="0.3">
      <c r="A61" s="661" t="s">
        <v>580</v>
      </c>
      <c r="B61" s="662" t="s">
        <v>581</v>
      </c>
      <c r="C61" s="663" t="s">
        <v>585</v>
      </c>
      <c r="D61" s="664" t="s">
        <v>2450</v>
      </c>
      <c r="E61" s="663" t="s">
        <v>605</v>
      </c>
      <c r="F61" s="664" t="s">
        <v>2456</v>
      </c>
      <c r="G61" s="663" t="s">
        <v>613</v>
      </c>
      <c r="H61" s="663" t="s">
        <v>817</v>
      </c>
      <c r="I61" s="663" t="s">
        <v>818</v>
      </c>
      <c r="J61" s="663" t="s">
        <v>776</v>
      </c>
      <c r="K61" s="663" t="s">
        <v>819</v>
      </c>
      <c r="L61" s="665">
        <v>173.53530608243349</v>
      </c>
      <c r="M61" s="665">
        <v>13</v>
      </c>
      <c r="N61" s="666">
        <v>2255.9589790716354</v>
      </c>
    </row>
    <row r="62" spans="1:14" ht="14.4" customHeight="1" x14ac:dyDescent="0.3">
      <c r="A62" s="661" t="s">
        <v>580</v>
      </c>
      <c r="B62" s="662" t="s">
        <v>581</v>
      </c>
      <c r="C62" s="663" t="s">
        <v>585</v>
      </c>
      <c r="D62" s="664" t="s">
        <v>2450</v>
      </c>
      <c r="E62" s="663" t="s">
        <v>605</v>
      </c>
      <c r="F62" s="664" t="s">
        <v>2456</v>
      </c>
      <c r="G62" s="663" t="s">
        <v>613</v>
      </c>
      <c r="H62" s="663" t="s">
        <v>820</v>
      </c>
      <c r="I62" s="663" t="s">
        <v>821</v>
      </c>
      <c r="J62" s="663" t="s">
        <v>822</v>
      </c>
      <c r="K62" s="663" t="s">
        <v>823</v>
      </c>
      <c r="L62" s="665">
        <v>34.70474946023716</v>
      </c>
      <c r="M62" s="665">
        <v>2</v>
      </c>
      <c r="N62" s="666">
        <v>69.40949892047432</v>
      </c>
    </row>
    <row r="63" spans="1:14" ht="14.4" customHeight="1" x14ac:dyDescent="0.3">
      <c r="A63" s="661" t="s">
        <v>580</v>
      </c>
      <c r="B63" s="662" t="s">
        <v>581</v>
      </c>
      <c r="C63" s="663" t="s">
        <v>585</v>
      </c>
      <c r="D63" s="664" t="s">
        <v>2450</v>
      </c>
      <c r="E63" s="663" t="s">
        <v>605</v>
      </c>
      <c r="F63" s="664" t="s">
        <v>2456</v>
      </c>
      <c r="G63" s="663" t="s">
        <v>613</v>
      </c>
      <c r="H63" s="663" t="s">
        <v>824</v>
      </c>
      <c r="I63" s="663" t="s">
        <v>825</v>
      </c>
      <c r="J63" s="663" t="s">
        <v>826</v>
      </c>
      <c r="K63" s="663" t="s">
        <v>827</v>
      </c>
      <c r="L63" s="665">
        <v>61.766666666666673</v>
      </c>
      <c r="M63" s="665">
        <v>3</v>
      </c>
      <c r="N63" s="666">
        <v>185.3</v>
      </c>
    </row>
    <row r="64" spans="1:14" ht="14.4" customHeight="1" x14ac:dyDescent="0.3">
      <c r="A64" s="661" t="s">
        <v>580</v>
      </c>
      <c r="B64" s="662" t="s">
        <v>581</v>
      </c>
      <c r="C64" s="663" t="s">
        <v>585</v>
      </c>
      <c r="D64" s="664" t="s">
        <v>2450</v>
      </c>
      <c r="E64" s="663" t="s">
        <v>605</v>
      </c>
      <c r="F64" s="664" t="s">
        <v>2456</v>
      </c>
      <c r="G64" s="663" t="s">
        <v>613</v>
      </c>
      <c r="H64" s="663" t="s">
        <v>828</v>
      </c>
      <c r="I64" s="663" t="s">
        <v>829</v>
      </c>
      <c r="J64" s="663" t="s">
        <v>830</v>
      </c>
      <c r="K64" s="663" t="s">
        <v>831</v>
      </c>
      <c r="L64" s="665">
        <v>26.824372111834144</v>
      </c>
      <c r="M64" s="665">
        <v>9</v>
      </c>
      <c r="N64" s="666">
        <v>241.4193490065073</v>
      </c>
    </row>
    <row r="65" spans="1:14" ht="14.4" customHeight="1" x14ac:dyDescent="0.3">
      <c r="A65" s="661" t="s">
        <v>580</v>
      </c>
      <c r="B65" s="662" t="s">
        <v>581</v>
      </c>
      <c r="C65" s="663" t="s">
        <v>585</v>
      </c>
      <c r="D65" s="664" t="s">
        <v>2450</v>
      </c>
      <c r="E65" s="663" t="s">
        <v>605</v>
      </c>
      <c r="F65" s="664" t="s">
        <v>2456</v>
      </c>
      <c r="G65" s="663" t="s">
        <v>613</v>
      </c>
      <c r="H65" s="663" t="s">
        <v>832</v>
      </c>
      <c r="I65" s="663" t="s">
        <v>833</v>
      </c>
      <c r="J65" s="663" t="s">
        <v>834</v>
      </c>
      <c r="K65" s="663" t="s">
        <v>835</v>
      </c>
      <c r="L65" s="665">
        <v>229.52999999999997</v>
      </c>
      <c r="M65" s="665">
        <v>1</v>
      </c>
      <c r="N65" s="666">
        <v>229.52999999999997</v>
      </c>
    </row>
    <row r="66" spans="1:14" ht="14.4" customHeight="1" x14ac:dyDescent="0.3">
      <c r="A66" s="661" t="s">
        <v>580</v>
      </c>
      <c r="B66" s="662" t="s">
        <v>581</v>
      </c>
      <c r="C66" s="663" t="s">
        <v>585</v>
      </c>
      <c r="D66" s="664" t="s">
        <v>2450</v>
      </c>
      <c r="E66" s="663" t="s">
        <v>605</v>
      </c>
      <c r="F66" s="664" t="s">
        <v>2456</v>
      </c>
      <c r="G66" s="663" t="s">
        <v>613</v>
      </c>
      <c r="H66" s="663" t="s">
        <v>836</v>
      </c>
      <c r="I66" s="663" t="s">
        <v>837</v>
      </c>
      <c r="J66" s="663" t="s">
        <v>838</v>
      </c>
      <c r="K66" s="663" t="s">
        <v>839</v>
      </c>
      <c r="L66" s="665">
        <v>126.40919907741454</v>
      </c>
      <c r="M66" s="665">
        <v>1</v>
      </c>
      <c r="N66" s="666">
        <v>126.40919907741454</v>
      </c>
    </row>
    <row r="67" spans="1:14" ht="14.4" customHeight="1" x14ac:dyDescent="0.3">
      <c r="A67" s="661" t="s">
        <v>580</v>
      </c>
      <c r="B67" s="662" t="s">
        <v>581</v>
      </c>
      <c r="C67" s="663" t="s">
        <v>585</v>
      </c>
      <c r="D67" s="664" t="s">
        <v>2450</v>
      </c>
      <c r="E67" s="663" t="s">
        <v>605</v>
      </c>
      <c r="F67" s="664" t="s">
        <v>2456</v>
      </c>
      <c r="G67" s="663" t="s">
        <v>613</v>
      </c>
      <c r="H67" s="663" t="s">
        <v>840</v>
      </c>
      <c r="I67" s="663" t="s">
        <v>841</v>
      </c>
      <c r="J67" s="663" t="s">
        <v>842</v>
      </c>
      <c r="K67" s="663"/>
      <c r="L67" s="665">
        <v>453.53104744066229</v>
      </c>
      <c r="M67" s="665">
        <v>15</v>
      </c>
      <c r="N67" s="666">
        <v>6802.9657116099343</v>
      </c>
    </row>
    <row r="68" spans="1:14" ht="14.4" customHeight="1" x14ac:dyDescent="0.3">
      <c r="A68" s="661" t="s">
        <v>580</v>
      </c>
      <c r="B68" s="662" t="s">
        <v>581</v>
      </c>
      <c r="C68" s="663" t="s">
        <v>585</v>
      </c>
      <c r="D68" s="664" t="s">
        <v>2450</v>
      </c>
      <c r="E68" s="663" t="s">
        <v>605</v>
      </c>
      <c r="F68" s="664" t="s">
        <v>2456</v>
      </c>
      <c r="G68" s="663" t="s">
        <v>613</v>
      </c>
      <c r="H68" s="663" t="s">
        <v>843</v>
      </c>
      <c r="I68" s="663" t="s">
        <v>215</v>
      </c>
      <c r="J68" s="663" t="s">
        <v>844</v>
      </c>
      <c r="K68" s="663"/>
      <c r="L68" s="665">
        <v>191.13082913044482</v>
      </c>
      <c r="M68" s="665">
        <v>2</v>
      </c>
      <c r="N68" s="666">
        <v>382.26165826088965</v>
      </c>
    </row>
    <row r="69" spans="1:14" ht="14.4" customHeight="1" x14ac:dyDescent="0.3">
      <c r="A69" s="661" t="s">
        <v>580</v>
      </c>
      <c r="B69" s="662" t="s">
        <v>581</v>
      </c>
      <c r="C69" s="663" t="s">
        <v>585</v>
      </c>
      <c r="D69" s="664" t="s">
        <v>2450</v>
      </c>
      <c r="E69" s="663" t="s">
        <v>605</v>
      </c>
      <c r="F69" s="664" t="s">
        <v>2456</v>
      </c>
      <c r="G69" s="663" t="s">
        <v>613</v>
      </c>
      <c r="H69" s="663" t="s">
        <v>845</v>
      </c>
      <c r="I69" s="663" t="s">
        <v>215</v>
      </c>
      <c r="J69" s="663" t="s">
        <v>846</v>
      </c>
      <c r="K69" s="663"/>
      <c r="L69" s="665">
        <v>162.88983598089933</v>
      </c>
      <c r="M69" s="665">
        <v>7</v>
      </c>
      <c r="N69" s="666">
        <v>1140.2288518662954</v>
      </c>
    </row>
    <row r="70" spans="1:14" ht="14.4" customHeight="1" x14ac:dyDescent="0.3">
      <c r="A70" s="661" t="s">
        <v>580</v>
      </c>
      <c r="B70" s="662" t="s">
        <v>581</v>
      </c>
      <c r="C70" s="663" t="s">
        <v>585</v>
      </c>
      <c r="D70" s="664" t="s">
        <v>2450</v>
      </c>
      <c r="E70" s="663" t="s">
        <v>605</v>
      </c>
      <c r="F70" s="664" t="s">
        <v>2456</v>
      </c>
      <c r="G70" s="663" t="s">
        <v>613</v>
      </c>
      <c r="H70" s="663" t="s">
        <v>847</v>
      </c>
      <c r="I70" s="663" t="s">
        <v>848</v>
      </c>
      <c r="J70" s="663" t="s">
        <v>849</v>
      </c>
      <c r="K70" s="663" t="s">
        <v>850</v>
      </c>
      <c r="L70" s="665">
        <v>42.17</v>
      </c>
      <c r="M70" s="665">
        <v>4</v>
      </c>
      <c r="N70" s="666">
        <v>168.68</v>
      </c>
    </row>
    <row r="71" spans="1:14" ht="14.4" customHeight="1" x14ac:dyDescent="0.3">
      <c r="A71" s="661" t="s">
        <v>580</v>
      </c>
      <c r="B71" s="662" t="s">
        <v>581</v>
      </c>
      <c r="C71" s="663" t="s">
        <v>585</v>
      </c>
      <c r="D71" s="664" t="s">
        <v>2450</v>
      </c>
      <c r="E71" s="663" t="s">
        <v>605</v>
      </c>
      <c r="F71" s="664" t="s">
        <v>2456</v>
      </c>
      <c r="G71" s="663" t="s">
        <v>613</v>
      </c>
      <c r="H71" s="663" t="s">
        <v>851</v>
      </c>
      <c r="I71" s="663" t="s">
        <v>852</v>
      </c>
      <c r="J71" s="663" t="s">
        <v>853</v>
      </c>
      <c r="K71" s="663" t="s">
        <v>854</v>
      </c>
      <c r="L71" s="665">
        <v>56.1</v>
      </c>
      <c r="M71" s="665">
        <v>1</v>
      </c>
      <c r="N71" s="666">
        <v>56.1</v>
      </c>
    </row>
    <row r="72" spans="1:14" ht="14.4" customHeight="1" x14ac:dyDescent="0.3">
      <c r="A72" s="661" t="s">
        <v>580</v>
      </c>
      <c r="B72" s="662" t="s">
        <v>581</v>
      </c>
      <c r="C72" s="663" t="s">
        <v>585</v>
      </c>
      <c r="D72" s="664" t="s">
        <v>2450</v>
      </c>
      <c r="E72" s="663" t="s">
        <v>605</v>
      </c>
      <c r="F72" s="664" t="s">
        <v>2456</v>
      </c>
      <c r="G72" s="663" t="s">
        <v>613</v>
      </c>
      <c r="H72" s="663" t="s">
        <v>855</v>
      </c>
      <c r="I72" s="663" t="s">
        <v>856</v>
      </c>
      <c r="J72" s="663" t="s">
        <v>857</v>
      </c>
      <c r="K72" s="663" t="s">
        <v>858</v>
      </c>
      <c r="L72" s="665">
        <v>106.66299999999997</v>
      </c>
      <c r="M72" s="665">
        <v>10</v>
      </c>
      <c r="N72" s="666">
        <v>1066.6299999999997</v>
      </c>
    </row>
    <row r="73" spans="1:14" ht="14.4" customHeight="1" x14ac:dyDescent="0.3">
      <c r="A73" s="661" t="s">
        <v>580</v>
      </c>
      <c r="B73" s="662" t="s">
        <v>581</v>
      </c>
      <c r="C73" s="663" t="s">
        <v>585</v>
      </c>
      <c r="D73" s="664" t="s">
        <v>2450</v>
      </c>
      <c r="E73" s="663" t="s">
        <v>605</v>
      </c>
      <c r="F73" s="664" t="s">
        <v>2456</v>
      </c>
      <c r="G73" s="663" t="s">
        <v>613</v>
      </c>
      <c r="H73" s="663" t="s">
        <v>859</v>
      </c>
      <c r="I73" s="663" t="s">
        <v>860</v>
      </c>
      <c r="J73" s="663" t="s">
        <v>861</v>
      </c>
      <c r="K73" s="663" t="s">
        <v>862</v>
      </c>
      <c r="L73" s="665">
        <v>79.489910684748111</v>
      </c>
      <c r="M73" s="665">
        <v>1</v>
      </c>
      <c r="N73" s="666">
        <v>79.489910684748111</v>
      </c>
    </row>
    <row r="74" spans="1:14" ht="14.4" customHeight="1" x14ac:dyDescent="0.3">
      <c r="A74" s="661" t="s">
        <v>580</v>
      </c>
      <c r="B74" s="662" t="s">
        <v>581</v>
      </c>
      <c r="C74" s="663" t="s">
        <v>585</v>
      </c>
      <c r="D74" s="664" t="s">
        <v>2450</v>
      </c>
      <c r="E74" s="663" t="s">
        <v>605</v>
      </c>
      <c r="F74" s="664" t="s">
        <v>2456</v>
      </c>
      <c r="G74" s="663" t="s">
        <v>613</v>
      </c>
      <c r="H74" s="663" t="s">
        <v>863</v>
      </c>
      <c r="I74" s="663" t="s">
        <v>864</v>
      </c>
      <c r="J74" s="663" t="s">
        <v>865</v>
      </c>
      <c r="K74" s="663" t="s">
        <v>866</v>
      </c>
      <c r="L74" s="665">
        <v>49.610000000000021</v>
      </c>
      <c r="M74" s="665">
        <v>1</v>
      </c>
      <c r="N74" s="666">
        <v>49.610000000000021</v>
      </c>
    </row>
    <row r="75" spans="1:14" ht="14.4" customHeight="1" x14ac:dyDescent="0.3">
      <c r="A75" s="661" t="s">
        <v>580</v>
      </c>
      <c r="B75" s="662" t="s">
        <v>581</v>
      </c>
      <c r="C75" s="663" t="s">
        <v>585</v>
      </c>
      <c r="D75" s="664" t="s">
        <v>2450</v>
      </c>
      <c r="E75" s="663" t="s">
        <v>605</v>
      </c>
      <c r="F75" s="664" t="s">
        <v>2456</v>
      </c>
      <c r="G75" s="663" t="s">
        <v>613</v>
      </c>
      <c r="H75" s="663" t="s">
        <v>867</v>
      </c>
      <c r="I75" s="663" t="s">
        <v>868</v>
      </c>
      <c r="J75" s="663" t="s">
        <v>869</v>
      </c>
      <c r="K75" s="663" t="s">
        <v>870</v>
      </c>
      <c r="L75" s="665">
        <v>195.79999999999995</v>
      </c>
      <c r="M75" s="665">
        <v>1</v>
      </c>
      <c r="N75" s="666">
        <v>195.79999999999995</v>
      </c>
    </row>
    <row r="76" spans="1:14" ht="14.4" customHeight="1" x14ac:dyDescent="0.3">
      <c r="A76" s="661" t="s">
        <v>580</v>
      </c>
      <c r="B76" s="662" t="s">
        <v>581</v>
      </c>
      <c r="C76" s="663" t="s">
        <v>585</v>
      </c>
      <c r="D76" s="664" t="s">
        <v>2450</v>
      </c>
      <c r="E76" s="663" t="s">
        <v>605</v>
      </c>
      <c r="F76" s="664" t="s">
        <v>2456</v>
      </c>
      <c r="G76" s="663" t="s">
        <v>613</v>
      </c>
      <c r="H76" s="663" t="s">
        <v>871</v>
      </c>
      <c r="I76" s="663" t="s">
        <v>872</v>
      </c>
      <c r="J76" s="663" t="s">
        <v>873</v>
      </c>
      <c r="K76" s="663" t="s">
        <v>874</v>
      </c>
      <c r="L76" s="665">
        <v>137.89893128876503</v>
      </c>
      <c r="M76" s="665">
        <v>1</v>
      </c>
      <c r="N76" s="666">
        <v>137.89893128876503</v>
      </c>
    </row>
    <row r="77" spans="1:14" ht="14.4" customHeight="1" x14ac:dyDescent="0.3">
      <c r="A77" s="661" t="s">
        <v>580</v>
      </c>
      <c r="B77" s="662" t="s">
        <v>581</v>
      </c>
      <c r="C77" s="663" t="s">
        <v>585</v>
      </c>
      <c r="D77" s="664" t="s">
        <v>2450</v>
      </c>
      <c r="E77" s="663" t="s">
        <v>605</v>
      </c>
      <c r="F77" s="664" t="s">
        <v>2456</v>
      </c>
      <c r="G77" s="663" t="s">
        <v>613</v>
      </c>
      <c r="H77" s="663" t="s">
        <v>875</v>
      </c>
      <c r="I77" s="663" t="s">
        <v>876</v>
      </c>
      <c r="J77" s="663" t="s">
        <v>877</v>
      </c>
      <c r="K77" s="663" t="s">
        <v>878</v>
      </c>
      <c r="L77" s="665">
        <v>37.230000127049927</v>
      </c>
      <c r="M77" s="665">
        <v>2</v>
      </c>
      <c r="N77" s="666">
        <v>74.460000254099853</v>
      </c>
    </row>
    <row r="78" spans="1:14" ht="14.4" customHeight="1" x14ac:dyDescent="0.3">
      <c r="A78" s="661" t="s">
        <v>580</v>
      </c>
      <c r="B78" s="662" t="s">
        <v>581</v>
      </c>
      <c r="C78" s="663" t="s">
        <v>585</v>
      </c>
      <c r="D78" s="664" t="s">
        <v>2450</v>
      </c>
      <c r="E78" s="663" t="s">
        <v>605</v>
      </c>
      <c r="F78" s="664" t="s">
        <v>2456</v>
      </c>
      <c r="G78" s="663" t="s">
        <v>613</v>
      </c>
      <c r="H78" s="663" t="s">
        <v>879</v>
      </c>
      <c r="I78" s="663" t="s">
        <v>880</v>
      </c>
      <c r="J78" s="663" t="s">
        <v>726</v>
      </c>
      <c r="K78" s="663" t="s">
        <v>881</v>
      </c>
      <c r="L78" s="665">
        <v>57.578422774010534</v>
      </c>
      <c r="M78" s="665">
        <v>101</v>
      </c>
      <c r="N78" s="666">
        <v>5815.4207001750638</v>
      </c>
    </row>
    <row r="79" spans="1:14" ht="14.4" customHeight="1" x14ac:dyDescent="0.3">
      <c r="A79" s="661" t="s">
        <v>580</v>
      </c>
      <c r="B79" s="662" t="s">
        <v>581</v>
      </c>
      <c r="C79" s="663" t="s">
        <v>585</v>
      </c>
      <c r="D79" s="664" t="s">
        <v>2450</v>
      </c>
      <c r="E79" s="663" t="s">
        <v>605</v>
      </c>
      <c r="F79" s="664" t="s">
        <v>2456</v>
      </c>
      <c r="G79" s="663" t="s">
        <v>613</v>
      </c>
      <c r="H79" s="663" t="s">
        <v>882</v>
      </c>
      <c r="I79" s="663" t="s">
        <v>883</v>
      </c>
      <c r="J79" s="663" t="s">
        <v>884</v>
      </c>
      <c r="K79" s="663" t="s">
        <v>885</v>
      </c>
      <c r="L79" s="665">
        <v>69.187652134683049</v>
      </c>
      <c r="M79" s="665">
        <v>9</v>
      </c>
      <c r="N79" s="666">
        <v>622.68886921214744</v>
      </c>
    </row>
    <row r="80" spans="1:14" ht="14.4" customHeight="1" x14ac:dyDescent="0.3">
      <c r="A80" s="661" t="s">
        <v>580</v>
      </c>
      <c r="B80" s="662" t="s">
        <v>581</v>
      </c>
      <c r="C80" s="663" t="s">
        <v>585</v>
      </c>
      <c r="D80" s="664" t="s">
        <v>2450</v>
      </c>
      <c r="E80" s="663" t="s">
        <v>605</v>
      </c>
      <c r="F80" s="664" t="s">
        <v>2456</v>
      </c>
      <c r="G80" s="663" t="s">
        <v>613</v>
      </c>
      <c r="H80" s="663" t="s">
        <v>886</v>
      </c>
      <c r="I80" s="663" t="s">
        <v>887</v>
      </c>
      <c r="J80" s="663" t="s">
        <v>888</v>
      </c>
      <c r="K80" s="663" t="s">
        <v>889</v>
      </c>
      <c r="L80" s="665">
        <v>43.459557567448236</v>
      </c>
      <c r="M80" s="665">
        <v>2</v>
      </c>
      <c r="N80" s="666">
        <v>86.919115134896472</v>
      </c>
    </row>
    <row r="81" spans="1:14" ht="14.4" customHeight="1" x14ac:dyDescent="0.3">
      <c r="A81" s="661" t="s">
        <v>580</v>
      </c>
      <c r="B81" s="662" t="s">
        <v>581</v>
      </c>
      <c r="C81" s="663" t="s">
        <v>585</v>
      </c>
      <c r="D81" s="664" t="s">
        <v>2450</v>
      </c>
      <c r="E81" s="663" t="s">
        <v>605</v>
      </c>
      <c r="F81" s="664" t="s">
        <v>2456</v>
      </c>
      <c r="G81" s="663" t="s">
        <v>613</v>
      </c>
      <c r="H81" s="663" t="s">
        <v>890</v>
      </c>
      <c r="I81" s="663" t="s">
        <v>891</v>
      </c>
      <c r="J81" s="663" t="s">
        <v>892</v>
      </c>
      <c r="K81" s="663" t="s">
        <v>893</v>
      </c>
      <c r="L81" s="665">
        <v>65.45</v>
      </c>
      <c r="M81" s="665">
        <v>1</v>
      </c>
      <c r="N81" s="666">
        <v>65.45</v>
      </c>
    </row>
    <row r="82" spans="1:14" ht="14.4" customHeight="1" x14ac:dyDescent="0.3">
      <c r="A82" s="661" t="s">
        <v>580</v>
      </c>
      <c r="B82" s="662" t="s">
        <v>581</v>
      </c>
      <c r="C82" s="663" t="s">
        <v>585</v>
      </c>
      <c r="D82" s="664" t="s">
        <v>2450</v>
      </c>
      <c r="E82" s="663" t="s">
        <v>605</v>
      </c>
      <c r="F82" s="664" t="s">
        <v>2456</v>
      </c>
      <c r="G82" s="663" t="s">
        <v>613</v>
      </c>
      <c r="H82" s="663" t="s">
        <v>894</v>
      </c>
      <c r="I82" s="663" t="s">
        <v>215</v>
      </c>
      <c r="J82" s="663" t="s">
        <v>895</v>
      </c>
      <c r="K82" s="663"/>
      <c r="L82" s="665">
        <v>325.57942870936836</v>
      </c>
      <c r="M82" s="665">
        <v>1</v>
      </c>
      <c r="N82" s="666">
        <v>325.57942870936836</v>
      </c>
    </row>
    <row r="83" spans="1:14" ht="14.4" customHeight="1" x14ac:dyDescent="0.3">
      <c r="A83" s="661" t="s">
        <v>580</v>
      </c>
      <c r="B83" s="662" t="s">
        <v>581</v>
      </c>
      <c r="C83" s="663" t="s">
        <v>585</v>
      </c>
      <c r="D83" s="664" t="s">
        <v>2450</v>
      </c>
      <c r="E83" s="663" t="s">
        <v>605</v>
      </c>
      <c r="F83" s="664" t="s">
        <v>2456</v>
      </c>
      <c r="G83" s="663" t="s">
        <v>613</v>
      </c>
      <c r="H83" s="663" t="s">
        <v>896</v>
      </c>
      <c r="I83" s="663" t="s">
        <v>897</v>
      </c>
      <c r="J83" s="663" t="s">
        <v>898</v>
      </c>
      <c r="K83" s="663" t="s">
        <v>899</v>
      </c>
      <c r="L83" s="665">
        <v>118.16000000000003</v>
      </c>
      <c r="M83" s="665">
        <v>2</v>
      </c>
      <c r="N83" s="666">
        <v>236.32000000000005</v>
      </c>
    </row>
    <row r="84" spans="1:14" ht="14.4" customHeight="1" x14ac:dyDescent="0.3">
      <c r="A84" s="661" t="s">
        <v>580</v>
      </c>
      <c r="B84" s="662" t="s">
        <v>581</v>
      </c>
      <c r="C84" s="663" t="s">
        <v>585</v>
      </c>
      <c r="D84" s="664" t="s">
        <v>2450</v>
      </c>
      <c r="E84" s="663" t="s">
        <v>605</v>
      </c>
      <c r="F84" s="664" t="s">
        <v>2456</v>
      </c>
      <c r="G84" s="663" t="s">
        <v>613</v>
      </c>
      <c r="H84" s="663" t="s">
        <v>900</v>
      </c>
      <c r="I84" s="663" t="s">
        <v>901</v>
      </c>
      <c r="J84" s="663" t="s">
        <v>902</v>
      </c>
      <c r="K84" s="663" t="s">
        <v>903</v>
      </c>
      <c r="L84" s="665">
        <v>169.78868414444824</v>
      </c>
      <c r="M84" s="665">
        <v>1</v>
      </c>
      <c r="N84" s="666">
        <v>169.78868414444824</v>
      </c>
    </row>
    <row r="85" spans="1:14" ht="14.4" customHeight="1" x14ac:dyDescent="0.3">
      <c r="A85" s="661" t="s">
        <v>580</v>
      </c>
      <c r="B85" s="662" t="s">
        <v>581</v>
      </c>
      <c r="C85" s="663" t="s">
        <v>585</v>
      </c>
      <c r="D85" s="664" t="s">
        <v>2450</v>
      </c>
      <c r="E85" s="663" t="s">
        <v>605</v>
      </c>
      <c r="F85" s="664" t="s">
        <v>2456</v>
      </c>
      <c r="G85" s="663" t="s">
        <v>613</v>
      </c>
      <c r="H85" s="663" t="s">
        <v>904</v>
      </c>
      <c r="I85" s="663" t="s">
        <v>905</v>
      </c>
      <c r="J85" s="663" t="s">
        <v>906</v>
      </c>
      <c r="K85" s="663" t="s">
        <v>907</v>
      </c>
      <c r="L85" s="665">
        <v>67.29000000000002</v>
      </c>
      <c r="M85" s="665">
        <v>1</v>
      </c>
      <c r="N85" s="666">
        <v>67.29000000000002</v>
      </c>
    </row>
    <row r="86" spans="1:14" ht="14.4" customHeight="1" x14ac:dyDescent="0.3">
      <c r="A86" s="661" t="s">
        <v>580</v>
      </c>
      <c r="B86" s="662" t="s">
        <v>581</v>
      </c>
      <c r="C86" s="663" t="s">
        <v>585</v>
      </c>
      <c r="D86" s="664" t="s">
        <v>2450</v>
      </c>
      <c r="E86" s="663" t="s">
        <v>605</v>
      </c>
      <c r="F86" s="664" t="s">
        <v>2456</v>
      </c>
      <c r="G86" s="663" t="s">
        <v>613</v>
      </c>
      <c r="H86" s="663" t="s">
        <v>908</v>
      </c>
      <c r="I86" s="663" t="s">
        <v>909</v>
      </c>
      <c r="J86" s="663" t="s">
        <v>910</v>
      </c>
      <c r="K86" s="663" t="s">
        <v>911</v>
      </c>
      <c r="L86" s="665">
        <v>56.517275424215406</v>
      </c>
      <c r="M86" s="665">
        <v>8</v>
      </c>
      <c r="N86" s="666">
        <v>452.13820339372324</v>
      </c>
    </row>
    <row r="87" spans="1:14" ht="14.4" customHeight="1" x14ac:dyDescent="0.3">
      <c r="A87" s="661" t="s">
        <v>580</v>
      </c>
      <c r="B87" s="662" t="s">
        <v>581</v>
      </c>
      <c r="C87" s="663" t="s">
        <v>585</v>
      </c>
      <c r="D87" s="664" t="s">
        <v>2450</v>
      </c>
      <c r="E87" s="663" t="s">
        <v>605</v>
      </c>
      <c r="F87" s="664" t="s">
        <v>2456</v>
      </c>
      <c r="G87" s="663" t="s">
        <v>613</v>
      </c>
      <c r="H87" s="663" t="s">
        <v>912</v>
      </c>
      <c r="I87" s="663" t="s">
        <v>913</v>
      </c>
      <c r="J87" s="663" t="s">
        <v>628</v>
      </c>
      <c r="K87" s="663" t="s">
        <v>914</v>
      </c>
      <c r="L87" s="665">
        <v>62.539466793154439</v>
      </c>
      <c r="M87" s="665">
        <v>45</v>
      </c>
      <c r="N87" s="666">
        <v>2814.2760056919496</v>
      </c>
    </row>
    <row r="88" spans="1:14" ht="14.4" customHeight="1" x14ac:dyDescent="0.3">
      <c r="A88" s="661" t="s">
        <v>580</v>
      </c>
      <c r="B88" s="662" t="s">
        <v>581</v>
      </c>
      <c r="C88" s="663" t="s">
        <v>585</v>
      </c>
      <c r="D88" s="664" t="s">
        <v>2450</v>
      </c>
      <c r="E88" s="663" t="s">
        <v>605</v>
      </c>
      <c r="F88" s="664" t="s">
        <v>2456</v>
      </c>
      <c r="G88" s="663" t="s">
        <v>613</v>
      </c>
      <c r="H88" s="663" t="s">
        <v>915</v>
      </c>
      <c r="I88" s="663" t="s">
        <v>916</v>
      </c>
      <c r="J88" s="663" t="s">
        <v>644</v>
      </c>
      <c r="K88" s="663" t="s">
        <v>917</v>
      </c>
      <c r="L88" s="665">
        <v>141.49</v>
      </c>
      <c r="M88" s="665">
        <v>1</v>
      </c>
      <c r="N88" s="666">
        <v>141.49</v>
      </c>
    </row>
    <row r="89" spans="1:14" ht="14.4" customHeight="1" x14ac:dyDescent="0.3">
      <c r="A89" s="661" t="s">
        <v>580</v>
      </c>
      <c r="B89" s="662" t="s">
        <v>581</v>
      </c>
      <c r="C89" s="663" t="s">
        <v>585</v>
      </c>
      <c r="D89" s="664" t="s">
        <v>2450</v>
      </c>
      <c r="E89" s="663" t="s">
        <v>605</v>
      </c>
      <c r="F89" s="664" t="s">
        <v>2456</v>
      </c>
      <c r="G89" s="663" t="s">
        <v>613</v>
      </c>
      <c r="H89" s="663" t="s">
        <v>918</v>
      </c>
      <c r="I89" s="663" t="s">
        <v>215</v>
      </c>
      <c r="J89" s="663" t="s">
        <v>919</v>
      </c>
      <c r="K89" s="663"/>
      <c r="L89" s="665">
        <v>102.63386741589876</v>
      </c>
      <c r="M89" s="665">
        <v>1</v>
      </c>
      <c r="N89" s="666">
        <v>102.63386741589876</v>
      </c>
    </row>
    <row r="90" spans="1:14" ht="14.4" customHeight="1" x14ac:dyDescent="0.3">
      <c r="A90" s="661" t="s">
        <v>580</v>
      </c>
      <c r="B90" s="662" t="s">
        <v>581</v>
      </c>
      <c r="C90" s="663" t="s">
        <v>585</v>
      </c>
      <c r="D90" s="664" t="s">
        <v>2450</v>
      </c>
      <c r="E90" s="663" t="s">
        <v>605</v>
      </c>
      <c r="F90" s="664" t="s">
        <v>2456</v>
      </c>
      <c r="G90" s="663" t="s">
        <v>613</v>
      </c>
      <c r="H90" s="663" t="s">
        <v>920</v>
      </c>
      <c r="I90" s="663" t="s">
        <v>215</v>
      </c>
      <c r="J90" s="663" t="s">
        <v>921</v>
      </c>
      <c r="K90" s="663"/>
      <c r="L90" s="665">
        <v>44.69703379030021</v>
      </c>
      <c r="M90" s="665">
        <v>4</v>
      </c>
      <c r="N90" s="666">
        <v>178.78813516120084</v>
      </c>
    </row>
    <row r="91" spans="1:14" ht="14.4" customHeight="1" x14ac:dyDescent="0.3">
      <c r="A91" s="661" t="s">
        <v>580</v>
      </c>
      <c r="B91" s="662" t="s">
        <v>581</v>
      </c>
      <c r="C91" s="663" t="s">
        <v>585</v>
      </c>
      <c r="D91" s="664" t="s">
        <v>2450</v>
      </c>
      <c r="E91" s="663" t="s">
        <v>605</v>
      </c>
      <c r="F91" s="664" t="s">
        <v>2456</v>
      </c>
      <c r="G91" s="663" t="s">
        <v>613</v>
      </c>
      <c r="H91" s="663" t="s">
        <v>922</v>
      </c>
      <c r="I91" s="663" t="s">
        <v>923</v>
      </c>
      <c r="J91" s="663" t="s">
        <v>924</v>
      </c>
      <c r="K91" s="663" t="s">
        <v>925</v>
      </c>
      <c r="L91" s="665">
        <v>123.05999999999996</v>
      </c>
      <c r="M91" s="665">
        <v>2</v>
      </c>
      <c r="N91" s="666">
        <v>246.11999999999992</v>
      </c>
    </row>
    <row r="92" spans="1:14" ht="14.4" customHeight="1" x14ac:dyDescent="0.3">
      <c r="A92" s="661" t="s">
        <v>580</v>
      </c>
      <c r="B92" s="662" t="s">
        <v>581</v>
      </c>
      <c r="C92" s="663" t="s">
        <v>585</v>
      </c>
      <c r="D92" s="664" t="s">
        <v>2450</v>
      </c>
      <c r="E92" s="663" t="s">
        <v>605</v>
      </c>
      <c r="F92" s="664" t="s">
        <v>2456</v>
      </c>
      <c r="G92" s="663" t="s">
        <v>613</v>
      </c>
      <c r="H92" s="663" t="s">
        <v>926</v>
      </c>
      <c r="I92" s="663" t="s">
        <v>926</v>
      </c>
      <c r="J92" s="663" t="s">
        <v>927</v>
      </c>
      <c r="K92" s="663" t="s">
        <v>928</v>
      </c>
      <c r="L92" s="665">
        <v>167.75000000000003</v>
      </c>
      <c r="M92" s="665">
        <v>1</v>
      </c>
      <c r="N92" s="666">
        <v>167.75000000000003</v>
      </c>
    </row>
    <row r="93" spans="1:14" ht="14.4" customHeight="1" x14ac:dyDescent="0.3">
      <c r="A93" s="661" t="s">
        <v>580</v>
      </c>
      <c r="B93" s="662" t="s">
        <v>581</v>
      </c>
      <c r="C93" s="663" t="s">
        <v>585</v>
      </c>
      <c r="D93" s="664" t="s">
        <v>2450</v>
      </c>
      <c r="E93" s="663" t="s">
        <v>605</v>
      </c>
      <c r="F93" s="664" t="s">
        <v>2456</v>
      </c>
      <c r="G93" s="663" t="s">
        <v>613</v>
      </c>
      <c r="H93" s="663" t="s">
        <v>929</v>
      </c>
      <c r="I93" s="663" t="s">
        <v>930</v>
      </c>
      <c r="J93" s="663" t="s">
        <v>931</v>
      </c>
      <c r="K93" s="663" t="s">
        <v>932</v>
      </c>
      <c r="L93" s="665">
        <v>151.26997053498474</v>
      </c>
      <c r="M93" s="665">
        <v>1</v>
      </c>
      <c r="N93" s="666">
        <v>151.26997053498474</v>
      </c>
    </row>
    <row r="94" spans="1:14" ht="14.4" customHeight="1" x14ac:dyDescent="0.3">
      <c r="A94" s="661" t="s">
        <v>580</v>
      </c>
      <c r="B94" s="662" t="s">
        <v>581</v>
      </c>
      <c r="C94" s="663" t="s">
        <v>585</v>
      </c>
      <c r="D94" s="664" t="s">
        <v>2450</v>
      </c>
      <c r="E94" s="663" t="s">
        <v>605</v>
      </c>
      <c r="F94" s="664" t="s">
        <v>2456</v>
      </c>
      <c r="G94" s="663" t="s">
        <v>613</v>
      </c>
      <c r="H94" s="663" t="s">
        <v>933</v>
      </c>
      <c r="I94" s="663" t="s">
        <v>934</v>
      </c>
      <c r="J94" s="663" t="s">
        <v>935</v>
      </c>
      <c r="K94" s="663" t="s">
        <v>936</v>
      </c>
      <c r="L94" s="665">
        <v>104.01000000000002</v>
      </c>
      <c r="M94" s="665">
        <v>2</v>
      </c>
      <c r="N94" s="666">
        <v>208.02000000000004</v>
      </c>
    </row>
    <row r="95" spans="1:14" ht="14.4" customHeight="1" x14ac:dyDescent="0.3">
      <c r="A95" s="661" t="s">
        <v>580</v>
      </c>
      <c r="B95" s="662" t="s">
        <v>581</v>
      </c>
      <c r="C95" s="663" t="s">
        <v>585</v>
      </c>
      <c r="D95" s="664" t="s">
        <v>2450</v>
      </c>
      <c r="E95" s="663" t="s">
        <v>605</v>
      </c>
      <c r="F95" s="664" t="s">
        <v>2456</v>
      </c>
      <c r="G95" s="663" t="s">
        <v>613</v>
      </c>
      <c r="H95" s="663" t="s">
        <v>937</v>
      </c>
      <c r="I95" s="663" t="s">
        <v>938</v>
      </c>
      <c r="J95" s="663" t="s">
        <v>939</v>
      </c>
      <c r="K95" s="663" t="s">
        <v>940</v>
      </c>
      <c r="L95" s="665">
        <v>53.459999999999994</v>
      </c>
      <c r="M95" s="665">
        <v>7</v>
      </c>
      <c r="N95" s="666">
        <v>374.21999999999997</v>
      </c>
    </row>
    <row r="96" spans="1:14" ht="14.4" customHeight="1" x14ac:dyDescent="0.3">
      <c r="A96" s="661" t="s">
        <v>580</v>
      </c>
      <c r="B96" s="662" t="s">
        <v>581</v>
      </c>
      <c r="C96" s="663" t="s">
        <v>585</v>
      </c>
      <c r="D96" s="664" t="s">
        <v>2450</v>
      </c>
      <c r="E96" s="663" t="s">
        <v>605</v>
      </c>
      <c r="F96" s="664" t="s">
        <v>2456</v>
      </c>
      <c r="G96" s="663" t="s">
        <v>613</v>
      </c>
      <c r="H96" s="663" t="s">
        <v>941</v>
      </c>
      <c r="I96" s="663" t="s">
        <v>215</v>
      </c>
      <c r="J96" s="663" t="s">
        <v>942</v>
      </c>
      <c r="K96" s="663"/>
      <c r="L96" s="665">
        <v>102.00488130977251</v>
      </c>
      <c r="M96" s="665">
        <v>43</v>
      </c>
      <c r="N96" s="666">
        <v>4386.2098963202179</v>
      </c>
    </row>
    <row r="97" spans="1:14" ht="14.4" customHeight="1" x14ac:dyDescent="0.3">
      <c r="A97" s="661" t="s">
        <v>580</v>
      </c>
      <c r="B97" s="662" t="s">
        <v>581</v>
      </c>
      <c r="C97" s="663" t="s">
        <v>585</v>
      </c>
      <c r="D97" s="664" t="s">
        <v>2450</v>
      </c>
      <c r="E97" s="663" t="s">
        <v>605</v>
      </c>
      <c r="F97" s="664" t="s">
        <v>2456</v>
      </c>
      <c r="G97" s="663" t="s">
        <v>613</v>
      </c>
      <c r="H97" s="663" t="s">
        <v>943</v>
      </c>
      <c r="I97" s="663" t="s">
        <v>215</v>
      </c>
      <c r="J97" s="663" t="s">
        <v>944</v>
      </c>
      <c r="K97" s="663"/>
      <c r="L97" s="665">
        <v>143.40236635493241</v>
      </c>
      <c r="M97" s="665">
        <v>8</v>
      </c>
      <c r="N97" s="666">
        <v>1147.2189308394593</v>
      </c>
    </row>
    <row r="98" spans="1:14" ht="14.4" customHeight="1" x14ac:dyDescent="0.3">
      <c r="A98" s="661" t="s">
        <v>580</v>
      </c>
      <c r="B98" s="662" t="s">
        <v>581</v>
      </c>
      <c r="C98" s="663" t="s">
        <v>585</v>
      </c>
      <c r="D98" s="664" t="s">
        <v>2450</v>
      </c>
      <c r="E98" s="663" t="s">
        <v>605</v>
      </c>
      <c r="F98" s="664" t="s">
        <v>2456</v>
      </c>
      <c r="G98" s="663" t="s">
        <v>613</v>
      </c>
      <c r="H98" s="663" t="s">
        <v>945</v>
      </c>
      <c r="I98" s="663" t="s">
        <v>946</v>
      </c>
      <c r="J98" s="663" t="s">
        <v>947</v>
      </c>
      <c r="K98" s="663" t="s">
        <v>948</v>
      </c>
      <c r="L98" s="665">
        <v>157.69666666666666</v>
      </c>
      <c r="M98" s="665">
        <v>1</v>
      </c>
      <c r="N98" s="666">
        <v>157.69666666666666</v>
      </c>
    </row>
    <row r="99" spans="1:14" ht="14.4" customHeight="1" x14ac:dyDescent="0.3">
      <c r="A99" s="661" t="s">
        <v>580</v>
      </c>
      <c r="B99" s="662" t="s">
        <v>581</v>
      </c>
      <c r="C99" s="663" t="s">
        <v>585</v>
      </c>
      <c r="D99" s="664" t="s">
        <v>2450</v>
      </c>
      <c r="E99" s="663" t="s">
        <v>605</v>
      </c>
      <c r="F99" s="664" t="s">
        <v>2456</v>
      </c>
      <c r="G99" s="663" t="s">
        <v>613</v>
      </c>
      <c r="H99" s="663" t="s">
        <v>949</v>
      </c>
      <c r="I99" s="663" t="s">
        <v>950</v>
      </c>
      <c r="J99" s="663" t="s">
        <v>951</v>
      </c>
      <c r="K99" s="663" t="s">
        <v>952</v>
      </c>
      <c r="L99" s="665">
        <v>111.80000000000003</v>
      </c>
      <c r="M99" s="665">
        <v>1</v>
      </c>
      <c r="N99" s="666">
        <v>111.80000000000003</v>
      </c>
    </row>
    <row r="100" spans="1:14" ht="14.4" customHeight="1" x14ac:dyDescent="0.3">
      <c r="A100" s="661" t="s">
        <v>580</v>
      </c>
      <c r="B100" s="662" t="s">
        <v>581</v>
      </c>
      <c r="C100" s="663" t="s">
        <v>585</v>
      </c>
      <c r="D100" s="664" t="s">
        <v>2450</v>
      </c>
      <c r="E100" s="663" t="s">
        <v>605</v>
      </c>
      <c r="F100" s="664" t="s">
        <v>2456</v>
      </c>
      <c r="G100" s="663" t="s">
        <v>613</v>
      </c>
      <c r="H100" s="663" t="s">
        <v>953</v>
      </c>
      <c r="I100" s="663" t="s">
        <v>954</v>
      </c>
      <c r="J100" s="663" t="s">
        <v>955</v>
      </c>
      <c r="K100" s="663" t="s">
        <v>956</v>
      </c>
      <c r="L100" s="665">
        <v>92.629084362974794</v>
      </c>
      <c r="M100" s="665">
        <v>1</v>
      </c>
      <c r="N100" s="666">
        <v>92.629084362974794</v>
      </c>
    </row>
    <row r="101" spans="1:14" ht="14.4" customHeight="1" x14ac:dyDescent="0.3">
      <c r="A101" s="661" t="s">
        <v>580</v>
      </c>
      <c r="B101" s="662" t="s">
        <v>581</v>
      </c>
      <c r="C101" s="663" t="s">
        <v>585</v>
      </c>
      <c r="D101" s="664" t="s">
        <v>2450</v>
      </c>
      <c r="E101" s="663" t="s">
        <v>605</v>
      </c>
      <c r="F101" s="664" t="s">
        <v>2456</v>
      </c>
      <c r="G101" s="663" t="s">
        <v>613</v>
      </c>
      <c r="H101" s="663" t="s">
        <v>957</v>
      </c>
      <c r="I101" s="663" t="s">
        <v>957</v>
      </c>
      <c r="J101" s="663" t="s">
        <v>958</v>
      </c>
      <c r="K101" s="663" t="s">
        <v>959</v>
      </c>
      <c r="L101" s="665">
        <v>91.999709958561581</v>
      </c>
      <c r="M101" s="665">
        <v>2</v>
      </c>
      <c r="N101" s="666">
        <v>183.99941991712316</v>
      </c>
    </row>
    <row r="102" spans="1:14" ht="14.4" customHeight="1" x14ac:dyDescent="0.3">
      <c r="A102" s="661" t="s">
        <v>580</v>
      </c>
      <c r="B102" s="662" t="s">
        <v>581</v>
      </c>
      <c r="C102" s="663" t="s">
        <v>585</v>
      </c>
      <c r="D102" s="664" t="s">
        <v>2450</v>
      </c>
      <c r="E102" s="663" t="s">
        <v>605</v>
      </c>
      <c r="F102" s="664" t="s">
        <v>2456</v>
      </c>
      <c r="G102" s="663" t="s">
        <v>613</v>
      </c>
      <c r="H102" s="663" t="s">
        <v>960</v>
      </c>
      <c r="I102" s="663" t="s">
        <v>961</v>
      </c>
      <c r="J102" s="663" t="s">
        <v>962</v>
      </c>
      <c r="K102" s="663" t="s">
        <v>963</v>
      </c>
      <c r="L102" s="665">
        <v>3955.2330274214673</v>
      </c>
      <c r="M102" s="665">
        <v>18</v>
      </c>
      <c r="N102" s="666">
        <v>71194.194493586416</v>
      </c>
    </row>
    <row r="103" spans="1:14" ht="14.4" customHeight="1" x14ac:dyDescent="0.3">
      <c r="A103" s="661" t="s">
        <v>580</v>
      </c>
      <c r="B103" s="662" t="s">
        <v>581</v>
      </c>
      <c r="C103" s="663" t="s">
        <v>585</v>
      </c>
      <c r="D103" s="664" t="s">
        <v>2450</v>
      </c>
      <c r="E103" s="663" t="s">
        <v>605</v>
      </c>
      <c r="F103" s="664" t="s">
        <v>2456</v>
      </c>
      <c r="G103" s="663" t="s">
        <v>613</v>
      </c>
      <c r="H103" s="663" t="s">
        <v>964</v>
      </c>
      <c r="I103" s="663" t="s">
        <v>965</v>
      </c>
      <c r="J103" s="663" t="s">
        <v>966</v>
      </c>
      <c r="K103" s="663" t="s">
        <v>967</v>
      </c>
      <c r="L103" s="665">
        <v>213.11170150049685</v>
      </c>
      <c r="M103" s="665">
        <v>1</v>
      </c>
      <c r="N103" s="666">
        <v>213.11170150049685</v>
      </c>
    </row>
    <row r="104" spans="1:14" ht="14.4" customHeight="1" x14ac:dyDescent="0.3">
      <c r="A104" s="661" t="s">
        <v>580</v>
      </c>
      <c r="B104" s="662" t="s">
        <v>581</v>
      </c>
      <c r="C104" s="663" t="s">
        <v>585</v>
      </c>
      <c r="D104" s="664" t="s">
        <v>2450</v>
      </c>
      <c r="E104" s="663" t="s">
        <v>605</v>
      </c>
      <c r="F104" s="664" t="s">
        <v>2456</v>
      </c>
      <c r="G104" s="663" t="s">
        <v>613</v>
      </c>
      <c r="H104" s="663" t="s">
        <v>968</v>
      </c>
      <c r="I104" s="663" t="s">
        <v>969</v>
      </c>
      <c r="J104" s="663" t="s">
        <v>970</v>
      </c>
      <c r="K104" s="663" t="s">
        <v>971</v>
      </c>
      <c r="L104" s="665">
        <v>104.95</v>
      </c>
      <c r="M104" s="665">
        <v>1</v>
      </c>
      <c r="N104" s="666">
        <v>104.95</v>
      </c>
    </row>
    <row r="105" spans="1:14" ht="14.4" customHeight="1" x14ac:dyDescent="0.3">
      <c r="A105" s="661" t="s">
        <v>580</v>
      </c>
      <c r="B105" s="662" t="s">
        <v>581</v>
      </c>
      <c r="C105" s="663" t="s">
        <v>585</v>
      </c>
      <c r="D105" s="664" t="s">
        <v>2450</v>
      </c>
      <c r="E105" s="663" t="s">
        <v>605</v>
      </c>
      <c r="F105" s="664" t="s">
        <v>2456</v>
      </c>
      <c r="G105" s="663" t="s">
        <v>613</v>
      </c>
      <c r="H105" s="663" t="s">
        <v>972</v>
      </c>
      <c r="I105" s="663" t="s">
        <v>973</v>
      </c>
      <c r="J105" s="663" t="s">
        <v>974</v>
      </c>
      <c r="K105" s="663" t="s">
        <v>975</v>
      </c>
      <c r="L105" s="665">
        <v>106.72999999999999</v>
      </c>
      <c r="M105" s="665">
        <v>1</v>
      </c>
      <c r="N105" s="666">
        <v>106.72999999999999</v>
      </c>
    </row>
    <row r="106" spans="1:14" ht="14.4" customHeight="1" x14ac:dyDescent="0.3">
      <c r="A106" s="661" t="s">
        <v>580</v>
      </c>
      <c r="B106" s="662" t="s">
        <v>581</v>
      </c>
      <c r="C106" s="663" t="s">
        <v>585</v>
      </c>
      <c r="D106" s="664" t="s">
        <v>2450</v>
      </c>
      <c r="E106" s="663" t="s">
        <v>605</v>
      </c>
      <c r="F106" s="664" t="s">
        <v>2456</v>
      </c>
      <c r="G106" s="663" t="s">
        <v>613</v>
      </c>
      <c r="H106" s="663" t="s">
        <v>976</v>
      </c>
      <c r="I106" s="663" t="s">
        <v>977</v>
      </c>
      <c r="J106" s="663" t="s">
        <v>978</v>
      </c>
      <c r="K106" s="663" t="s">
        <v>979</v>
      </c>
      <c r="L106" s="665">
        <v>75.829143520561061</v>
      </c>
      <c r="M106" s="665">
        <v>1</v>
      </c>
      <c r="N106" s="666">
        <v>75.829143520561061</v>
      </c>
    </row>
    <row r="107" spans="1:14" ht="14.4" customHeight="1" x14ac:dyDescent="0.3">
      <c r="A107" s="661" t="s">
        <v>580</v>
      </c>
      <c r="B107" s="662" t="s">
        <v>581</v>
      </c>
      <c r="C107" s="663" t="s">
        <v>585</v>
      </c>
      <c r="D107" s="664" t="s">
        <v>2450</v>
      </c>
      <c r="E107" s="663" t="s">
        <v>605</v>
      </c>
      <c r="F107" s="664" t="s">
        <v>2456</v>
      </c>
      <c r="G107" s="663" t="s">
        <v>613</v>
      </c>
      <c r="H107" s="663" t="s">
        <v>980</v>
      </c>
      <c r="I107" s="663" t="s">
        <v>215</v>
      </c>
      <c r="J107" s="663" t="s">
        <v>981</v>
      </c>
      <c r="K107" s="663"/>
      <c r="L107" s="665">
        <v>121.56723788278029</v>
      </c>
      <c r="M107" s="665">
        <v>4</v>
      </c>
      <c r="N107" s="666">
        <v>486.26895153112116</v>
      </c>
    </row>
    <row r="108" spans="1:14" ht="14.4" customHeight="1" x14ac:dyDescent="0.3">
      <c r="A108" s="661" t="s">
        <v>580</v>
      </c>
      <c r="B108" s="662" t="s">
        <v>581</v>
      </c>
      <c r="C108" s="663" t="s">
        <v>585</v>
      </c>
      <c r="D108" s="664" t="s">
        <v>2450</v>
      </c>
      <c r="E108" s="663" t="s">
        <v>605</v>
      </c>
      <c r="F108" s="664" t="s">
        <v>2456</v>
      </c>
      <c r="G108" s="663" t="s">
        <v>613</v>
      </c>
      <c r="H108" s="663" t="s">
        <v>982</v>
      </c>
      <c r="I108" s="663" t="s">
        <v>215</v>
      </c>
      <c r="J108" s="663" t="s">
        <v>983</v>
      </c>
      <c r="K108" s="663" t="s">
        <v>984</v>
      </c>
      <c r="L108" s="665">
        <v>248.96359313887393</v>
      </c>
      <c r="M108" s="665">
        <v>1</v>
      </c>
      <c r="N108" s="666">
        <v>248.96359313887393</v>
      </c>
    </row>
    <row r="109" spans="1:14" ht="14.4" customHeight="1" x14ac:dyDescent="0.3">
      <c r="A109" s="661" t="s">
        <v>580</v>
      </c>
      <c r="B109" s="662" t="s">
        <v>581</v>
      </c>
      <c r="C109" s="663" t="s">
        <v>585</v>
      </c>
      <c r="D109" s="664" t="s">
        <v>2450</v>
      </c>
      <c r="E109" s="663" t="s">
        <v>605</v>
      </c>
      <c r="F109" s="664" t="s">
        <v>2456</v>
      </c>
      <c r="G109" s="663" t="s">
        <v>613</v>
      </c>
      <c r="H109" s="663" t="s">
        <v>985</v>
      </c>
      <c r="I109" s="663" t="s">
        <v>986</v>
      </c>
      <c r="J109" s="663" t="s">
        <v>987</v>
      </c>
      <c r="K109" s="663" t="s">
        <v>988</v>
      </c>
      <c r="L109" s="665">
        <v>325.15878645227514</v>
      </c>
      <c r="M109" s="665">
        <v>2</v>
      </c>
      <c r="N109" s="666">
        <v>650.31757290455027</v>
      </c>
    </row>
    <row r="110" spans="1:14" ht="14.4" customHeight="1" x14ac:dyDescent="0.3">
      <c r="A110" s="661" t="s">
        <v>580</v>
      </c>
      <c r="B110" s="662" t="s">
        <v>581</v>
      </c>
      <c r="C110" s="663" t="s">
        <v>585</v>
      </c>
      <c r="D110" s="664" t="s">
        <v>2450</v>
      </c>
      <c r="E110" s="663" t="s">
        <v>605</v>
      </c>
      <c r="F110" s="664" t="s">
        <v>2456</v>
      </c>
      <c r="G110" s="663" t="s">
        <v>613</v>
      </c>
      <c r="H110" s="663" t="s">
        <v>989</v>
      </c>
      <c r="I110" s="663" t="s">
        <v>215</v>
      </c>
      <c r="J110" s="663" t="s">
        <v>990</v>
      </c>
      <c r="K110" s="663"/>
      <c r="L110" s="665">
        <v>306.48</v>
      </c>
      <c r="M110" s="665">
        <v>1</v>
      </c>
      <c r="N110" s="666">
        <v>306.48</v>
      </c>
    </row>
    <row r="111" spans="1:14" ht="14.4" customHeight="1" x14ac:dyDescent="0.3">
      <c r="A111" s="661" t="s">
        <v>580</v>
      </c>
      <c r="B111" s="662" t="s">
        <v>581</v>
      </c>
      <c r="C111" s="663" t="s">
        <v>585</v>
      </c>
      <c r="D111" s="664" t="s">
        <v>2450</v>
      </c>
      <c r="E111" s="663" t="s">
        <v>605</v>
      </c>
      <c r="F111" s="664" t="s">
        <v>2456</v>
      </c>
      <c r="G111" s="663" t="s">
        <v>613</v>
      </c>
      <c r="H111" s="663" t="s">
        <v>991</v>
      </c>
      <c r="I111" s="663" t="s">
        <v>992</v>
      </c>
      <c r="J111" s="663" t="s">
        <v>993</v>
      </c>
      <c r="K111" s="663" t="s">
        <v>994</v>
      </c>
      <c r="L111" s="665">
        <v>116.39999999999998</v>
      </c>
      <c r="M111" s="665">
        <v>1</v>
      </c>
      <c r="N111" s="666">
        <v>116.39999999999998</v>
      </c>
    </row>
    <row r="112" spans="1:14" ht="14.4" customHeight="1" x14ac:dyDescent="0.3">
      <c r="A112" s="661" t="s">
        <v>580</v>
      </c>
      <c r="B112" s="662" t="s">
        <v>581</v>
      </c>
      <c r="C112" s="663" t="s">
        <v>585</v>
      </c>
      <c r="D112" s="664" t="s">
        <v>2450</v>
      </c>
      <c r="E112" s="663" t="s">
        <v>605</v>
      </c>
      <c r="F112" s="664" t="s">
        <v>2456</v>
      </c>
      <c r="G112" s="663" t="s">
        <v>613</v>
      </c>
      <c r="H112" s="663" t="s">
        <v>995</v>
      </c>
      <c r="I112" s="663" t="s">
        <v>215</v>
      </c>
      <c r="J112" s="663" t="s">
        <v>996</v>
      </c>
      <c r="K112" s="663"/>
      <c r="L112" s="665">
        <v>162.37999999999997</v>
      </c>
      <c r="M112" s="665">
        <v>1</v>
      </c>
      <c r="N112" s="666">
        <v>162.37999999999997</v>
      </c>
    </row>
    <row r="113" spans="1:14" ht="14.4" customHeight="1" x14ac:dyDescent="0.3">
      <c r="A113" s="661" t="s">
        <v>580</v>
      </c>
      <c r="B113" s="662" t="s">
        <v>581</v>
      </c>
      <c r="C113" s="663" t="s">
        <v>585</v>
      </c>
      <c r="D113" s="664" t="s">
        <v>2450</v>
      </c>
      <c r="E113" s="663" t="s">
        <v>605</v>
      </c>
      <c r="F113" s="664" t="s">
        <v>2456</v>
      </c>
      <c r="G113" s="663" t="s">
        <v>613</v>
      </c>
      <c r="H113" s="663" t="s">
        <v>997</v>
      </c>
      <c r="I113" s="663" t="s">
        <v>998</v>
      </c>
      <c r="J113" s="663" t="s">
        <v>999</v>
      </c>
      <c r="K113" s="663" t="s">
        <v>1000</v>
      </c>
      <c r="L113" s="665">
        <v>140.09999512023109</v>
      </c>
      <c r="M113" s="665">
        <v>1</v>
      </c>
      <c r="N113" s="666">
        <v>140.09999512023109</v>
      </c>
    </row>
    <row r="114" spans="1:14" ht="14.4" customHeight="1" x14ac:dyDescent="0.3">
      <c r="A114" s="661" t="s">
        <v>580</v>
      </c>
      <c r="B114" s="662" t="s">
        <v>581</v>
      </c>
      <c r="C114" s="663" t="s">
        <v>585</v>
      </c>
      <c r="D114" s="664" t="s">
        <v>2450</v>
      </c>
      <c r="E114" s="663" t="s">
        <v>605</v>
      </c>
      <c r="F114" s="664" t="s">
        <v>2456</v>
      </c>
      <c r="G114" s="663" t="s">
        <v>613</v>
      </c>
      <c r="H114" s="663" t="s">
        <v>1001</v>
      </c>
      <c r="I114" s="663" t="s">
        <v>215</v>
      </c>
      <c r="J114" s="663" t="s">
        <v>1002</v>
      </c>
      <c r="K114" s="663"/>
      <c r="L114" s="665">
        <v>75.131241350577056</v>
      </c>
      <c r="M114" s="665">
        <v>1</v>
      </c>
      <c r="N114" s="666">
        <v>75.131241350577056</v>
      </c>
    </row>
    <row r="115" spans="1:14" ht="14.4" customHeight="1" x14ac:dyDescent="0.3">
      <c r="A115" s="661" t="s">
        <v>580</v>
      </c>
      <c r="B115" s="662" t="s">
        <v>581</v>
      </c>
      <c r="C115" s="663" t="s">
        <v>585</v>
      </c>
      <c r="D115" s="664" t="s">
        <v>2450</v>
      </c>
      <c r="E115" s="663" t="s">
        <v>605</v>
      </c>
      <c r="F115" s="664" t="s">
        <v>2456</v>
      </c>
      <c r="G115" s="663" t="s">
        <v>613</v>
      </c>
      <c r="H115" s="663" t="s">
        <v>1003</v>
      </c>
      <c r="I115" s="663" t="s">
        <v>1004</v>
      </c>
      <c r="J115" s="663" t="s">
        <v>1005</v>
      </c>
      <c r="K115" s="663" t="s">
        <v>1006</v>
      </c>
      <c r="L115" s="665">
        <v>26.83</v>
      </c>
      <c r="M115" s="665">
        <v>1</v>
      </c>
      <c r="N115" s="666">
        <v>26.83</v>
      </c>
    </row>
    <row r="116" spans="1:14" ht="14.4" customHeight="1" x14ac:dyDescent="0.3">
      <c r="A116" s="661" t="s">
        <v>580</v>
      </c>
      <c r="B116" s="662" t="s">
        <v>581</v>
      </c>
      <c r="C116" s="663" t="s">
        <v>585</v>
      </c>
      <c r="D116" s="664" t="s">
        <v>2450</v>
      </c>
      <c r="E116" s="663" t="s">
        <v>605</v>
      </c>
      <c r="F116" s="664" t="s">
        <v>2456</v>
      </c>
      <c r="G116" s="663" t="s">
        <v>613</v>
      </c>
      <c r="H116" s="663" t="s">
        <v>1007</v>
      </c>
      <c r="I116" s="663" t="s">
        <v>1008</v>
      </c>
      <c r="J116" s="663" t="s">
        <v>1009</v>
      </c>
      <c r="K116" s="663" t="s">
        <v>1010</v>
      </c>
      <c r="L116" s="665">
        <v>99.75</v>
      </c>
      <c r="M116" s="665">
        <v>1</v>
      </c>
      <c r="N116" s="666">
        <v>99.75</v>
      </c>
    </row>
    <row r="117" spans="1:14" ht="14.4" customHeight="1" x14ac:dyDescent="0.3">
      <c r="A117" s="661" t="s">
        <v>580</v>
      </c>
      <c r="B117" s="662" t="s">
        <v>581</v>
      </c>
      <c r="C117" s="663" t="s">
        <v>585</v>
      </c>
      <c r="D117" s="664" t="s">
        <v>2450</v>
      </c>
      <c r="E117" s="663" t="s">
        <v>605</v>
      </c>
      <c r="F117" s="664" t="s">
        <v>2456</v>
      </c>
      <c r="G117" s="663" t="s">
        <v>613</v>
      </c>
      <c r="H117" s="663" t="s">
        <v>1011</v>
      </c>
      <c r="I117" s="663" t="s">
        <v>1012</v>
      </c>
      <c r="J117" s="663" t="s">
        <v>1013</v>
      </c>
      <c r="K117" s="663" t="s">
        <v>1014</v>
      </c>
      <c r="L117" s="665">
        <v>237.78000000000006</v>
      </c>
      <c r="M117" s="665">
        <v>1</v>
      </c>
      <c r="N117" s="666">
        <v>237.78000000000006</v>
      </c>
    </row>
    <row r="118" spans="1:14" ht="14.4" customHeight="1" x14ac:dyDescent="0.3">
      <c r="A118" s="661" t="s">
        <v>580</v>
      </c>
      <c r="B118" s="662" t="s">
        <v>581</v>
      </c>
      <c r="C118" s="663" t="s">
        <v>585</v>
      </c>
      <c r="D118" s="664" t="s">
        <v>2450</v>
      </c>
      <c r="E118" s="663" t="s">
        <v>605</v>
      </c>
      <c r="F118" s="664" t="s">
        <v>2456</v>
      </c>
      <c r="G118" s="663" t="s">
        <v>613</v>
      </c>
      <c r="H118" s="663" t="s">
        <v>1015</v>
      </c>
      <c r="I118" s="663" t="s">
        <v>1016</v>
      </c>
      <c r="J118" s="663" t="s">
        <v>1017</v>
      </c>
      <c r="K118" s="663" t="s">
        <v>1018</v>
      </c>
      <c r="L118" s="665">
        <v>92.04</v>
      </c>
      <c r="M118" s="665">
        <v>1</v>
      </c>
      <c r="N118" s="666">
        <v>92.04</v>
      </c>
    </row>
    <row r="119" spans="1:14" ht="14.4" customHeight="1" x14ac:dyDescent="0.3">
      <c r="A119" s="661" t="s">
        <v>580</v>
      </c>
      <c r="B119" s="662" t="s">
        <v>581</v>
      </c>
      <c r="C119" s="663" t="s">
        <v>585</v>
      </c>
      <c r="D119" s="664" t="s">
        <v>2450</v>
      </c>
      <c r="E119" s="663" t="s">
        <v>605</v>
      </c>
      <c r="F119" s="664" t="s">
        <v>2456</v>
      </c>
      <c r="G119" s="663" t="s">
        <v>613</v>
      </c>
      <c r="H119" s="663" t="s">
        <v>1019</v>
      </c>
      <c r="I119" s="663" t="s">
        <v>1020</v>
      </c>
      <c r="J119" s="663" t="s">
        <v>1021</v>
      </c>
      <c r="K119" s="663" t="s">
        <v>1022</v>
      </c>
      <c r="L119" s="665">
        <v>138.59</v>
      </c>
      <c r="M119" s="665">
        <v>1</v>
      </c>
      <c r="N119" s="666">
        <v>138.59</v>
      </c>
    </row>
    <row r="120" spans="1:14" ht="14.4" customHeight="1" x14ac:dyDescent="0.3">
      <c r="A120" s="661" t="s">
        <v>580</v>
      </c>
      <c r="B120" s="662" t="s">
        <v>581</v>
      </c>
      <c r="C120" s="663" t="s">
        <v>585</v>
      </c>
      <c r="D120" s="664" t="s">
        <v>2450</v>
      </c>
      <c r="E120" s="663" t="s">
        <v>605</v>
      </c>
      <c r="F120" s="664" t="s">
        <v>2456</v>
      </c>
      <c r="G120" s="663" t="s">
        <v>613</v>
      </c>
      <c r="H120" s="663" t="s">
        <v>1023</v>
      </c>
      <c r="I120" s="663" t="s">
        <v>1023</v>
      </c>
      <c r="J120" s="663" t="s">
        <v>1024</v>
      </c>
      <c r="K120" s="663" t="s">
        <v>1025</v>
      </c>
      <c r="L120" s="665">
        <v>425.69994937447342</v>
      </c>
      <c r="M120" s="665">
        <v>2</v>
      </c>
      <c r="N120" s="666">
        <v>851.39989874894684</v>
      </c>
    </row>
    <row r="121" spans="1:14" ht="14.4" customHeight="1" x14ac:dyDescent="0.3">
      <c r="A121" s="661" t="s">
        <v>580</v>
      </c>
      <c r="B121" s="662" t="s">
        <v>581</v>
      </c>
      <c r="C121" s="663" t="s">
        <v>585</v>
      </c>
      <c r="D121" s="664" t="s">
        <v>2450</v>
      </c>
      <c r="E121" s="663" t="s">
        <v>605</v>
      </c>
      <c r="F121" s="664" t="s">
        <v>2456</v>
      </c>
      <c r="G121" s="663" t="s">
        <v>613</v>
      </c>
      <c r="H121" s="663" t="s">
        <v>1026</v>
      </c>
      <c r="I121" s="663" t="s">
        <v>1026</v>
      </c>
      <c r="J121" s="663" t="s">
        <v>1027</v>
      </c>
      <c r="K121" s="663" t="s">
        <v>1028</v>
      </c>
      <c r="L121" s="665">
        <v>59.37</v>
      </c>
      <c r="M121" s="665">
        <v>1</v>
      </c>
      <c r="N121" s="666">
        <v>59.37</v>
      </c>
    </row>
    <row r="122" spans="1:14" ht="14.4" customHeight="1" x14ac:dyDescent="0.3">
      <c r="A122" s="661" t="s">
        <v>580</v>
      </c>
      <c r="B122" s="662" t="s">
        <v>581</v>
      </c>
      <c r="C122" s="663" t="s">
        <v>585</v>
      </c>
      <c r="D122" s="664" t="s">
        <v>2450</v>
      </c>
      <c r="E122" s="663" t="s">
        <v>605</v>
      </c>
      <c r="F122" s="664" t="s">
        <v>2456</v>
      </c>
      <c r="G122" s="663" t="s">
        <v>613</v>
      </c>
      <c r="H122" s="663" t="s">
        <v>1029</v>
      </c>
      <c r="I122" s="663" t="s">
        <v>1029</v>
      </c>
      <c r="J122" s="663" t="s">
        <v>1030</v>
      </c>
      <c r="K122" s="663" t="s">
        <v>1031</v>
      </c>
      <c r="L122" s="665">
        <v>216.0775662824351</v>
      </c>
      <c r="M122" s="665">
        <v>3</v>
      </c>
      <c r="N122" s="666">
        <v>648.2326988473053</v>
      </c>
    </row>
    <row r="123" spans="1:14" ht="14.4" customHeight="1" x14ac:dyDescent="0.3">
      <c r="A123" s="661" t="s">
        <v>580</v>
      </c>
      <c r="B123" s="662" t="s">
        <v>581</v>
      </c>
      <c r="C123" s="663" t="s">
        <v>585</v>
      </c>
      <c r="D123" s="664" t="s">
        <v>2450</v>
      </c>
      <c r="E123" s="663" t="s">
        <v>605</v>
      </c>
      <c r="F123" s="664" t="s">
        <v>2456</v>
      </c>
      <c r="G123" s="663" t="s">
        <v>613</v>
      </c>
      <c r="H123" s="663" t="s">
        <v>1032</v>
      </c>
      <c r="I123" s="663" t="s">
        <v>1032</v>
      </c>
      <c r="J123" s="663" t="s">
        <v>676</v>
      </c>
      <c r="K123" s="663" t="s">
        <v>1033</v>
      </c>
      <c r="L123" s="665">
        <v>546.77999999999986</v>
      </c>
      <c r="M123" s="665">
        <v>1</v>
      </c>
      <c r="N123" s="666">
        <v>546.77999999999986</v>
      </c>
    </row>
    <row r="124" spans="1:14" ht="14.4" customHeight="1" x14ac:dyDescent="0.3">
      <c r="A124" s="661" t="s">
        <v>580</v>
      </c>
      <c r="B124" s="662" t="s">
        <v>581</v>
      </c>
      <c r="C124" s="663" t="s">
        <v>585</v>
      </c>
      <c r="D124" s="664" t="s">
        <v>2450</v>
      </c>
      <c r="E124" s="663" t="s">
        <v>605</v>
      </c>
      <c r="F124" s="664" t="s">
        <v>2456</v>
      </c>
      <c r="G124" s="663" t="s">
        <v>613</v>
      </c>
      <c r="H124" s="663" t="s">
        <v>1034</v>
      </c>
      <c r="I124" s="663" t="s">
        <v>1034</v>
      </c>
      <c r="J124" s="663" t="s">
        <v>1035</v>
      </c>
      <c r="K124" s="663" t="s">
        <v>1036</v>
      </c>
      <c r="L124" s="665">
        <v>44</v>
      </c>
      <c r="M124" s="665">
        <v>1</v>
      </c>
      <c r="N124" s="666">
        <v>44</v>
      </c>
    </row>
    <row r="125" spans="1:14" ht="14.4" customHeight="1" x14ac:dyDescent="0.3">
      <c r="A125" s="661" t="s">
        <v>580</v>
      </c>
      <c r="B125" s="662" t="s">
        <v>581</v>
      </c>
      <c r="C125" s="663" t="s">
        <v>585</v>
      </c>
      <c r="D125" s="664" t="s">
        <v>2450</v>
      </c>
      <c r="E125" s="663" t="s">
        <v>605</v>
      </c>
      <c r="F125" s="664" t="s">
        <v>2456</v>
      </c>
      <c r="G125" s="663" t="s">
        <v>613</v>
      </c>
      <c r="H125" s="663" t="s">
        <v>1037</v>
      </c>
      <c r="I125" s="663" t="s">
        <v>1037</v>
      </c>
      <c r="J125" s="663" t="s">
        <v>1035</v>
      </c>
      <c r="K125" s="663" t="s">
        <v>963</v>
      </c>
      <c r="L125" s="665">
        <v>110.65206347149673</v>
      </c>
      <c r="M125" s="665">
        <v>6.9</v>
      </c>
      <c r="N125" s="666">
        <v>763.49923795332745</v>
      </c>
    </row>
    <row r="126" spans="1:14" ht="14.4" customHeight="1" x14ac:dyDescent="0.3">
      <c r="A126" s="661" t="s">
        <v>580</v>
      </c>
      <c r="B126" s="662" t="s">
        <v>581</v>
      </c>
      <c r="C126" s="663" t="s">
        <v>585</v>
      </c>
      <c r="D126" s="664" t="s">
        <v>2450</v>
      </c>
      <c r="E126" s="663" t="s">
        <v>605</v>
      </c>
      <c r="F126" s="664" t="s">
        <v>2456</v>
      </c>
      <c r="G126" s="663" t="s">
        <v>613</v>
      </c>
      <c r="H126" s="663" t="s">
        <v>1038</v>
      </c>
      <c r="I126" s="663" t="s">
        <v>1038</v>
      </c>
      <c r="J126" s="663" t="s">
        <v>1039</v>
      </c>
      <c r="K126" s="663" t="s">
        <v>1040</v>
      </c>
      <c r="L126" s="665">
        <v>383.57</v>
      </c>
      <c r="M126" s="665">
        <v>1</v>
      </c>
      <c r="N126" s="666">
        <v>383.57</v>
      </c>
    </row>
    <row r="127" spans="1:14" ht="14.4" customHeight="1" x14ac:dyDescent="0.3">
      <c r="A127" s="661" t="s">
        <v>580</v>
      </c>
      <c r="B127" s="662" t="s">
        <v>581</v>
      </c>
      <c r="C127" s="663" t="s">
        <v>585</v>
      </c>
      <c r="D127" s="664" t="s">
        <v>2450</v>
      </c>
      <c r="E127" s="663" t="s">
        <v>605</v>
      </c>
      <c r="F127" s="664" t="s">
        <v>2456</v>
      </c>
      <c r="G127" s="663" t="s">
        <v>613</v>
      </c>
      <c r="H127" s="663" t="s">
        <v>1041</v>
      </c>
      <c r="I127" s="663" t="s">
        <v>1041</v>
      </c>
      <c r="J127" s="663" t="s">
        <v>1042</v>
      </c>
      <c r="K127" s="663" t="s">
        <v>1043</v>
      </c>
      <c r="L127" s="665">
        <v>45.619958926006426</v>
      </c>
      <c r="M127" s="665">
        <v>1</v>
      </c>
      <c r="N127" s="666">
        <v>45.619958926006426</v>
      </c>
    </row>
    <row r="128" spans="1:14" ht="14.4" customHeight="1" x14ac:dyDescent="0.3">
      <c r="A128" s="661" t="s">
        <v>580</v>
      </c>
      <c r="B128" s="662" t="s">
        <v>581</v>
      </c>
      <c r="C128" s="663" t="s">
        <v>585</v>
      </c>
      <c r="D128" s="664" t="s">
        <v>2450</v>
      </c>
      <c r="E128" s="663" t="s">
        <v>605</v>
      </c>
      <c r="F128" s="664" t="s">
        <v>2456</v>
      </c>
      <c r="G128" s="663" t="s">
        <v>613</v>
      </c>
      <c r="H128" s="663" t="s">
        <v>1044</v>
      </c>
      <c r="I128" s="663" t="s">
        <v>1044</v>
      </c>
      <c r="J128" s="663" t="s">
        <v>1045</v>
      </c>
      <c r="K128" s="663" t="s">
        <v>1046</v>
      </c>
      <c r="L128" s="665">
        <v>928.04</v>
      </c>
      <c r="M128" s="665">
        <v>1</v>
      </c>
      <c r="N128" s="666">
        <v>928.04</v>
      </c>
    </row>
    <row r="129" spans="1:14" ht="14.4" customHeight="1" x14ac:dyDescent="0.3">
      <c r="A129" s="661" t="s">
        <v>580</v>
      </c>
      <c r="B129" s="662" t="s">
        <v>581</v>
      </c>
      <c r="C129" s="663" t="s">
        <v>585</v>
      </c>
      <c r="D129" s="664" t="s">
        <v>2450</v>
      </c>
      <c r="E129" s="663" t="s">
        <v>605</v>
      </c>
      <c r="F129" s="664" t="s">
        <v>2456</v>
      </c>
      <c r="G129" s="663" t="s">
        <v>613</v>
      </c>
      <c r="H129" s="663" t="s">
        <v>1047</v>
      </c>
      <c r="I129" s="663" t="s">
        <v>1047</v>
      </c>
      <c r="J129" s="663" t="s">
        <v>1048</v>
      </c>
      <c r="K129" s="663" t="s">
        <v>1049</v>
      </c>
      <c r="L129" s="665">
        <v>105.88000000000002</v>
      </c>
      <c r="M129" s="665">
        <v>1</v>
      </c>
      <c r="N129" s="666">
        <v>105.88000000000002</v>
      </c>
    </row>
    <row r="130" spans="1:14" ht="14.4" customHeight="1" x14ac:dyDescent="0.3">
      <c r="A130" s="661" t="s">
        <v>580</v>
      </c>
      <c r="B130" s="662" t="s">
        <v>581</v>
      </c>
      <c r="C130" s="663" t="s">
        <v>585</v>
      </c>
      <c r="D130" s="664" t="s">
        <v>2450</v>
      </c>
      <c r="E130" s="663" t="s">
        <v>605</v>
      </c>
      <c r="F130" s="664" t="s">
        <v>2456</v>
      </c>
      <c r="G130" s="663" t="s">
        <v>613</v>
      </c>
      <c r="H130" s="663" t="s">
        <v>1050</v>
      </c>
      <c r="I130" s="663" t="s">
        <v>1050</v>
      </c>
      <c r="J130" s="663" t="s">
        <v>1051</v>
      </c>
      <c r="K130" s="663" t="s">
        <v>1052</v>
      </c>
      <c r="L130" s="665">
        <v>55.400000000000027</v>
      </c>
      <c r="M130" s="665">
        <v>1</v>
      </c>
      <c r="N130" s="666">
        <v>55.400000000000027</v>
      </c>
    </row>
    <row r="131" spans="1:14" ht="14.4" customHeight="1" x14ac:dyDescent="0.3">
      <c r="A131" s="661" t="s">
        <v>580</v>
      </c>
      <c r="B131" s="662" t="s">
        <v>581</v>
      </c>
      <c r="C131" s="663" t="s">
        <v>585</v>
      </c>
      <c r="D131" s="664" t="s">
        <v>2450</v>
      </c>
      <c r="E131" s="663" t="s">
        <v>605</v>
      </c>
      <c r="F131" s="664" t="s">
        <v>2456</v>
      </c>
      <c r="G131" s="663" t="s">
        <v>613</v>
      </c>
      <c r="H131" s="663" t="s">
        <v>1053</v>
      </c>
      <c r="I131" s="663" t="s">
        <v>1053</v>
      </c>
      <c r="J131" s="663" t="s">
        <v>1054</v>
      </c>
      <c r="K131" s="663" t="s">
        <v>1055</v>
      </c>
      <c r="L131" s="665">
        <v>1.07</v>
      </c>
      <c r="M131" s="665">
        <v>13</v>
      </c>
      <c r="N131" s="666">
        <v>13.91</v>
      </c>
    </row>
    <row r="132" spans="1:14" ht="14.4" customHeight="1" x14ac:dyDescent="0.3">
      <c r="A132" s="661" t="s">
        <v>580</v>
      </c>
      <c r="B132" s="662" t="s">
        <v>581</v>
      </c>
      <c r="C132" s="663" t="s">
        <v>585</v>
      </c>
      <c r="D132" s="664" t="s">
        <v>2450</v>
      </c>
      <c r="E132" s="663" t="s">
        <v>605</v>
      </c>
      <c r="F132" s="664" t="s">
        <v>2456</v>
      </c>
      <c r="G132" s="663" t="s">
        <v>613</v>
      </c>
      <c r="H132" s="663" t="s">
        <v>1056</v>
      </c>
      <c r="I132" s="663" t="s">
        <v>1056</v>
      </c>
      <c r="J132" s="663" t="s">
        <v>1057</v>
      </c>
      <c r="K132" s="663" t="s">
        <v>1058</v>
      </c>
      <c r="L132" s="665">
        <v>185.37</v>
      </c>
      <c r="M132" s="665">
        <v>1</v>
      </c>
      <c r="N132" s="666">
        <v>185.37</v>
      </c>
    </row>
    <row r="133" spans="1:14" ht="14.4" customHeight="1" x14ac:dyDescent="0.3">
      <c r="A133" s="661" t="s">
        <v>580</v>
      </c>
      <c r="B133" s="662" t="s">
        <v>581</v>
      </c>
      <c r="C133" s="663" t="s">
        <v>585</v>
      </c>
      <c r="D133" s="664" t="s">
        <v>2450</v>
      </c>
      <c r="E133" s="663" t="s">
        <v>605</v>
      </c>
      <c r="F133" s="664" t="s">
        <v>2456</v>
      </c>
      <c r="G133" s="663" t="s">
        <v>613</v>
      </c>
      <c r="H133" s="663" t="s">
        <v>1059</v>
      </c>
      <c r="I133" s="663" t="s">
        <v>215</v>
      </c>
      <c r="J133" s="663" t="s">
        <v>1060</v>
      </c>
      <c r="K133" s="663"/>
      <c r="L133" s="665">
        <v>45.830000000000005</v>
      </c>
      <c r="M133" s="665">
        <v>1</v>
      </c>
      <c r="N133" s="666">
        <v>45.830000000000005</v>
      </c>
    </row>
    <row r="134" spans="1:14" ht="14.4" customHeight="1" x14ac:dyDescent="0.3">
      <c r="A134" s="661" t="s">
        <v>580</v>
      </c>
      <c r="B134" s="662" t="s">
        <v>581</v>
      </c>
      <c r="C134" s="663" t="s">
        <v>585</v>
      </c>
      <c r="D134" s="664" t="s">
        <v>2450</v>
      </c>
      <c r="E134" s="663" t="s">
        <v>605</v>
      </c>
      <c r="F134" s="664" t="s">
        <v>2456</v>
      </c>
      <c r="G134" s="663" t="s">
        <v>613</v>
      </c>
      <c r="H134" s="663" t="s">
        <v>1061</v>
      </c>
      <c r="I134" s="663" t="s">
        <v>1061</v>
      </c>
      <c r="J134" s="663" t="s">
        <v>1062</v>
      </c>
      <c r="K134" s="663" t="s">
        <v>1063</v>
      </c>
      <c r="L134" s="665">
        <v>82.119844052665741</v>
      </c>
      <c r="M134" s="665">
        <v>1</v>
      </c>
      <c r="N134" s="666">
        <v>82.119844052665741</v>
      </c>
    </row>
    <row r="135" spans="1:14" ht="14.4" customHeight="1" x14ac:dyDescent="0.3">
      <c r="A135" s="661" t="s">
        <v>580</v>
      </c>
      <c r="B135" s="662" t="s">
        <v>581</v>
      </c>
      <c r="C135" s="663" t="s">
        <v>585</v>
      </c>
      <c r="D135" s="664" t="s">
        <v>2450</v>
      </c>
      <c r="E135" s="663" t="s">
        <v>605</v>
      </c>
      <c r="F135" s="664" t="s">
        <v>2456</v>
      </c>
      <c r="G135" s="663" t="s">
        <v>1064</v>
      </c>
      <c r="H135" s="663" t="s">
        <v>1065</v>
      </c>
      <c r="I135" s="663" t="s">
        <v>1066</v>
      </c>
      <c r="J135" s="663" t="s">
        <v>1067</v>
      </c>
      <c r="K135" s="663" t="s">
        <v>1068</v>
      </c>
      <c r="L135" s="665">
        <v>34.784974009268183</v>
      </c>
      <c r="M135" s="665">
        <v>10</v>
      </c>
      <c r="N135" s="666">
        <v>347.84974009268183</v>
      </c>
    </row>
    <row r="136" spans="1:14" ht="14.4" customHeight="1" x14ac:dyDescent="0.3">
      <c r="A136" s="661" t="s">
        <v>580</v>
      </c>
      <c r="B136" s="662" t="s">
        <v>581</v>
      </c>
      <c r="C136" s="663" t="s">
        <v>585</v>
      </c>
      <c r="D136" s="664" t="s">
        <v>2450</v>
      </c>
      <c r="E136" s="663" t="s">
        <v>605</v>
      </c>
      <c r="F136" s="664" t="s">
        <v>2456</v>
      </c>
      <c r="G136" s="663" t="s">
        <v>1064</v>
      </c>
      <c r="H136" s="663" t="s">
        <v>1069</v>
      </c>
      <c r="I136" s="663" t="s">
        <v>1070</v>
      </c>
      <c r="J136" s="663" t="s">
        <v>1071</v>
      </c>
      <c r="K136" s="663" t="s">
        <v>827</v>
      </c>
      <c r="L136" s="665">
        <v>90.550722964056064</v>
      </c>
      <c r="M136" s="665">
        <v>1</v>
      </c>
      <c r="N136" s="666">
        <v>90.550722964056064</v>
      </c>
    </row>
    <row r="137" spans="1:14" ht="14.4" customHeight="1" x14ac:dyDescent="0.3">
      <c r="A137" s="661" t="s">
        <v>580</v>
      </c>
      <c r="B137" s="662" t="s">
        <v>581</v>
      </c>
      <c r="C137" s="663" t="s">
        <v>585</v>
      </c>
      <c r="D137" s="664" t="s">
        <v>2450</v>
      </c>
      <c r="E137" s="663" t="s">
        <v>605</v>
      </c>
      <c r="F137" s="664" t="s">
        <v>2456</v>
      </c>
      <c r="G137" s="663" t="s">
        <v>1064</v>
      </c>
      <c r="H137" s="663" t="s">
        <v>1072</v>
      </c>
      <c r="I137" s="663" t="s">
        <v>1073</v>
      </c>
      <c r="J137" s="663" t="s">
        <v>1074</v>
      </c>
      <c r="K137" s="663" t="s">
        <v>1075</v>
      </c>
      <c r="L137" s="665">
        <v>104.98571696424861</v>
      </c>
      <c r="M137" s="665">
        <v>15</v>
      </c>
      <c r="N137" s="666">
        <v>1574.7857544637291</v>
      </c>
    </row>
    <row r="138" spans="1:14" ht="14.4" customHeight="1" x14ac:dyDescent="0.3">
      <c r="A138" s="661" t="s">
        <v>580</v>
      </c>
      <c r="B138" s="662" t="s">
        <v>581</v>
      </c>
      <c r="C138" s="663" t="s">
        <v>585</v>
      </c>
      <c r="D138" s="664" t="s">
        <v>2450</v>
      </c>
      <c r="E138" s="663" t="s">
        <v>605</v>
      </c>
      <c r="F138" s="664" t="s">
        <v>2456</v>
      </c>
      <c r="G138" s="663" t="s">
        <v>1064</v>
      </c>
      <c r="H138" s="663" t="s">
        <v>1076</v>
      </c>
      <c r="I138" s="663" t="s">
        <v>1077</v>
      </c>
      <c r="J138" s="663" t="s">
        <v>1078</v>
      </c>
      <c r="K138" s="663" t="s">
        <v>1079</v>
      </c>
      <c r="L138" s="665">
        <v>45.189999999999984</v>
      </c>
      <c r="M138" s="665">
        <v>1</v>
      </c>
      <c r="N138" s="666">
        <v>45.189999999999984</v>
      </c>
    </row>
    <row r="139" spans="1:14" ht="14.4" customHeight="1" x14ac:dyDescent="0.3">
      <c r="A139" s="661" t="s">
        <v>580</v>
      </c>
      <c r="B139" s="662" t="s">
        <v>581</v>
      </c>
      <c r="C139" s="663" t="s">
        <v>585</v>
      </c>
      <c r="D139" s="664" t="s">
        <v>2450</v>
      </c>
      <c r="E139" s="663" t="s">
        <v>605</v>
      </c>
      <c r="F139" s="664" t="s">
        <v>2456</v>
      </c>
      <c r="G139" s="663" t="s">
        <v>1064</v>
      </c>
      <c r="H139" s="663" t="s">
        <v>1080</v>
      </c>
      <c r="I139" s="663" t="s">
        <v>1081</v>
      </c>
      <c r="J139" s="663" t="s">
        <v>1082</v>
      </c>
      <c r="K139" s="663" t="s">
        <v>1083</v>
      </c>
      <c r="L139" s="665">
        <v>98.790013517398393</v>
      </c>
      <c r="M139" s="665">
        <v>1</v>
      </c>
      <c r="N139" s="666">
        <v>98.790013517398393</v>
      </c>
    </row>
    <row r="140" spans="1:14" ht="14.4" customHeight="1" x14ac:dyDescent="0.3">
      <c r="A140" s="661" t="s">
        <v>580</v>
      </c>
      <c r="B140" s="662" t="s">
        <v>581</v>
      </c>
      <c r="C140" s="663" t="s">
        <v>585</v>
      </c>
      <c r="D140" s="664" t="s">
        <v>2450</v>
      </c>
      <c r="E140" s="663" t="s">
        <v>605</v>
      </c>
      <c r="F140" s="664" t="s">
        <v>2456</v>
      </c>
      <c r="G140" s="663" t="s">
        <v>1064</v>
      </c>
      <c r="H140" s="663" t="s">
        <v>1084</v>
      </c>
      <c r="I140" s="663" t="s">
        <v>1085</v>
      </c>
      <c r="J140" s="663" t="s">
        <v>1086</v>
      </c>
      <c r="K140" s="663" t="s">
        <v>839</v>
      </c>
      <c r="L140" s="665">
        <v>185.2</v>
      </c>
      <c r="M140" s="665">
        <v>1</v>
      </c>
      <c r="N140" s="666">
        <v>185.2</v>
      </c>
    </row>
    <row r="141" spans="1:14" ht="14.4" customHeight="1" x14ac:dyDescent="0.3">
      <c r="A141" s="661" t="s">
        <v>580</v>
      </c>
      <c r="B141" s="662" t="s">
        <v>581</v>
      </c>
      <c r="C141" s="663" t="s">
        <v>585</v>
      </c>
      <c r="D141" s="664" t="s">
        <v>2450</v>
      </c>
      <c r="E141" s="663" t="s">
        <v>605</v>
      </c>
      <c r="F141" s="664" t="s">
        <v>2456</v>
      </c>
      <c r="G141" s="663" t="s">
        <v>1064</v>
      </c>
      <c r="H141" s="663" t="s">
        <v>1087</v>
      </c>
      <c r="I141" s="663" t="s">
        <v>1088</v>
      </c>
      <c r="J141" s="663" t="s">
        <v>1089</v>
      </c>
      <c r="K141" s="663" t="s">
        <v>1090</v>
      </c>
      <c r="L141" s="665">
        <v>633.26687385510456</v>
      </c>
      <c r="M141" s="665">
        <v>33</v>
      </c>
      <c r="N141" s="666">
        <v>20897.80683721845</v>
      </c>
    </row>
    <row r="142" spans="1:14" ht="14.4" customHeight="1" x14ac:dyDescent="0.3">
      <c r="A142" s="661" t="s">
        <v>580</v>
      </c>
      <c r="B142" s="662" t="s">
        <v>581</v>
      </c>
      <c r="C142" s="663" t="s">
        <v>585</v>
      </c>
      <c r="D142" s="664" t="s">
        <v>2450</v>
      </c>
      <c r="E142" s="663" t="s">
        <v>605</v>
      </c>
      <c r="F142" s="664" t="s">
        <v>2456</v>
      </c>
      <c r="G142" s="663" t="s">
        <v>1064</v>
      </c>
      <c r="H142" s="663" t="s">
        <v>1091</v>
      </c>
      <c r="I142" s="663" t="s">
        <v>1092</v>
      </c>
      <c r="J142" s="663" t="s">
        <v>1089</v>
      </c>
      <c r="K142" s="663" t="s">
        <v>1093</v>
      </c>
      <c r="L142" s="665">
        <v>721.2</v>
      </c>
      <c r="M142" s="665">
        <v>2</v>
      </c>
      <c r="N142" s="666">
        <v>1442.4</v>
      </c>
    </row>
    <row r="143" spans="1:14" ht="14.4" customHeight="1" x14ac:dyDescent="0.3">
      <c r="A143" s="661" t="s">
        <v>580</v>
      </c>
      <c r="B143" s="662" t="s">
        <v>581</v>
      </c>
      <c r="C143" s="663" t="s">
        <v>585</v>
      </c>
      <c r="D143" s="664" t="s">
        <v>2450</v>
      </c>
      <c r="E143" s="663" t="s">
        <v>605</v>
      </c>
      <c r="F143" s="664" t="s">
        <v>2456</v>
      </c>
      <c r="G143" s="663" t="s">
        <v>1064</v>
      </c>
      <c r="H143" s="663" t="s">
        <v>1094</v>
      </c>
      <c r="I143" s="663" t="s">
        <v>1095</v>
      </c>
      <c r="J143" s="663" t="s">
        <v>1096</v>
      </c>
      <c r="K143" s="663" t="s">
        <v>1097</v>
      </c>
      <c r="L143" s="665">
        <v>58.669999999999995</v>
      </c>
      <c r="M143" s="665">
        <v>3</v>
      </c>
      <c r="N143" s="666">
        <v>176.01</v>
      </c>
    </row>
    <row r="144" spans="1:14" ht="14.4" customHeight="1" x14ac:dyDescent="0.3">
      <c r="A144" s="661" t="s">
        <v>580</v>
      </c>
      <c r="B144" s="662" t="s">
        <v>581</v>
      </c>
      <c r="C144" s="663" t="s">
        <v>585</v>
      </c>
      <c r="D144" s="664" t="s">
        <v>2450</v>
      </c>
      <c r="E144" s="663" t="s">
        <v>605</v>
      </c>
      <c r="F144" s="664" t="s">
        <v>2456</v>
      </c>
      <c r="G144" s="663" t="s">
        <v>1064</v>
      </c>
      <c r="H144" s="663" t="s">
        <v>1098</v>
      </c>
      <c r="I144" s="663" t="s">
        <v>1099</v>
      </c>
      <c r="J144" s="663" t="s">
        <v>1100</v>
      </c>
      <c r="K144" s="663" t="s">
        <v>1101</v>
      </c>
      <c r="L144" s="665">
        <v>113.81427022225748</v>
      </c>
      <c r="M144" s="665">
        <v>15</v>
      </c>
      <c r="N144" s="666">
        <v>1707.2140533338622</v>
      </c>
    </row>
    <row r="145" spans="1:14" ht="14.4" customHeight="1" x14ac:dyDescent="0.3">
      <c r="A145" s="661" t="s">
        <v>580</v>
      </c>
      <c r="B145" s="662" t="s">
        <v>581</v>
      </c>
      <c r="C145" s="663" t="s">
        <v>585</v>
      </c>
      <c r="D145" s="664" t="s">
        <v>2450</v>
      </c>
      <c r="E145" s="663" t="s">
        <v>605</v>
      </c>
      <c r="F145" s="664" t="s">
        <v>2456</v>
      </c>
      <c r="G145" s="663" t="s">
        <v>1064</v>
      </c>
      <c r="H145" s="663" t="s">
        <v>1102</v>
      </c>
      <c r="I145" s="663" t="s">
        <v>1103</v>
      </c>
      <c r="J145" s="663" t="s">
        <v>1104</v>
      </c>
      <c r="K145" s="663" t="s">
        <v>1105</v>
      </c>
      <c r="L145" s="665">
        <v>47.159807527708956</v>
      </c>
      <c r="M145" s="665">
        <v>3</v>
      </c>
      <c r="N145" s="666">
        <v>141.47942258312688</v>
      </c>
    </row>
    <row r="146" spans="1:14" ht="14.4" customHeight="1" x14ac:dyDescent="0.3">
      <c r="A146" s="661" t="s">
        <v>580</v>
      </c>
      <c r="B146" s="662" t="s">
        <v>581</v>
      </c>
      <c r="C146" s="663" t="s">
        <v>585</v>
      </c>
      <c r="D146" s="664" t="s">
        <v>2450</v>
      </c>
      <c r="E146" s="663" t="s">
        <v>605</v>
      </c>
      <c r="F146" s="664" t="s">
        <v>2456</v>
      </c>
      <c r="G146" s="663" t="s">
        <v>1064</v>
      </c>
      <c r="H146" s="663" t="s">
        <v>1106</v>
      </c>
      <c r="I146" s="663" t="s">
        <v>1107</v>
      </c>
      <c r="J146" s="663" t="s">
        <v>1108</v>
      </c>
      <c r="K146" s="663" t="s">
        <v>1109</v>
      </c>
      <c r="L146" s="665">
        <v>35.110000000000007</v>
      </c>
      <c r="M146" s="665">
        <v>1</v>
      </c>
      <c r="N146" s="666">
        <v>35.110000000000007</v>
      </c>
    </row>
    <row r="147" spans="1:14" ht="14.4" customHeight="1" x14ac:dyDescent="0.3">
      <c r="A147" s="661" t="s">
        <v>580</v>
      </c>
      <c r="B147" s="662" t="s">
        <v>581</v>
      </c>
      <c r="C147" s="663" t="s">
        <v>585</v>
      </c>
      <c r="D147" s="664" t="s">
        <v>2450</v>
      </c>
      <c r="E147" s="663" t="s">
        <v>605</v>
      </c>
      <c r="F147" s="664" t="s">
        <v>2456</v>
      </c>
      <c r="G147" s="663" t="s">
        <v>1064</v>
      </c>
      <c r="H147" s="663" t="s">
        <v>1110</v>
      </c>
      <c r="I147" s="663" t="s">
        <v>1111</v>
      </c>
      <c r="J147" s="663" t="s">
        <v>1112</v>
      </c>
      <c r="K147" s="663" t="s">
        <v>1113</v>
      </c>
      <c r="L147" s="665">
        <v>36.259999999999977</v>
      </c>
      <c r="M147" s="665">
        <v>1</v>
      </c>
      <c r="N147" s="666">
        <v>36.259999999999977</v>
      </c>
    </row>
    <row r="148" spans="1:14" ht="14.4" customHeight="1" x14ac:dyDescent="0.3">
      <c r="A148" s="661" t="s">
        <v>580</v>
      </c>
      <c r="B148" s="662" t="s">
        <v>581</v>
      </c>
      <c r="C148" s="663" t="s">
        <v>585</v>
      </c>
      <c r="D148" s="664" t="s">
        <v>2450</v>
      </c>
      <c r="E148" s="663" t="s">
        <v>605</v>
      </c>
      <c r="F148" s="664" t="s">
        <v>2456</v>
      </c>
      <c r="G148" s="663" t="s">
        <v>1064</v>
      </c>
      <c r="H148" s="663" t="s">
        <v>1114</v>
      </c>
      <c r="I148" s="663" t="s">
        <v>1115</v>
      </c>
      <c r="J148" s="663" t="s">
        <v>1116</v>
      </c>
      <c r="K148" s="663" t="s">
        <v>1117</v>
      </c>
      <c r="L148" s="665">
        <v>168.54</v>
      </c>
      <c r="M148" s="665">
        <v>1</v>
      </c>
      <c r="N148" s="666">
        <v>168.54</v>
      </c>
    </row>
    <row r="149" spans="1:14" ht="14.4" customHeight="1" x14ac:dyDescent="0.3">
      <c r="A149" s="661" t="s">
        <v>580</v>
      </c>
      <c r="B149" s="662" t="s">
        <v>581</v>
      </c>
      <c r="C149" s="663" t="s">
        <v>585</v>
      </c>
      <c r="D149" s="664" t="s">
        <v>2450</v>
      </c>
      <c r="E149" s="663" t="s">
        <v>605</v>
      </c>
      <c r="F149" s="664" t="s">
        <v>2456</v>
      </c>
      <c r="G149" s="663" t="s">
        <v>1064</v>
      </c>
      <c r="H149" s="663" t="s">
        <v>1118</v>
      </c>
      <c r="I149" s="663" t="s">
        <v>1119</v>
      </c>
      <c r="J149" s="663" t="s">
        <v>1120</v>
      </c>
      <c r="K149" s="663" t="s">
        <v>1121</v>
      </c>
      <c r="L149" s="665">
        <v>34.393999999999998</v>
      </c>
      <c r="M149" s="665">
        <v>5</v>
      </c>
      <c r="N149" s="666">
        <v>171.97</v>
      </c>
    </row>
    <row r="150" spans="1:14" ht="14.4" customHeight="1" x14ac:dyDescent="0.3">
      <c r="A150" s="661" t="s">
        <v>580</v>
      </c>
      <c r="B150" s="662" t="s">
        <v>581</v>
      </c>
      <c r="C150" s="663" t="s">
        <v>585</v>
      </c>
      <c r="D150" s="664" t="s">
        <v>2450</v>
      </c>
      <c r="E150" s="663" t="s">
        <v>605</v>
      </c>
      <c r="F150" s="664" t="s">
        <v>2456</v>
      </c>
      <c r="G150" s="663" t="s">
        <v>1064</v>
      </c>
      <c r="H150" s="663" t="s">
        <v>1122</v>
      </c>
      <c r="I150" s="663" t="s">
        <v>1123</v>
      </c>
      <c r="J150" s="663" t="s">
        <v>1120</v>
      </c>
      <c r="K150" s="663" t="s">
        <v>1124</v>
      </c>
      <c r="L150" s="665">
        <v>92.17946905579889</v>
      </c>
      <c r="M150" s="665">
        <v>2</v>
      </c>
      <c r="N150" s="666">
        <v>184.35893811159778</v>
      </c>
    </row>
    <row r="151" spans="1:14" ht="14.4" customHeight="1" x14ac:dyDescent="0.3">
      <c r="A151" s="661" t="s">
        <v>580</v>
      </c>
      <c r="B151" s="662" t="s">
        <v>581</v>
      </c>
      <c r="C151" s="663" t="s">
        <v>585</v>
      </c>
      <c r="D151" s="664" t="s">
        <v>2450</v>
      </c>
      <c r="E151" s="663" t="s">
        <v>605</v>
      </c>
      <c r="F151" s="664" t="s">
        <v>2456</v>
      </c>
      <c r="G151" s="663" t="s">
        <v>1064</v>
      </c>
      <c r="H151" s="663" t="s">
        <v>1125</v>
      </c>
      <c r="I151" s="663" t="s">
        <v>1126</v>
      </c>
      <c r="J151" s="663" t="s">
        <v>1120</v>
      </c>
      <c r="K151" s="663" t="s">
        <v>1127</v>
      </c>
      <c r="L151" s="665">
        <v>117.51000000000002</v>
      </c>
      <c r="M151" s="665">
        <v>2</v>
      </c>
      <c r="N151" s="666">
        <v>235.02000000000004</v>
      </c>
    </row>
    <row r="152" spans="1:14" ht="14.4" customHeight="1" x14ac:dyDescent="0.3">
      <c r="A152" s="661" t="s">
        <v>580</v>
      </c>
      <c r="B152" s="662" t="s">
        <v>581</v>
      </c>
      <c r="C152" s="663" t="s">
        <v>585</v>
      </c>
      <c r="D152" s="664" t="s">
        <v>2450</v>
      </c>
      <c r="E152" s="663" t="s">
        <v>605</v>
      </c>
      <c r="F152" s="664" t="s">
        <v>2456</v>
      </c>
      <c r="G152" s="663" t="s">
        <v>1064</v>
      </c>
      <c r="H152" s="663" t="s">
        <v>1128</v>
      </c>
      <c r="I152" s="663" t="s">
        <v>1129</v>
      </c>
      <c r="J152" s="663" t="s">
        <v>1130</v>
      </c>
      <c r="K152" s="663" t="s">
        <v>956</v>
      </c>
      <c r="L152" s="665">
        <v>77.579998930790197</v>
      </c>
      <c r="M152" s="665">
        <v>2</v>
      </c>
      <c r="N152" s="666">
        <v>155.15999786158039</v>
      </c>
    </row>
    <row r="153" spans="1:14" ht="14.4" customHeight="1" x14ac:dyDescent="0.3">
      <c r="A153" s="661" t="s">
        <v>580</v>
      </c>
      <c r="B153" s="662" t="s">
        <v>581</v>
      </c>
      <c r="C153" s="663" t="s">
        <v>585</v>
      </c>
      <c r="D153" s="664" t="s">
        <v>2450</v>
      </c>
      <c r="E153" s="663" t="s">
        <v>605</v>
      </c>
      <c r="F153" s="664" t="s">
        <v>2456</v>
      </c>
      <c r="G153" s="663" t="s">
        <v>1064</v>
      </c>
      <c r="H153" s="663" t="s">
        <v>1131</v>
      </c>
      <c r="I153" s="663" t="s">
        <v>1132</v>
      </c>
      <c r="J153" s="663" t="s">
        <v>1133</v>
      </c>
      <c r="K153" s="663" t="s">
        <v>1134</v>
      </c>
      <c r="L153" s="665">
        <v>322.48999999999995</v>
      </c>
      <c r="M153" s="665">
        <v>1</v>
      </c>
      <c r="N153" s="666">
        <v>322.48999999999995</v>
      </c>
    </row>
    <row r="154" spans="1:14" ht="14.4" customHeight="1" x14ac:dyDescent="0.3">
      <c r="A154" s="661" t="s">
        <v>580</v>
      </c>
      <c r="B154" s="662" t="s">
        <v>581</v>
      </c>
      <c r="C154" s="663" t="s">
        <v>585</v>
      </c>
      <c r="D154" s="664" t="s">
        <v>2450</v>
      </c>
      <c r="E154" s="663" t="s">
        <v>605</v>
      </c>
      <c r="F154" s="664" t="s">
        <v>2456</v>
      </c>
      <c r="G154" s="663" t="s">
        <v>1064</v>
      </c>
      <c r="H154" s="663" t="s">
        <v>1135</v>
      </c>
      <c r="I154" s="663" t="s">
        <v>1135</v>
      </c>
      <c r="J154" s="663" t="s">
        <v>1136</v>
      </c>
      <c r="K154" s="663" t="s">
        <v>1137</v>
      </c>
      <c r="L154" s="665">
        <v>138.49000000000007</v>
      </c>
      <c r="M154" s="665">
        <v>1</v>
      </c>
      <c r="N154" s="666">
        <v>138.49000000000007</v>
      </c>
    </row>
    <row r="155" spans="1:14" ht="14.4" customHeight="1" x14ac:dyDescent="0.3">
      <c r="A155" s="661" t="s">
        <v>580</v>
      </c>
      <c r="B155" s="662" t="s">
        <v>581</v>
      </c>
      <c r="C155" s="663" t="s">
        <v>585</v>
      </c>
      <c r="D155" s="664" t="s">
        <v>2450</v>
      </c>
      <c r="E155" s="663" t="s">
        <v>605</v>
      </c>
      <c r="F155" s="664" t="s">
        <v>2456</v>
      </c>
      <c r="G155" s="663" t="s">
        <v>1064</v>
      </c>
      <c r="H155" s="663" t="s">
        <v>1138</v>
      </c>
      <c r="I155" s="663" t="s">
        <v>1139</v>
      </c>
      <c r="J155" s="663" t="s">
        <v>1140</v>
      </c>
      <c r="K155" s="663" t="s">
        <v>1141</v>
      </c>
      <c r="L155" s="665">
        <v>93.81</v>
      </c>
      <c r="M155" s="665">
        <v>1</v>
      </c>
      <c r="N155" s="666">
        <v>93.81</v>
      </c>
    </row>
    <row r="156" spans="1:14" ht="14.4" customHeight="1" x14ac:dyDescent="0.3">
      <c r="A156" s="661" t="s">
        <v>580</v>
      </c>
      <c r="B156" s="662" t="s">
        <v>581</v>
      </c>
      <c r="C156" s="663" t="s">
        <v>585</v>
      </c>
      <c r="D156" s="664" t="s">
        <v>2450</v>
      </c>
      <c r="E156" s="663" t="s">
        <v>605</v>
      </c>
      <c r="F156" s="664" t="s">
        <v>2456</v>
      </c>
      <c r="G156" s="663" t="s">
        <v>1064</v>
      </c>
      <c r="H156" s="663" t="s">
        <v>1142</v>
      </c>
      <c r="I156" s="663" t="s">
        <v>1143</v>
      </c>
      <c r="J156" s="663" t="s">
        <v>1144</v>
      </c>
      <c r="K156" s="663" t="s">
        <v>1145</v>
      </c>
      <c r="L156" s="665">
        <v>41.289778224062985</v>
      </c>
      <c r="M156" s="665">
        <v>2</v>
      </c>
      <c r="N156" s="666">
        <v>82.57955644812597</v>
      </c>
    </row>
    <row r="157" spans="1:14" ht="14.4" customHeight="1" x14ac:dyDescent="0.3">
      <c r="A157" s="661" t="s">
        <v>580</v>
      </c>
      <c r="B157" s="662" t="s">
        <v>581</v>
      </c>
      <c r="C157" s="663" t="s">
        <v>585</v>
      </c>
      <c r="D157" s="664" t="s">
        <v>2450</v>
      </c>
      <c r="E157" s="663" t="s">
        <v>605</v>
      </c>
      <c r="F157" s="664" t="s">
        <v>2456</v>
      </c>
      <c r="G157" s="663" t="s">
        <v>1064</v>
      </c>
      <c r="H157" s="663" t="s">
        <v>1146</v>
      </c>
      <c r="I157" s="663" t="s">
        <v>1147</v>
      </c>
      <c r="J157" s="663" t="s">
        <v>1148</v>
      </c>
      <c r="K157" s="663" t="s">
        <v>1105</v>
      </c>
      <c r="L157" s="665">
        <v>86.59</v>
      </c>
      <c r="M157" s="665">
        <v>1</v>
      </c>
      <c r="N157" s="666">
        <v>86.59</v>
      </c>
    </row>
    <row r="158" spans="1:14" ht="14.4" customHeight="1" x14ac:dyDescent="0.3">
      <c r="A158" s="661" t="s">
        <v>580</v>
      </c>
      <c r="B158" s="662" t="s">
        <v>581</v>
      </c>
      <c r="C158" s="663" t="s">
        <v>585</v>
      </c>
      <c r="D158" s="664" t="s">
        <v>2450</v>
      </c>
      <c r="E158" s="663" t="s">
        <v>605</v>
      </c>
      <c r="F158" s="664" t="s">
        <v>2456</v>
      </c>
      <c r="G158" s="663" t="s">
        <v>1064</v>
      </c>
      <c r="H158" s="663" t="s">
        <v>1149</v>
      </c>
      <c r="I158" s="663" t="s">
        <v>1150</v>
      </c>
      <c r="J158" s="663" t="s">
        <v>1151</v>
      </c>
      <c r="K158" s="663" t="s">
        <v>1105</v>
      </c>
      <c r="L158" s="665">
        <v>68.179999999999993</v>
      </c>
      <c r="M158" s="665">
        <v>2</v>
      </c>
      <c r="N158" s="666">
        <v>136.35999999999999</v>
      </c>
    </row>
    <row r="159" spans="1:14" ht="14.4" customHeight="1" x14ac:dyDescent="0.3">
      <c r="A159" s="661" t="s">
        <v>580</v>
      </c>
      <c r="B159" s="662" t="s">
        <v>581</v>
      </c>
      <c r="C159" s="663" t="s">
        <v>585</v>
      </c>
      <c r="D159" s="664" t="s">
        <v>2450</v>
      </c>
      <c r="E159" s="663" t="s">
        <v>605</v>
      </c>
      <c r="F159" s="664" t="s">
        <v>2456</v>
      </c>
      <c r="G159" s="663" t="s">
        <v>1064</v>
      </c>
      <c r="H159" s="663" t="s">
        <v>1152</v>
      </c>
      <c r="I159" s="663" t="s">
        <v>1153</v>
      </c>
      <c r="J159" s="663" t="s">
        <v>1154</v>
      </c>
      <c r="K159" s="663" t="s">
        <v>800</v>
      </c>
      <c r="L159" s="665">
        <v>135.75913983664105</v>
      </c>
      <c r="M159" s="665">
        <v>1</v>
      </c>
      <c r="N159" s="666">
        <v>135.75913983664105</v>
      </c>
    </row>
    <row r="160" spans="1:14" ht="14.4" customHeight="1" x14ac:dyDescent="0.3">
      <c r="A160" s="661" t="s">
        <v>580</v>
      </c>
      <c r="B160" s="662" t="s">
        <v>581</v>
      </c>
      <c r="C160" s="663" t="s">
        <v>585</v>
      </c>
      <c r="D160" s="664" t="s">
        <v>2450</v>
      </c>
      <c r="E160" s="663" t="s">
        <v>605</v>
      </c>
      <c r="F160" s="664" t="s">
        <v>2456</v>
      </c>
      <c r="G160" s="663" t="s">
        <v>1064</v>
      </c>
      <c r="H160" s="663" t="s">
        <v>1155</v>
      </c>
      <c r="I160" s="663" t="s">
        <v>1156</v>
      </c>
      <c r="J160" s="663" t="s">
        <v>1157</v>
      </c>
      <c r="K160" s="663" t="s">
        <v>1158</v>
      </c>
      <c r="L160" s="665">
        <v>30.589914924091513</v>
      </c>
      <c r="M160" s="665">
        <v>1</v>
      </c>
      <c r="N160" s="666">
        <v>30.589914924091513</v>
      </c>
    </row>
    <row r="161" spans="1:14" ht="14.4" customHeight="1" x14ac:dyDescent="0.3">
      <c r="A161" s="661" t="s">
        <v>580</v>
      </c>
      <c r="B161" s="662" t="s">
        <v>581</v>
      </c>
      <c r="C161" s="663" t="s">
        <v>585</v>
      </c>
      <c r="D161" s="664" t="s">
        <v>2450</v>
      </c>
      <c r="E161" s="663" t="s">
        <v>605</v>
      </c>
      <c r="F161" s="664" t="s">
        <v>2456</v>
      </c>
      <c r="G161" s="663" t="s">
        <v>1064</v>
      </c>
      <c r="H161" s="663" t="s">
        <v>1159</v>
      </c>
      <c r="I161" s="663" t="s">
        <v>1160</v>
      </c>
      <c r="J161" s="663" t="s">
        <v>1074</v>
      </c>
      <c r="K161" s="663" t="s">
        <v>1161</v>
      </c>
      <c r="L161" s="665">
        <v>60.646666666666668</v>
      </c>
      <c r="M161" s="665">
        <v>3</v>
      </c>
      <c r="N161" s="666">
        <v>181.94</v>
      </c>
    </row>
    <row r="162" spans="1:14" ht="14.4" customHeight="1" x14ac:dyDescent="0.3">
      <c r="A162" s="661" t="s">
        <v>580</v>
      </c>
      <c r="B162" s="662" t="s">
        <v>581</v>
      </c>
      <c r="C162" s="663" t="s">
        <v>585</v>
      </c>
      <c r="D162" s="664" t="s">
        <v>2450</v>
      </c>
      <c r="E162" s="663" t="s">
        <v>605</v>
      </c>
      <c r="F162" s="664" t="s">
        <v>2456</v>
      </c>
      <c r="G162" s="663" t="s">
        <v>1064</v>
      </c>
      <c r="H162" s="663" t="s">
        <v>1162</v>
      </c>
      <c r="I162" s="663" t="s">
        <v>1163</v>
      </c>
      <c r="J162" s="663" t="s">
        <v>1164</v>
      </c>
      <c r="K162" s="663" t="s">
        <v>1165</v>
      </c>
      <c r="L162" s="665">
        <v>79.059826676411433</v>
      </c>
      <c r="M162" s="665">
        <v>1</v>
      </c>
      <c r="N162" s="666">
        <v>79.059826676411433</v>
      </c>
    </row>
    <row r="163" spans="1:14" ht="14.4" customHeight="1" x14ac:dyDescent="0.3">
      <c r="A163" s="661" t="s">
        <v>580</v>
      </c>
      <c r="B163" s="662" t="s">
        <v>581</v>
      </c>
      <c r="C163" s="663" t="s">
        <v>585</v>
      </c>
      <c r="D163" s="664" t="s">
        <v>2450</v>
      </c>
      <c r="E163" s="663" t="s">
        <v>605</v>
      </c>
      <c r="F163" s="664" t="s">
        <v>2456</v>
      </c>
      <c r="G163" s="663" t="s">
        <v>1064</v>
      </c>
      <c r="H163" s="663" t="s">
        <v>1166</v>
      </c>
      <c r="I163" s="663" t="s">
        <v>1167</v>
      </c>
      <c r="J163" s="663" t="s">
        <v>1168</v>
      </c>
      <c r="K163" s="663" t="s">
        <v>1169</v>
      </c>
      <c r="L163" s="665">
        <v>49.460000000000022</v>
      </c>
      <c r="M163" s="665">
        <v>1</v>
      </c>
      <c r="N163" s="666">
        <v>49.460000000000022</v>
      </c>
    </row>
    <row r="164" spans="1:14" ht="14.4" customHeight="1" x14ac:dyDescent="0.3">
      <c r="A164" s="661" t="s">
        <v>580</v>
      </c>
      <c r="B164" s="662" t="s">
        <v>581</v>
      </c>
      <c r="C164" s="663" t="s">
        <v>585</v>
      </c>
      <c r="D164" s="664" t="s">
        <v>2450</v>
      </c>
      <c r="E164" s="663" t="s">
        <v>605</v>
      </c>
      <c r="F164" s="664" t="s">
        <v>2456</v>
      </c>
      <c r="G164" s="663" t="s">
        <v>1064</v>
      </c>
      <c r="H164" s="663" t="s">
        <v>1170</v>
      </c>
      <c r="I164" s="663" t="s">
        <v>1171</v>
      </c>
      <c r="J164" s="663" t="s">
        <v>1172</v>
      </c>
      <c r="K164" s="663" t="s">
        <v>1173</v>
      </c>
      <c r="L164" s="665">
        <v>45.71</v>
      </c>
      <c r="M164" s="665">
        <v>1</v>
      </c>
      <c r="N164" s="666">
        <v>45.71</v>
      </c>
    </row>
    <row r="165" spans="1:14" ht="14.4" customHeight="1" x14ac:dyDescent="0.3">
      <c r="A165" s="661" t="s">
        <v>580</v>
      </c>
      <c r="B165" s="662" t="s">
        <v>581</v>
      </c>
      <c r="C165" s="663" t="s">
        <v>585</v>
      </c>
      <c r="D165" s="664" t="s">
        <v>2450</v>
      </c>
      <c r="E165" s="663" t="s">
        <v>605</v>
      </c>
      <c r="F165" s="664" t="s">
        <v>2456</v>
      </c>
      <c r="G165" s="663" t="s">
        <v>1064</v>
      </c>
      <c r="H165" s="663" t="s">
        <v>1174</v>
      </c>
      <c r="I165" s="663" t="s">
        <v>1175</v>
      </c>
      <c r="J165" s="663" t="s">
        <v>1176</v>
      </c>
      <c r="K165" s="663" t="s">
        <v>1177</v>
      </c>
      <c r="L165" s="665">
        <v>64.480000000000047</v>
      </c>
      <c r="M165" s="665">
        <v>1</v>
      </c>
      <c r="N165" s="666">
        <v>64.480000000000047</v>
      </c>
    </row>
    <row r="166" spans="1:14" ht="14.4" customHeight="1" x14ac:dyDescent="0.3">
      <c r="A166" s="661" t="s">
        <v>580</v>
      </c>
      <c r="B166" s="662" t="s">
        <v>581</v>
      </c>
      <c r="C166" s="663" t="s">
        <v>585</v>
      </c>
      <c r="D166" s="664" t="s">
        <v>2450</v>
      </c>
      <c r="E166" s="663" t="s">
        <v>605</v>
      </c>
      <c r="F166" s="664" t="s">
        <v>2456</v>
      </c>
      <c r="G166" s="663" t="s">
        <v>1064</v>
      </c>
      <c r="H166" s="663" t="s">
        <v>1178</v>
      </c>
      <c r="I166" s="663" t="s">
        <v>1179</v>
      </c>
      <c r="J166" s="663" t="s">
        <v>1180</v>
      </c>
      <c r="K166" s="663" t="s">
        <v>1181</v>
      </c>
      <c r="L166" s="665">
        <v>102.70000000000006</v>
      </c>
      <c r="M166" s="665">
        <v>1</v>
      </c>
      <c r="N166" s="666">
        <v>102.70000000000006</v>
      </c>
    </row>
    <row r="167" spans="1:14" ht="14.4" customHeight="1" x14ac:dyDescent="0.3">
      <c r="A167" s="661" t="s">
        <v>580</v>
      </c>
      <c r="B167" s="662" t="s">
        <v>581</v>
      </c>
      <c r="C167" s="663" t="s">
        <v>585</v>
      </c>
      <c r="D167" s="664" t="s">
        <v>2450</v>
      </c>
      <c r="E167" s="663" t="s">
        <v>605</v>
      </c>
      <c r="F167" s="664" t="s">
        <v>2456</v>
      </c>
      <c r="G167" s="663" t="s">
        <v>1064</v>
      </c>
      <c r="H167" s="663" t="s">
        <v>1182</v>
      </c>
      <c r="I167" s="663" t="s">
        <v>1183</v>
      </c>
      <c r="J167" s="663" t="s">
        <v>1184</v>
      </c>
      <c r="K167" s="663" t="s">
        <v>1185</v>
      </c>
      <c r="L167" s="665">
        <v>136.04940466841239</v>
      </c>
      <c r="M167" s="665">
        <v>1</v>
      </c>
      <c r="N167" s="666">
        <v>136.04940466841239</v>
      </c>
    </row>
    <row r="168" spans="1:14" ht="14.4" customHeight="1" x14ac:dyDescent="0.3">
      <c r="A168" s="661" t="s">
        <v>580</v>
      </c>
      <c r="B168" s="662" t="s">
        <v>581</v>
      </c>
      <c r="C168" s="663" t="s">
        <v>585</v>
      </c>
      <c r="D168" s="664" t="s">
        <v>2450</v>
      </c>
      <c r="E168" s="663" t="s">
        <v>605</v>
      </c>
      <c r="F168" s="664" t="s">
        <v>2456</v>
      </c>
      <c r="G168" s="663" t="s">
        <v>1064</v>
      </c>
      <c r="H168" s="663" t="s">
        <v>1186</v>
      </c>
      <c r="I168" s="663" t="s">
        <v>912</v>
      </c>
      <c r="J168" s="663" t="s">
        <v>1187</v>
      </c>
      <c r="K168" s="663" t="s">
        <v>1188</v>
      </c>
      <c r="L168" s="665">
        <v>77.968736051236803</v>
      </c>
      <c r="M168" s="665">
        <v>1</v>
      </c>
      <c r="N168" s="666">
        <v>77.968736051236803</v>
      </c>
    </row>
    <row r="169" spans="1:14" ht="14.4" customHeight="1" x14ac:dyDescent="0.3">
      <c r="A169" s="661" t="s">
        <v>580</v>
      </c>
      <c r="B169" s="662" t="s">
        <v>581</v>
      </c>
      <c r="C169" s="663" t="s">
        <v>585</v>
      </c>
      <c r="D169" s="664" t="s">
        <v>2450</v>
      </c>
      <c r="E169" s="663" t="s">
        <v>605</v>
      </c>
      <c r="F169" s="664" t="s">
        <v>2456</v>
      </c>
      <c r="G169" s="663" t="s">
        <v>1064</v>
      </c>
      <c r="H169" s="663" t="s">
        <v>1189</v>
      </c>
      <c r="I169" s="663" t="s">
        <v>1190</v>
      </c>
      <c r="J169" s="663" t="s">
        <v>1191</v>
      </c>
      <c r="K169" s="663" t="s">
        <v>1192</v>
      </c>
      <c r="L169" s="665">
        <v>89.586666666666687</v>
      </c>
      <c r="M169" s="665">
        <v>3</v>
      </c>
      <c r="N169" s="666">
        <v>268.76000000000005</v>
      </c>
    </row>
    <row r="170" spans="1:14" ht="14.4" customHeight="1" x14ac:dyDescent="0.3">
      <c r="A170" s="661" t="s">
        <v>580</v>
      </c>
      <c r="B170" s="662" t="s">
        <v>581</v>
      </c>
      <c r="C170" s="663" t="s">
        <v>585</v>
      </c>
      <c r="D170" s="664" t="s">
        <v>2450</v>
      </c>
      <c r="E170" s="663" t="s">
        <v>605</v>
      </c>
      <c r="F170" s="664" t="s">
        <v>2456</v>
      </c>
      <c r="G170" s="663" t="s">
        <v>1064</v>
      </c>
      <c r="H170" s="663" t="s">
        <v>1193</v>
      </c>
      <c r="I170" s="663" t="s">
        <v>1194</v>
      </c>
      <c r="J170" s="663" t="s">
        <v>1089</v>
      </c>
      <c r="K170" s="663" t="s">
        <v>1195</v>
      </c>
      <c r="L170" s="665">
        <v>301.47000000000003</v>
      </c>
      <c r="M170" s="665">
        <v>1</v>
      </c>
      <c r="N170" s="666">
        <v>301.47000000000003</v>
      </c>
    </row>
    <row r="171" spans="1:14" ht="14.4" customHeight="1" x14ac:dyDescent="0.3">
      <c r="A171" s="661" t="s">
        <v>580</v>
      </c>
      <c r="B171" s="662" t="s">
        <v>581</v>
      </c>
      <c r="C171" s="663" t="s">
        <v>585</v>
      </c>
      <c r="D171" s="664" t="s">
        <v>2450</v>
      </c>
      <c r="E171" s="663" t="s">
        <v>605</v>
      </c>
      <c r="F171" s="664" t="s">
        <v>2456</v>
      </c>
      <c r="G171" s="663" t="s">
        <v>1064</v>
      </c>
      <c r="H171" s="663" t="s">
        <v>1196</v>
      </c>
      <c r="I171" s="663" t="s">
        <v>1197</v>
      </c>
      <c r="J171" s="663" t="s">
        <v>1089</v>
      </c>
      <c r="K171" s="663" t="s">
        <v>1198</v>
      </c>
      <c r="L171" s="665">
        <v>410.02208594676603</v>
      </c>
      <c r="M171" s="665">
        <v>52</v>
      </c>
      <c r="N171" s="666">
        <v>21321.148469231834</v>
      </c>
    </row>
    <row r="172" spans="1:14" ht="14.4" customHeight="1" x14ac:dyDescent="0.3">
      <c r="A172" s="661" t="s">
        <v>580</v>
      </c>
      <c r="B172" s="662" t="s">
        <v>581</v>
      </c>
      <c r="C172" s="663" t="s">
        <v>585</v>
      </c>
      <c r="D172" s="664" t="s">
        <v>2450</v>
      </c>
      <c r="E172" s="663" t="s">
        <v>605</v>
      </c>
      <c r="F172" s="664" t="s">
        <v>2456</v>
      </c>
      <c r="G172" s="663" t="s">
        <v>1064</v>
      </c>
      <c r="H172" s="663" t="s">
        <v>1199</v>
      </c>
      <c r="I172" s="663" t="s">
        <v>1199</v>
      </c>
      <c r="J172" s="663" t="s">
        <v>1200</v>
      </c>
      <c r="K172" s="663" t="s">
        <v>1201</v>
      </c>
      <c r="L172" s="665">
        <v>88.690000000000026</v>
      </c>
      <c r="M172" s="665">
        <v>1</v>
      </c>
      <c r="N172" s="666">
        <v>88.690000000000026</v>
      </c>
    </row>
    <row r="173" spans="1:14" ht="14.4" customHeight="1" x14ac:dyDescent="0.3">
      <c r="A173" s="661" t="s">
        <v>580</v>
      </c>
      <c r="B173" s="662" t="s">
        <v>581</v>
      </c>
      <c r="C173" s="663" t="s">
        <v>585</v>
      </c>
      <c r="D173" s="664" t="s">
        <v>2450</v>
      </c>
      <c r="E173" s="663" t="s">
        <v>605</v>
      </c>
      <c r="F173" s="664" t="s">
        <v>2456</v>
      </c>
      <c r="G173" s="663" t="s">
        <v>1064</v>
      </c>
      <c r="H173" s="663" t="s">
        <v>1202</v>
      </c>
      <c r="I173" s="663" t="s">
        <v>1202</v>
      </c>
      <c r="J173" s="663" t="s">
        <v>1203</v>
      </c>
      <c r="K173" s="663" t="s">
        <v>1204</v>
      </c>
      <c r="L173" s="665">
        <v>111.87000000000006</v>
      </c>
      <c r="M173" s="665">
        <v>1</v>
      </c>
      <c r="N173" s="666">
        <v>111.87000000000006</v>
      </c>
    </row>
    <row r="174" spans="1:14" ht="14.4" customHeight="1" x14ac:dyDescent="0.3">
      <c r="A174" s="661" t="s">
        <v>580</v>
      </c>
      <c r="B174" s="662" t="s">
        <v>581</v>
      </c>
      <c r="C174" s="663" t="s">
        <v>585</v>
      </c>
      <c r="D174" s="664" t="s">
        <v>2450</v>
      </c>
      <c r="E174" s="663" t="s">
        <v>605</v>
      </c>
      <c r="F174" s="664" t="s">
        <v>2456</v>
      </c>
      <c r="G174" s="663" t="s">
        <v>1064</v>
      </c>
      <c r="H174" s="663" t="s">
        <v>1205</v>
      </c>
      <c r="I174" s="663" t="s">
        <v>1206</v>
      </c>
      <c r="J174" s="663" t="s">
        <v>1207</v>
      </c>
      <c r="K174" s="663" t="s">
        <v>1208</v>
      </c>
      <c r="L174" s="665">
        <v>102.89</v>
      </c>
      <c r="M174" s="665">
        <v>1</v>
      </c>
      <c r="N174" s="666">
        <v>102.89</v>
      </c>
    </row>
    <row r="175" spans="1:14" ht="14.4" customHeight="1" x14ac:dyDescent="0.3">
      <c r="A175" s="661" t="s">
        <v>580</v>
      </c>
      <c r="B175" s="662" t="s">
        <v>581</v>
      </c>
      <c r="C175" s="663" t="s">
        <v>585</v>
      </c>
      <c r="D175" s="664" t="s">
        <v>2450</v>
      </c>
      <c r="E175" s="663" t="s">
        <v>605</v>
      </c>
      <c r="F175" s="664" t="s">
        <v>2456</v>
      </c>
      <c r="G175" s="663" t="s">
        <v>1064</v>
      </c>
      <c r="H175" s="663" t="s">
        <v>1209</v>
      </c>
      <c r="I175" s="663" t="s">
        <v>1209</v>
      </c>
      <c r="J175" s="663" t="s">
        <v>1210</v>
      </c>
      <c r="K175" s="663" t="s">
        <v>1211</v>
      </c>
      <c r="L175" s="665">
        <v>52.7</v>
      </c>
      <c r="M175" s="665">
        <v>1</v>
      </c>
      <c r="N175" s="666">
        <v>52.7</v>
      </c>
    </row>
    <row r="176" spans="1:14" ht="14.4" customHeight="1" x14ac:dyDescent="0.3">
      <c r="A176" s="661" t="s">
        <v>580</v>
      </c>
      <c r="B176" s="662" t="s">
        <v>581</v>
      </c>
      <c r="C176" s="663" t="s">
        <v>585</v>
      </c>
      <c r="D176" s="664" t="s">
        <v>2450</v>
      </c>
      <c r="E176" s="663" t="s">
        <v>605</v>
      </c>
      <c r="F176" s="664" t="s">
        <v>2456</v>
      </c>
      <c r="G176" s="663" t="s">
        <v>1064</v>
      </c>
      <c r="H176" s="663" t="s">
        <v>1212</v>
      </c>
      <c r="I176" s="663" t="s">
        <v>1212</v>
      </c>
      <c r="J176" s="663" t="s">
        <v>1213</v>
      </c>
      <c r="K176" s="663" t="s">
        <v>1214</v>
      </c>
      <c r="L176" s="665">
        <v>92.394999999999996</v>
      </c>
      <c r="M176" s="665">
        <v>2</v>
      </c>
      <c r="N176" s="666">
        <v>184.79</v>
      </c>
    </row>
    <row r="177" spans="1:14" ht="14.4" customHeight="1" x14ac:dyDescent="0.3">
      <c r="A177" s="661" t="s">
        <v>580</v>
      </c>
      <c r="B177" s="662" t="s">
        <v>581</v>
      </c>
      <c r="C177" s="663" t="s">
        <v>585</v>
      </c>
      <c r="D177" s="664" t="s">
        <v>2450</v>
      </c>
      <c r="E177" s="663" t="s">
        <v>605</v>
      </c>
      <c r="F177" s="664" t="s">
        <v>2456</v>
      </c>
      <c r="G177" s="663" t="s">
        <v>1064</v>
      </c>
      <c r="H177" s="663" t="s">
        <v>1215</v>
      </c>
      <c r="I177" s="663" t="s">
        <v>1215</v>
      </c>
      <c r="J177" s="663" t="s">
        <v>1089</v>
      </c>
      <c r="K177" s="663" t="s">
        <v>1198</v>
      </c>
      <c r="L177" s="665">
        <v>408.94924339252952</v>
      </c>
      <c r="M177" s="665">
        <v>67</v>
      </c>
      <c r="N177" s="666">
        <v>27399.599307299479</v>
      </c>
    </row>
    <row r="178" spans="1:14" ht="14.4" customHeight="1" x14ac:dyDescent="0.3">
      <c r="A178" s="661" t="s">
        <v>580</v>
      </c>
      <c r="B178" s="662" t="s">
        <v>581</v>
      </c>
      <c r="C178" s="663" t="s">
        <v>585</v>
      </c>
      <c r="D178" s="664" t="s">
        <v>2450</v>
      </c>
      <c r="E178" s="663" t="s">
        <v>605</v>
      </c>
      <c r="F178" s="664" t="s">
        <v>2456</v>
      </c>
      <c r="G178" s="663" t="s">
        <v>1064</v>
      </c>
      <c r="H178" s="663" t="s">
        <v>1216</v>
      </c>
      <c r="I178" s="663" t="s">
        <v>1216</v>
      </c>
      <c r="J178" s="663" t="s">
        <v>1089</v>
      </c>
      <c r="K178" s="663" t="s">
        <v>1195</v>
      </c>
      <c r="L178" s="665">
        <v>301.46799999999996</v>
      </c>
      <c r="M178" s="665">
        <v>2</v>
      </c>
      <c r="N178" s="666">
        <v>602.93599999999992</v>
      </c>
    </row>
    <row r="179" spans="1:14" ht="14.4" customHeight="1" x14ac:dyDescent="0.3">
      <c r="A179" s="661" t="s">
        <v>580</v>
      </c>
      <c r="B179" s="662" t="s">
        <v>581</v>
      </c>
      <c r="C179" s="663" t="s">
        <v>585</v>
      </c>
      <c r="D179" s="664" t="s">
        <v>2450</v>
      </c>
      <c r="E179" s="663" t="s">
        <v>605</v>
      </c>
      <c r="F179" s="664" t="s">
        <v>2456</v>
      </c>
      <c r="G179" s="663" t="s">
        <v>1064</v>
      </c>
      <c r="H179" s="663" t="s">
        <v>1217</v>
      </c>
      <c r="I179" s="663" t="s">
        <v>1217</v>
      </c>
      <c r="J179" s="663" t="s">
        <v>1089</v>
      </c>
      <c r="K179" s="663" t="s">
        <v>1090</v>
      </c>
      <c r="L179" s="665">
        <v>630.66028065961621</v>
      </c>
      <c r="M179" s="665">
        <v>37</v>
      </c>
      <c r="N179" s="666">
        <v>23334.430384405801</v>
      </c>
    </row>
    <row r="180" spans="1:14" ht="14.4" customHeight="1" x14ac:dyDescent="0.3">
      <c r="A180" s="661" t="s">
        <v>580</v>
      </c>
      <c r="B180" s="662" t="s">
        <v>581</v>
      </c>
      <c r="C180" s="663" t="s">
        <v>585</v>
      </c>
      <c r="D180" s="664" t="s">
        <v>2450</v>
      </c>
      <c r="E180" s="663" t="s">
        <v>1218</v>
      </c>
      <c r="F180" s="664" t="s">
        <v>2457</v>
      </c>
      <c r="G180" s="663" t="s">
        <v>1064</v>
      </c>
      <c r="H180" s="663" t="s">
        <v>1219</v>
      </c>
      <c r="I180" s="663" t="s">
        <v>1220</v>
      </c>
      <c r="J180" s="663" t="s">
        <v>1221</v>
      </c>
      <c r="K180" s="663" t="s">
        <v>1222</v>
      </c>
      <c r="L180" s="665">
        <v>47.81</v>
      </c>
      <c r="M180" s="665">
        <v>2</v>
      </c>
      <c r="N180" s="666">
        <v>95.62</v>
      </c>
    </row>
    <row r="181" spans="1:14" ht="14.4" customHeight="1" x14ac:dyDescent="0.3">
      <c r="A181" s="661" t="s">
        <v>580</v>
      </c>
      <c r="B181" s="662" t="s">
        <v>581</v>
      </c>
      <c r="C181" s="663" t="s">
        <v>585</v>
      </c>
      <c r="D181" s="664" t="s">
        <v>2450</v>
      </c>
      <c r="E181" s="663" t="s">
        <v>1223</v>
      </c>
      <c r="F181" s="664" t="s">
        <v>2458</v>
      </c>
      <c r="G181" s="663"/>
      <c r="H181" s="663" t="s">
        <v>1224</v>
      </c>
      <c r="I181" s="663" t="s">
        <v>1225</v>
      </c>
      <c r="J181" s="663" t="s">
        <v>1226</v>
      </c>
      <c r="K181" s="663" t="s">
        <v>1227</v>
      </c>
      <c r="L181" s="665">
        <v>86.669999999999987</v>
      </c>
      <c r="M181" s="665">
        <v>2</v>
      </c>
      <c r="N181" s="666">
        <v>173.33999999999997</v>
      </c>
    </row>
    <row r="182" spans="1:14" ht="14.4" customHeight="1" x14ac:dyDescent="0.3">
      <c r="A182" s="661" t="s">
        <v>580</v>
      </c>
      <c r="B182" s="662" t="s">
        <v>581</v>
      </c>
      <c r="C182" s="663" t="s">
        <v>585</v>
      </c>
      <c r="D182" s="664" t="s">
        <v>2450</v>
      </c>
      <c r="E182" s="663" t="s">
        <v>1223</v>
      </c>
      <c r="F182" s="664" t="s">
        <v>2458</v>
      </c>
      <c r="G182" s="663"/>
      <c r="H182" s="663" t="s">
        <v>1228</v>
      </c>
      <c r="I182" s="663" t="s">
        <v>1229</v>
      </c>
      <c r="J182" s="663" t="s">
        <v>1230</v>
      </c>
      <c r="K182" s="663" t="s">
        <v>1231</v>
      </c>
      <c r="L182" s="665">
        <v>674.31182246922162</v>
      </c>
      <c r="M182" s="665">
        <v>0.45</v>
      </c>
      <c r="N182" s="666">
        <v>303.44032011114973</v>
      </c>
    </row>
    <row r="183" spans="1:14" ht="14.4" customHeight="1" x14ac:dyDescent="0.3">
      <c r="A183" s="661" t="s">
        <v>580</v>
      </c>
      <c r="B183" s="662" t="s">
        <v>581</v>
      </c>
      <c r="C183" s="663" t="s">
        <v>585</v>
      </c>
      <c r="D183" s="664" t="s">
        <v>2450</v>
      </c>
      <c r="E183" s="663" t="s">
        <v>1223</v>
      </c>
      <c r="F183" s="664" t="s">
        <v>2458</v>
      </c>
      <c r="G183" s="663"/>
      <c r="H183" s="663" t="s">
        <v>1232</v>
      </c>
      <c r="I183" s="663" t="s">
        <v>1232</v>
      </c>
      <c r="J183" s="663" t="s">
        <v>1233</v>
      </c>
      <c r="K183" s="663" t="s">
        <v>1234</v>
      </c>
      <c r="L183" s="665">
        <v>201.01121288153348</v>
      </c>
      <c r="M183" s="665">
        <v>25.000000000000057</v>
      </c>
      <c r="N183" s="666">
        <v>5025.2803220383485</v>
      </c>
    </row>
    <row r="184" spans="1:14" ht="14.4" customHeight="1" x14ac:dyDescent="0.3">
      <c r="A184" s="661" t="s">
        <v>580</v>
      </c>
      <c r="B184" s="662" t="s">
        <v>581</v>
      </c>
      <c r="C184" s="663" t="s">
        <v>585</v>
      </c>
      <c r="D184" s="664" t="s">
        <v>2450</v>
      </c>
      <c r="E184" s="663" t="s">
        <v>1223</v>
      </c>
      <c r="F184" s="664" t="s">
        <v>2458</v>
      </c>
      <c r="G184" s="663"/>
      <c r="H184" s="663" t="s">
        <v>1235</v>
      </c>
      <c r="I184" s="663" t="s">
        <v>1235</v>
      </c>
      <c r="J184" s="663" t="s">
        <v>1236</v>
      </c>
      <c r="K184" s="663" t="s">
        <v>1237</v>
      </c>
      <c r="L184" s="665">
        <v>157.96843848449888</v>
      </c>
      <c r="M184" s="665">
        <v>1</v>
      </c>
      <c r="N184" s="666">
        <v>157.96843848449888</v>
      </c>
    </row>
    <row r="185" spans="1:14" ht="14.4" customHeight="1" x14ac:dyDescent="0.3">
      <c r="A185" s="661" t="s">
        <v>580</v>
      </c>
      <c r="B185" s="662" t="s">
        <v>581</v>
      </c>
      <c r="C185" s="663" t="s">
        <v>585</v>
      </c>
      <c r="D185" s="664" t="s">
        <v>2450</v>
      </c>
      <c r="E185" s="663" t="s">
        <v>1223</v>
      </c>
      <c r="F185" s="664" t="s">
        <v>2458</v>
      </c>
      <c r="G185" s="663" t="s">
        <v>613</v>
      </c>
      <c r="H185" s="663" t="s">
        <v>1238</v>
      </c>
      <c r="I185" s="663" t="s">
        <v>1239</v>
      </c>
      <c r="J185" s="663" t="s">
        <v>1240</v>
      </c>
      <c r="K185" s="663" t="s">
        <v>1241</v>
      </c>
      <c r="L185" s="665">
        <v>25.649915550120721</v>
      </c>
      <c r="M185" s="665">
        <v>3</v>
      </c>
      <c r="N185" s="666">
        <v>76.949746650362158</v>
      </c>
    </row>
    <row r="186" spans="1:14" ht="14.4" customHeight="1" x14ac:dyDescent="0.3">
      <c r="A186" s="661" t="s">
        <v>580</v>
      </c>
      <c r="B186" s="662" t="s">
        <v>581</v>
      </c>
      <c r="C186" s="663" t="s">
        <v>585</v>
      </c>
      <c r="D186" s="664" t="s">
        <v>2450</v>
      </c>
      <c r="E186" s="663" t="s">
        <v>1223</v>
      </c>
      <c r="F186" s="664" t="s">
        <v>2458</v>
      </c>
      <c r="G186" s="663" t="s">
        <v>613</v>
      </c>
      <c r="H186" s="663" t="s">
        <v>1242</v>
      </c>
      <c r="I186" s="663" t="s">
        <v>1243</v>
      </c>
      <c r="J186" s="663" t="s">
        <v>1244</v>
      </c>
      <c r="K186" s="663" t="s">
        <v>1245</v>
      </c>
      <c r="L186" s="665">
        <v>31.943506501752701</v>
      </c>
      <c r="M186" s="665">
        <v>17</v>
      </c>
      <c r="N186" s="666">
        <v>543.03961052979594</v>
      </c>
    </row>
    <row r="187" spans="1:14" ht="14.4" customHeight="1" x14ac:dyDescent="0.3">
      <c r="A187" s="661" t="s">
        <v>580</v>
      </c>
      <c r="B187" s="662" t="s">
        <v>581</v>
      </c>
      <c r="C187" s="663" t="s">
        <v>585</v>
      </c>
      <c r="D187" s="664" t="s">
        <v>2450</v>
      </c>
      <c r="E187" s="663" t="s">
        <v>1223</v>
      </c>
      <c r="F187" s="664" t="s">
        <v>2458</v>
      </c>
      <c r="G187" s="663" t="s">
        <v>613</v>
      </c>
      <c r="H187" s="663" t="s">
        <v>1246</v>
      </c>
      <c r="I187" s="663" t="s">
        <v>1247</v>
      </c>
      <c r="J187" s="663" t="s">
        <v>1248</v>
      </c>
      <c r="K187" s="663" t="s">
        <v>1249</v>
      </c>
      <c r="L187" s="665">
        <v>127.87175544122236</v>
      </c>
      <c r="M187" s="665">
        <v>65</v>
      </c>
      <c r="N187" s="666">
        <v>8311.6641036794535</v>
      </c>
    </row>
    <row r="188" spans="1:14" ht="14.4" customHeight="1" x14ac:dyDescent="0.3">
      <c r="A188" s="661" t="s">
        <v>580</v>
      </c>
      <c r="B188" s="662" t="s">
        <v>581</v>
      </c>
      <c r="C188" s="663" t="s">
        <v>585</v>
      </c>
      <c r="D188" s="664" t="s">
        <v>2450</v>
      </c>
      <c r="E188" s="663" t="s">
        <v>1223</v>
      </c>
      <c r="F188" s="664" t="s">
        <v>2458</v>
      </c>
      <c r="G188" s="663" t="s">
        <v>613</v>
      </c>
      <c r="H188" s="663" t="s">
        <v>1250</v>
      </c>
      <c r="I188" s="663" t="s">
        <v>1251</v>
      </c>
      <c r="J188" s="663" t="s">
        <v>1252</v>
      </c>
      <c r="K188" s="663" t="s">
        <v>1253</v>
      </c>
      <c r="L188" s="665">
        <v>100.19125</v>
      </c>
      <c r="M188" s="665">
        <v>8</v>
      </c>
      <c r="N188" s="666">
        <v>801.53</v>
      </c>
    </row>
    <row r="189" spans="1:14" ht="14.4" customHeight="1" x14ac:dyDescent="0.3">
      <c r="A189" s="661" t="s">
        <v>580</v>
      </c>
      <c r="B189" s="662" t="s">
        <v>581</v>
      </c>
      <c r="C189" s="663" t="s">
        <v>585</v>
      </c>
      <c r="D189" s="664" t="s">
        <v>2450</v>
      </c>
      <c r="E189" s="663" t="s">
        <v>1223</v>
      </c>
      <c r="F189" s="664" t="s">
        <v>2458</v>
      </c>
      <c r="G189" s="663" t="s">
        <v>613</v>
      </c>
      <c r="H189" s="663" t="s">
        <v>1254</v>
      </c>
      <c r="I189" s="663" t="s">
        <v>1255</v>
      </c>
      <c r="J189" s="663" t="s">
        <v>1256</v>
      </c>
      <c r="K189" s="663" t="s">
        <v>1257</v>
      </c>
      <c r="L189" s="665">
        <v>110.3</v>
      </c>
      <c r="M189" s="665">
        <v>1</v>
      </c>
      <c r="N189" s="666">
        <v>110.3</v>
      </c>
    </row>
    <row r="190" spans="1:14" ht="14.4" customHeight="1" x14ac:dyDescent="0.3">
      <c r="A190" s="661" t="s">
        <v>580</v>
      </c>
      <c r="B190" s="662" t="s">
        <v>581</v>
      </c>
      <c r="C190" s="663" t="s">
        <v>585</v>
      </c>
      <c r="D190" s="664" t="s">
        <v>2450</v>
      </c>
      <c r="E190" s="663" t="s">
        <v>1223</v>
      </c>
      <c r="F190" s="664" t="s">
        <v>2458</v>
      </c>
      <c r="G190" s="663" t="s">
        <v>613</v>
      </c>
      <c r="H190" s="663" t="s">
        <v>1258</v>
      </c>
      <c r="I190" s="663" t="s">
        <v>1259</v>
      </c>
      <c r="J190" s="663" t="s">
        <v>1260</v>
      </c>
      <c r="K190" s="663" t="s">
        <v>1261</v>
      </c>
      <c r="L190" s="665">
        <v>103.85999716489138</v>
      </c>
      <c r="M190" s="665">
        <v>1</v>
      </c>
      <c r="N190" s="666">
        <v>103.85999716489138</v>
      </c>
    </row>
    <row r="191" spans="1:14" ht="14.4" customHeight="1" x14ac:dyDescent="0.3">
      <c r="A191" s="661" t="s">
        <v>580</v>
      </c>
      <c r="B191" s="662" t="s">
        <v>581</v>
      </c>
      <c r="C191" s="663" t="s">
        <v>585</v>
      </c>
      <c r="D191" s="664" t="s">
        <v>2450</v>
      </c>
      <c r="E191" s="663" t="s">
        <v>1223</v>
      </c>
      <c r="F191" s="664" t="s">
        <v>2458</v>
      </c>
      <c r="G191" s="663" t="s">
        <v>613</v>
      </c>
      <c r="H191" s="663" t="s">
        <v>1262</v>
      </c>
      <c r="I191" s="663" t="s">
        <v>1263</v>
      </c>
      <c r="J191" s="663" t="s">
        <v>1264</v>
      </c>
      <c r="K191" s="663" t="s">
        <v>1265</v>
      </c>
      <c r="L191" s="665">
        <v>122.23999999999997</v>
      </c>
      <c r="M191" s="665">
        <v>1</v>
      </c>
      <c r="N191" s="666">
        <v>122.23999999999997</v>
      </c>
    </row>
    <row r="192" spans="1:14" ht="14.4" customHeight="1" x14ac:dyDescent="0.3">
      <c r="A192" s="661" t="s">
        <v>580</v>
      </c>
      <c r="B192" s="662" t="s">
        <v>581</v>
      </c>
      <c r="C192" s="663" t="s">
        <v>585</v>
      </c>
      <c r="D192" s="664" t="s">
        <v>2450</v>
      </c>
      <c r="E192" s="663" t="s">
        <v>1223</v>
      </c>
      <c r="F192" s="664" t="s">
        <v>2458</v>
      </c>
      <c r="G192" s="663" t="s">
        <v>613</v>
      </c>
      <c r="H192" s="663" t="s">
        <v>1266</v>
      </c>
      <c r="I192" s="663" t="s">
        <v>1266</v>
      </c>
      <c r="J192" s="663" t="s">
        <v>1267</v>
      </c>
      <c r="K192" s="663" t="s">
        <v>1268</v>
      </c>
      <c r="L192" s="665">
        <v>286</v>
      </c>
      <c r="M192" s="665">
        <v>4.5999999999999996</v>
      </c>
      <c r="N192" s="666">
        <v>1315.6</v>
      </c>
    </row>
    <row r="193" spans="1:14" ht="14.4" customHeight="1" x14ac:dyDescent="0.3">
      <c r="A193" s="661" t="s">
        <v>580</v>
      </c>
      <c r="B193" s="662" t="s">
        <v>581</v>
      </c>
      <c r="C193" s="663" t="s">
        <v>585</v>
      </c>
      <c r="D193" s="664" t="s">
        <v>2450</v>
      </c>
      <c r="E193" s="663" t="s">
        <v>1223</v>
      </c>
      <c r="F193" s="664" t="s">
        <v>2458</v>
      </c>
      <c r="G193" s="663" t="s">
        <v>613</v>
      </c>
      <c r="H193" s="663" t="s">
        <v>1269</v>
      </c>
      <c r="I193" s="663" t="s">
        <v>1269</v>
      </c>
      <c r="J193" s="663" t="s">
        <v>1270</v>
      </c>
      <c r="K193" s="663" t="s">
        <v>1234</v>
      </c>
      <c r="L193" s="665">
        <v>169.79</v>
      </c>
      <c r="M193" s="665">
        <v>1</v>
      </c>
      <c r="N193" s="666">
        <v>169.79</v>
      </c>
    </row>
    <row r="194" spans="1:14" ht="14.4" customHeight="1" x14ac:dyDescent="0.3">
      <c r="A194" s="661" t="s">
        <v>580</v>
      </c>
      <c r="B194" s="662" t="s">
        <v>581</v>
      </c>
      <c r="C194" s="663" t="s">
        <v>585</v>
      </c>
      <c r="D194" s="664" t="s">
        <v>2450</v>
      </c>
      <c r="E194" s="663" t="s">
        <v>1223</v>
      </c>
      <c r="F194" s="664" t="s">
        <v>2458</v>
      </c>
      <c r="G194" s="663" t="s">
        <v>1064</v>
      </c>
      <c r="H194" s="663" t="s">
        <v>1271</v>
      </c>
      <c r="I194" s="663" t="s">
        <v>1272</v>
      </c>
      <c r="J194" s="663" t="s">
        <v>1273</v>
      </c>
      <c r="K194" s="663" t="s">
        <v>1274</v>
      </c>
      <c r="L194" s="665">
        <v>115.73664847214187</v>
      </c>
      <c r="M194" s="665">
        <v>13</v>
      </c>
      <c r="N194" s="666">
        <v>1504.5764301378442</v>
      </c>
    </row>
    <row r="195" spans="1:14" ht="14.4" customHeight="1" x14ac:dyDescent="0.3">
      <c r="A195" s="661" t="s">
        <v>580</v>
      </c>
      <c r="B195" s="662" t="s">
        <v>581</v>
      </c>
      <c r="C195" s="663" t="s">
        <v>585</v>
      </c>
      <c r="D195" s="664" t="s">
        <v>2450</v>
      </c>
      <c r="E195" s="663" t="s">
        <v>1223</v>
      </c>
      <c r="F195" s="664" t="s">
        <v>2458</v>
      </c>
      <c r="G195" s="663" t="s">
        <v>1064</v>
      </c>
      <c r="H195" s="663" t="s">
        <v>1275</v>
      </c>
      <c r="I195" s="663" t="s">
        <v>1276</v>
      </c>
      <c r="J195" s="663" t="s">
        <v>1277</v>
      </c>
      <c r="K195" s="663" t="s">
        <v>1278</v>
      </c>
      <c r="L195" s="665">
        <v>146.58730709861112</v>
      </c>
      <c r="M195" s="665">
        <v>29.800000000000146</v>
      </c>
      <c r="N195" s="666">
        <v>4368.3017515386327</v>
      </c>
    </row>
    <row r="196" spans="1:14" ht="14.4" customHeight="1" x14ac:dyDescent="0.3">
      <c r="A196" s="661" t="s">
        <v>580</v>
      </c>
      <c r="B196" s="662" t="s">
        <v>581</v>
      </c>
      <c r="C196" s="663" t="s">
        <v>585</v>
      </c>
      <c r="D196" s="664" t="s">
        <v>2450</v>
      </c>
      <c r="E196" s="663" t="s">
        <v>1223</v>
      </c>
      <c r="F196" s="664" t="s">
        <v>2458</v>
      </c>
      <c r="G196" s="663" t="s">
        <v>1064</v>
      </c>
      <c r="H196" s="663" t="s">
        <v>1279</v>
      </c>
      <c r="I196" s="663" t="s">
        <v>1280</v>
      </c>
      <c r="J196" s="663" t="s">
        <v>1281</v>
      </c>
      <c r="K196" s="663" t="s">
        <v>1282</v>
      </c>
      <c r="L196" s="665">
        <v>76.509378057709256</v>
      </c>
      <c r="M196" s="665">
        <v>33.600000000000009</v>
      </c>
      <c r="N196" s="666">
        <v>2570.7151027390319</v>
      </c>
    </row>
    <row r="197" spans="1:14" ht="14.4" customHeight="1" x14ac:dyDescent="0.3">
      <c r="A197" s="661" t="s">
        <v>580</v>
      </c>
      <c r="B197" s="662" t="s">
        <v>581</v>
      </c>
      <c r="C197" s="663" t="s">
        <v>585</v>
      </c>
      <c r="D197" s="664" t="s">
        <v>2450</v>
      </c>
      <c r="E197" s="663" t="s">
        <v>1223</v>
      </c>
      <c r="F197" s="664" t="s">
        <v>2458</v>
      </c>
      <c r="G197" s="663" t="s">
        <v>1064</v>
      </c>
      <c r="H197" s="663" t="s">
        <v>1283</v>
      </c>
      <c r="I197" s="663" t="s">
        <v>1283</v>
      </c>
      <c r="J197" s="663" t="s">
        <v>1284</v>
      </c>
      <c r="K197" s="663" t="s">
        <v>1285</v>
      </c>
      <c r="L197" s="665">
        <v>462</v>
      </c>
      <c r="M197" s="665">
        <v>0.1</v>
      </c>
      <c r="N197" s="666">
        <v>46.2</v>
      </c>
    </row>
    <row r="198" spans="1:14" ht="14.4" customHeight="1" x14ac:dyDescent="0.3">
      <c r="A198" s="661" t="s">
        <v>580</v>
      </c>
      <c r="B198" s="662" t="s">
        <v>581</v>
      </c>
      <c r="C198" s="663" t="s">
        <v>585</v>
      </c>
      <c r="D198" s="664" t="s">
        <v>2450</v>
      </c>
      <c r="E198" s="663" t="s">
        <v>1223</v>
      </c>
      <c r="F198" s="664" t="s">
        <v>2458</v>
      </c>
      <c r="G198" s="663" t="s">
        <v>1064</v>
      </c>
      <c r="H198" s="663" t="s">
        <v>1286</v>
      </c>
      <c r="I198" s="663" t="s">
        <v>1286</v>
      </c>
      <c r="J198" s="663" t="s">
        <v>1287</v>
      </c>
      <c r="K198" s="663" t="s">
        <v>1288</v>
      </c>
      <c r="L198" s="665">
        <v>156.75</v>
      </c>
      <c r="M198" s="665">
        <v>0.1</v>
      </c>
      <c r="N198" s="666">
        <v>15.675000000000001</v>
      </c>
    </row>
    <row r="199" spans="1:14" ht="14.4" customHeight="1" x14ac:dyDescent="0.3">
      <c r="A199" s="661" t="s">
        <v>580</v>
      </c>
      <c r="B199" s="662" t="s">
        <v>581</v>
      </c>
      <c r="C199" s="663" t="s">
        <v>585</v>
      </c>
      <c r="D199" s="664" t="s">
        <v>2450</v>
      </c>
      <c r="E199" s="663" t="s">
        <v>1223</v>
      </c>
      <c r="F199" s="664" t="s">
        <v>2458</v>
      </c>
      <c r="G199" s="663" t="s">
        <v>1064</v>
      </c>
      <c r="H199" s="663" t="s">
        <v>1289</v>
      </c>
      <c r="I199" s="663" t="s">
        <v>1289</v>
      </c>
      <c r="J199" s="663" t="s">
        <v>1290</v>
      </c>
      <c r="K199" s="663" t="s">
        <v>1291</v>
      </c>
      <c r="L199" s="665">
        <v>142.33000000000001</v>
      </c>
      <c r="M199" s="665">
        <v>3</v>
      </c>
      <c r="N199" s="666">
        <v>426.99</v>
      </c>
    </row>
    <row r="200" spans="1:14" ht="14.4" customHeight="1" x14ac:dyDescent="0.3">
      <c r="A200" s="661" t="s">
        <v>580</v>
      </c>
      <c r="B200" s="662" t="s">
        <v>581</v>
      </c>
      <c r="C200" s="663" t="s">
        <v>585</v>
      </c>
      <c r="D200" s="664" t="s">
        <v>2450</v>
      </c>
      <c r="E200" s="663" t="s">
        <v>1223</v>
      </c>
      <c r="F200" s="664" t="s">
        <v>2458</v>
      </c>
      <c r="G200" s="663" t="s">
        <v>1064</v>
      </c>
      <c r="H200" s="663" t="s">
        <v>1292</v>
      </c>
      <c r="I200" s="663" t="s">
        <v>1292</v>
      </c>
      <c r="J200" s="663" t="s">
        <v>1293</v>
      </c>
      <c r="K200" s="663" t="s">
        <v>1294</v>
      </c>
      <c r="L200" s="665">
        <v>230.26916468674162</v>
      </c>
      <c r="M200" s="665">
        <v>30.800000000000029</v>
      </c>
      <c r="N200" s="666">
        <v>7092.2902723516481</v>
      </c>
    </row>
    <row r="201" spans="1:14" ht="14.4" customHeight="1" x14ac:dyDescent="0.3">
      <c r="A201" s="661" t="s">
        <v>580</v>
      </c>
      <c r="B201" s="662" t="s">
        <v>581</v>
      </c>
      <c r="C201" s="663" t="s">
        <v>585</v>
      </c>
      <c r="D201" s="664" t="s">
        <v>2450</v>
      </c>
      <c r="E201" s="663" t="s">
        <v>1223</v>
      </c>
      <c r="F201" s="664" t="s">
        <v>2458</v>
      </c>
      <c r="G201" s="663" t="s">
        <v>1064</v>
      </c>
      <c r="H201" s="663" t="s">
        <v>1295</v>
      </c>
      <c r="I201" s="663" t="s">
        <v>1296</v>
      </c>
      <c r="J201" s="663" t="s">
        <v>1297</v>
      </c>
      <c r="K201" s="663" t="s">
        <v>1298</v>
      </c>
      <c r="L201" s="665">
        <v>376.64977563072483</v>
      </c>
      <c r="M201" s="665">
        <v>8.5999999999999979</v>
      </c>
      <c r="N201" s="666">
        <v>3239.1880704242326</v>
      </c>
    </row>
    <row r="202" spans="1:14" ht="14.4" customHeight="1" x14ac:dyDescent="0.3">
      <c r="A202" s="661" t="s">
        <v>580</v>
      </c>
      <c r="B202" s="662" t="s">
        <v>581</v>
      </c>
      <c r="C202" s="663" t="s">
        <v>585</v>
      </c>
      <c r="D202" s="664" t="s">
        <v>2450</v>
      </c>
      <c r="E202" s="663" t="s">
        <v>1223</v>
      </c>
      <c r="F202" s="664" t="s">
        <v>2458</v>
      </c>
      <c r="G202" s="663" t="s">
        <v>1064</v>
      </c>
      <c r="H202" s="663" t="s">
        <v>1299</v>
      </c>
      <c r="I202" s="663" t="s">
        <v>1300</v>
      </c>
      <c r="J202" s="663" t="s">
        <v>1301</v>
      </c>
      <c r="K202" s="663"/>
      <c r="L202" s="665">
        <v>186.73724825748036</v>
      </c>
      <c r="M202" s="665">
        <v>3</v>
      </c>
      <c r="N202" s="666">
        <v>560.21174477244108</v>
      </c>
    </row>
    <row r="203" spans="1:14" ht="14.4" customHeight="1" x14ac:dyDescent="0.3">
      <c r="A203" s="661" t="s">
        <v>580</v>
      </c>
      <c r="B203" s="662" t="s">
        <v>581</v>
      </c>
      <c r="C203" s="663" t="s">
        <v>585</v>
      </c>
      <c r="D203" s="664" t="s">
        <v>2450</v>
      </c>
      <c r="E203" s="663" t="s">
        <v>1302</v>
      </c>
      <c r="F203" s="664" t="s">
        <v>2459</v>
      </c>
      <c r="G203" s="663" t="s">
        <v>613</v>
      </c>
      <c r="H203" s="663" t="s">
        <v>1303</v>
      </c>
      <c r="I203" s="663" t="s">
        <v>1304</v>
      </c>
      <c r="J203" s="663" t="s">
        <v>1305</v>
      </c>
      <c r="K203" s="663" t="s">
        <v>1306</v>
      </c>
      <c r="L203" s="665">
        <v>93.742551724384597</v>
      </c>
      <c r="M203" s="665">
        <v>3</v>
      </c>
      <c r="N203" s="666">
        <v>281.22765517315378</v>
      </c>
    </row>
    <row r="204" spans="1:14" ht="14.4" customHeight="1" x14ac:dyDescent="0.3">
      <c r="A204" s="661" t="s">
        <v>580</v>
      </c>
      <c r="B204" s="662" t="s">
        <v>581</v>
      </c>
      <c r="C204" s="663" t="s">
        <v>585</v>
      </c>
      <c r="D204" s="664" t="s">
        <v>2450</v>
      </c>
      <c r="E204" s="663" t="s">
        <v>1302</v>
      </c>
      <c r="F204" s="664" t="s">
        <v>2459</v>
      </c>
      <c r="G204" s="663" t="s">
        <v>1064</v>
      </c>
      <c r="H204" s="663" t="s">
        <v>1307</v>
      </c>
      <c r="I204" s="663" t="s">
        <v>1307</v>
      </c>
      <c r="J204" s="663" t="s">
        <v>1308</v>
      </c>
      <c r="K204" s="663" t="s">
        <v>1309</v>
      </c>
      <c r="L204" s="665">
        <v>159.5</v>
      </c>
      <c r="M204" s="665">
        <v>0.1</v>
      </c>
      <c r="N204" s="666">
        <v>15.950000000000001</v>
      </c>
    </row>
    <row r="205" spans="1:14" ht="14.4" customHeight="1" x14ac:dyDescent="0.3">
      <c r="A205" s="661" t="s">
        <v>580</v>
      </c>
      <c r="B205" s="662" t="s">
        <v>581</v>
      </c>
      <c r="C205" s="663" t="s">
        <v>585</v>
      </c>
      <c r="D205" s="664" t="s">
        <v>2450</v>
      </c>
      <c r="E205" s="663" t="s">
        <v>1310</v>
      </c>
      <c r="F205" s="664" t="s">
        <v>2460</v>
      </c>
      <c r="G205" s="663"/>
      <c r="H205" s="663"/>
      <c r="I205" s="663" t="s">
        <v>1311</v>
      </c>
      <c r="J205" s="663" t="s">
        <v>1312</v>
      </c>
      <c r="K205" s="663"/>
      <c r="L205" s="665">
        <v>1407.54</v>
      </c>
      <c r="M205" s="665">
        <v>1</v>
      </c>
      <c r="N205" s="666">
        <v>1407.54</v>
      </c>
    </row>
    <row r="206" spans="1:14" ht="14.4" customHeight="1" x14ac:dyDescent="0.3">
      <c r="A206" s="661" t="s">
        <v>580</v>
      </c>
      <c r="B206" s="662" t="s">
        <v>581</v>
      </c>
      <c r="C206" s="663" t="s">
        <v>585</v>
      </c>
      <c r="D206" s="664" t="s">
        <v>2450</v>
      </c>
      <c r="E206" s="663" t="s">
        <v>1310</v>
      </c>
      <c r="F206" s="664" t="s">
        <v>2460</v>
      </c>
      <c r="G206" s="663"/>
      <c r="H206" s="663"/>
      <c r="I206" s="663" t="s">
        <v>1313</v>
      </c>
      <c r="J206" s="663" t="s">
        <v>1314</v>
      </c>
      <c r="K206" s="663" t="s">
        <v>1315</v>
      </c>
      <c r="L206" s="665">
        <v>1287</v>
      </c>
      <c r="M206" s="665">
        <v>2</v>
      </c>
      <c r="N206" s="666">
        <v>2574</v>
      </c>
    </row>
    <row r="207" spans="1:14" ht="14.4" customHeight="1" x14ac:dyDescent="0.3">
      <c r="A207" s="661" t="s">
        <v>580</v>
      </c>
      <c r="B207" s="662" t="s">
        <v>581</v>
      </c>
      <c r="C207" s="663" t="s">
        <v>585</v>
      </c>
      <c r="D207" s="664" t="s">
        <v>2450</v>
      </c>
      <c r="E207" s="663" t="s">
        <v>1316</v>
      </c>
      <c r="F207" s="664" t="s">
        <v>2461</v>
      </c>
      <c r="G207" s="663"/>
      <c r="H207" s="663"/>
      <c r="I207" s="663" t="s">
        <v>1317</v>
      </c>
      <c r="J207" s="663" t="s">
        <v>1318</v>
      </c>
      <c r="K207" s="663"/>
      <c r="L207" s="665">
        <v>3827.43</v>
      </c>
      <c r="M207" s="665">
        <v>1</v>
      </c>
      <c r="N207" s="666">
        <v>3827.43</v>
      </c>
    </row>
    <row r="208" spans="1:14" ht="14.4" customHeight="1" x14ac:dyDescent="0.3">
      <c r="A208" s="661" t="s">
        <v>580</v>
      </c>
      <c r="B208" s="662" t="s">
        <v>581</v>
      </c>
      <c r="C208" s="663" t="s">
        <v>590</v>
      </c>
      <c r="D208" s="664" t="s">
        <v>2451</v>
      </c>
      <c r="E208" s="663" t="s">
        <v>605</v>
      </c>
      <c r="F208" s="664" t="s">
        <v>2456</v>
      </c>
      <c r="G208" s="663"/>
      <c r="H208" s="663" t="s">
        <v>1319</v>
      </c>
      <c r="I208" s="663" t="s">
        <v>1320</v>
      </c>
      <c r="J208" s="663" t="s">
        <v>1321</v>
      </c>
      <c r="K208" s="663" t="s">
        <v>1322</v>
      </c>
      <c r="L208" s="665">
        <v>363.98000000000025</v>
      </c>
      <c r="M208" s="665">
        <v>1</v>
      </c>
      <c r="N208" s="666">
        <v>363.98000000000025</v>
      </c>
    </row>
    <row r="209" spans="1:14" ht="14.4" customHeight="1" x14ac:dyDescent="0.3">
      <c r="A209" s="661" t="s">
        <v>580</v>
      </c>
      <c r="B209" s="662" t="s">
        <v>581</v>
      </c>
      <c r="C209" s="663" t="s">
        <v>590</v>
      </c>
      <c r="D209" s="664" t="s">
        <v>2451</v>
      </c>
      <c r="E209" s="663" t="s">
        <v>605</v>
      </c>
      <c r="F209" s="664" t="s">
        <v>2456</v>
      </c>
      <c r="G209" s="663"/>
      <c r="H209" s="663" t="s">
        <v>1323</v>
      </c>
      <c r="I209" s="663" t="s">
        <v>1324</v>
      </c>
      <c r="J209" s="663" t="s">
        <v>1325</v>
      </c>
      <c r="K209" s="663" t="s">
        <v>1326</v>
      </c>
      <c r="L209" s="665">
        <v>0</v>
      </c>
      <c r="M209" s="665">
        <v>0</v>
      </c>
      <c r="N209" s="666">
        <v>0</v>
      </c>
    </row>
    <row r="210" spans="1:14" ht="14.4" customHeight="1" x14ac:dyDescent="0.3">
      <c r="A210" s="661" t="s">
        <v>580</v>
      </c>
      <c r="B210" s="662" t="s">
        <v>581</v>
      </c>
      <c r="C210" s="663" t="s">
        <v>590</v>
      </c>
      <c r="D210" s="664" t="s">
        <v>2451</v>
      </c>
      <c r="E210" s="663" t="s">
        <v>605</v>
      </c>
      <c r="F210" s="664" t="s">
        <v>2456</v>
      </c>
      <c r="G210" s="663"/>
      <c r="H210" s="663" t="s">
        <v>1327</v>
      </c>
      <c r="I210" s="663" t="s">
        <v>1328</v>
      </c>
      <c r="J210" s="663" t="s">
        <v>1329</v>
      </c>
      <c r="K210" s="663" t="s">
        <v>1330</v>
      </c>
      <c r="L210" s="665">
        <v>92.53</v>
      </c>
      <c r="M210" s="665">
        <v>1</v>
      </c>
      <c r="N210" s="666">
        <v>92.53</v>
      </c>
    </row>
    <row r="211" spans="1:14" ht="14.4" customHeight="1" x14ac:dyDescent="0.3">
      <c r="A211" s="661" t="s">
        <v>580</v>
      </c>
      <c r="B211" s="662" t="s">
        <v>581</v>
      </c>
      <c r="C211" s="663" t="s">
        <v>590</v>
      </c>
      <c r="D211" s="664" t="s">
        <v>2451</v>
      </c>
      <c r="E211" s="663" t="s">
        <v>605</v>
      </c>
      <c r="F211" s="664" t="s">
        <v>2456</v>
      </c>
      <c r="G211" s="663"/>
      <c r="H211" s="663" t="s">
        <v>1331</v>
      </c>
      <c r="I211" s="663" t="s">
        <v>1331</v>
      </c>
      <c r="J211" s="663" t="s">
        <v>1108</v>
      </c>
      <c r="K211" s="663" t="s">
        <v>1332</v>
      </c>
      <c r="L211" s="665">
        <v>21.599995792659946</v>
      </c>
      <c r="M211" s="665">
        <v>1</v>
      </c>
      <c r="N211" s="666">
        <v>21.599995792659946</v>
      </c>
    </row>
    <row r="212" spans="1:14" ht="14.4" customHeight="1" x14ac:dyDescent="0.3">
      <c r="A212" s="661" t="s">
        <v>580</v>
      </c>
      <c r="B212" s="662" t="s">
        <v>581</v>
      </c>
      <c r="C212" s="663" t="s">
        <v>590</v>
      </c>
      <c r="D212" s="664" t="s">
        <v>2451</v>
      </c>
      <c r="E212" s="663" t="s">
        <v>605</v>
      </c>
      <c r="F212" s="664" t="s">
        <v>2456</v>
      </c>
      <c r="G212" s="663" t="s">
        <v>613</v>
      </c>
      <c r="H212" s="663" t="s">
        <v>1333</v>
      </c>
      <c r="I212" s="663" t="s">
        <v>1333</v>
      </c>
      <c r="J212" s="663" t="s">
        <v>1334</v>
      </c>
      <c r="K212" s="663" t="s">
        <v>1335</v>
      </c>
      <c r="L212" s="665">
        <v>171.6</v>
      </c>
      <c r="M212" s="665">
        <v>261.39999999999998</v>
      </c>
      <c r="N212" s="666">
        <v>44856.24</v>
      </c>
    </row>
    <row r="213" spans="1:14" ht="14.4" customHeight="1" x14ac:dyDescent="0.3">
      <c r="A213" s="661" t="s">
        <v>580</v>
      </c>
      <c r="B213" s="662" t="s">
        <v>581</v>
      </c>
      <c r="C213" s="663" t="s">
        <v>590</v>
      </c>
      <c r="D213" s="664" t="s">
        <v>2451</v>
      </c>
      <c r="E213" s="663" t="s">
        <v>605</v>
      </c>
      <c r="F213" s="664" t="s">
        <v>2456</v>
      </c>
      <c r="G213" s="663" t="s">
        <v>613</v>
      </c>
      <c r="H213" s="663" t="s">
        <v>1336</v>
      </c>
      <c r="I213" s="663" t="s">
        <v>1336</v>
      </c>
      <c r="J213" s="663" t="s">
        <v>1337</v>
      </c>
      <c r="K213" s="663" t="s">
        <v>1338</v>
      </c>
      <c r="L213" s="665">
        <v>173.69000000000003</v>
      </c>
      <c r="M213" s="665">
        <v>8</v>
      </c>
      <c r="N213" s="666">
        <v>1389.5200000000002</v>
      </c>
    </row>
    <row r="214" spans="1:14" ht="14.4" customHeight="1" x14ac:dyDescent="0.3">
      <c r="A214" s="661" t="s">
        <v>580</v>
      </c>
      <c r="B214" s="662" t="s">
        <v>581</v>
      </c>
      <c r="C214" s="663" t="s">
        <v>590</v>
      </c>
      <c r="D214" s="664" t="s">
        <v>2451</v>
      </c>
      <c r="E214" s="663" t="s">
        <v>605</v>
      </c>
      <c r="F214" s="664" t="s">
        <v>2456</v>
      </c>
      <c r="G214" s="663" t="s">
        <v>613</v>
      </c>
      <c r="H214" s="663" t="s">
        <v>1339</v>
      </c>
      <c r="I214" s="663" t="s">
        <v>1339</v>
      </c>
      <c r="J214" s="663" t="s">
        <v>1334</v>
      </c>
      <c r="K214" s="663" t="s">
        <v>1340</v>
      </c>
      <c r="L214" s="665">
        <v>93.106666666666641</v>
      </c>
      <c r="M214" s="665">
        <v>54</v>
      </c>
      <c r="N214" s="666">
        <v>5027.7599999999984</v>
      </c>
    </row>
    <row r="215" spans="1:14" ht="14.4" customHeight="1" x14ac:dyDescent="0.3">
      <c r="A215" s="661" t="s">
        <v>580</v>
      </c>
      <c r="B215" s="662" t="s">
        <v>581</v>
      </c>
      <c r="C215" s="663" t="s">
        <v>590</v>
      </c>
      <c r="D215" s="664" t="s">
        <v>2451</v>
      </c>
      <c r="E215" s="663" t="s">
        <v>605</v>
      </c>
      <c r="F215" s="664" t="s">
        <v>2456</v>
      </c>
      <c r="G215" s="663" t="s">
        <v>613</v>
      </c>
      <c r="H215" s="663" t="s">
        <v>1341</v>
      </c>
      <c r="I215" s="663" t="s">
        <v>1341</v>
      </c>
      <c r="J215" s="663" t="s">
        <v>1334</v>
      </c>
      <c r="K215" s="663" t="s">
        <v>1342</v>
      </c>
      <c r="L215" s="665">
        <v>93.5</v>
      </c>
      <c r="M215" s="665">
        <v>1</v>
      </c>
      <c r="N215" s="666">
        <v>93.5</v>
      </c>
    </row>
    <row r="216" spans="1:14" ht="14.4" customHeight="1" x14ac:dyDescent="0.3">
      <c r="A216" s="661" t="s">
        <v>580</v>
      </c>
      <c r="B216" s="662" t="s">
        <v>581</v>
      </c>
      <c r="C216" s="663" t="s">
        <v>590</v>
      </c>
      <c r="D216" s="664" t="s">
        <v>2451</v>
      </c>
      <c r="E216" s="663" t="s">
        <v>605</v>
      </c>
      <c r="F216" s="664" t="s">
        <v>2456</v>
      </c>
      <c r="G216" s="663" t="s">
        <v>613</v>
      </c>
      <c r="H216" s="663" t="s">
        <v>1343</v>
      </c>
      <c r="I216" s="663" t="s">
        <v>1344</v>
      </c>
      <c r="J216" s="663" t="s">
        <v>1345</v>
      </c>
      <c r="K216" s="663" t="s">
        <v>653</v>
      </c>
      <c r="L216" s="665">
        <v>38.319668556037094</v>
      </c>
      <c r="M216" s="665">
        <v>1</v>
      </c>
      <c r="N216" s="666">
        <v>38.319668556037094</v>
      </c>
    </row>
    <row r="217" spans="1:14" ht="14.4" customHeight="1" x14ac:dyDescent="0.3">
      <c r="A217" s="661" t="s">
        <v>580</v>
      </c>
      <c r="B217" s="662" t="s">
        <v>581</v>
      </c>
      <c r="C217" s="663" t="s">
        <v>590</v>
      </c>
      <c r="D217" s="664" t="s">
        <v>2451</v>
      </c>
      <c r="E217" s="663" t="s">
        <v>605</v>
      </c>
      <c r="F217" s="664" t="s">
        <v>2456</v>
      </c>
      <c r="G217" s="663" t="s">
        <v>613</v>
      </c>
      <c r="H217" s="663" t="s">
        <v>614</v>
      </c>
      <c r="I217" s="663" t="s">
        <v>615</v>
      </c>
      <c r="J217" s="663" t="s">
        <v>616</v>
      </c>
      <c r="K217" s="663" t="s">
        <v>617</v>
      </c>
      <c r="L217" s="665">
        <v>51.409999999999989</v>
      </c>
      <c r="M217" s="665">
        <v>1</v>
      </c>
      <c r="N217" s="666">
        <v>51.409999999999989</v>
      </c>
    </row>
    <row r="218" spans="1:14" ht="14.4" customHeight="1" x14ac:dyDescent="0.3">
      <c r="A218" s="661" t="s">
        <v>580</v>
      </c>
      <c r="B218" s="662" t="s">
        <v>581</v>
      </c>
      <c r="C218" s="663" t="s">
        <v>590</v>
      </c>
      <c r="D218" s="664" t="s">
        <v>2451</v>
      </c>
      <c r="E218" s="663" t="s">
        <v>605</v>
      </c>
      <c r="F218" s="664" t="s">
        <v>2456</v>
      </c>
      <c r="G218" s="663" t="s">
        <v>613</v>
      </c>
      <c r="H218" s="663" t="s">
        <v>618</v>
      </c>
      <c r="I218" s="663" t="s">
        <v>619</v>
      </c>
      <c r="J218" s="663" t="s">
        <v>620</v>
      </c>
      <c r="K218" s="663" t="s">
        <v>621</v>
      </c>
      <c r="L218" s="665">
        <v>87.030000000000015</v>
      </c>
      <c r="M218" s="665">
        <v>2</v>
      </c>
      <c r="N218" s="666">
        <v>174.06000000000003</v>
      </c>
    </row>
    <row r="219" spans="1:14" ht="14.4" customHeight="1" x14ac:dyDescent="0.3">
      <c r="A219" s="661" t="s">
        <v>580</v>
      </c>
      <c r="B219" s="662" t="s">
        <v>581</v>
      </c>
      <c r="C219" s="663" t="s">
        <v>590</v>
      </c>
      <c r="D219" s="664" t="s">
        <v>2451</v>
      </c>
      <c r="E219" s="663" t="s">
        <v>605</v>
      </c>
      <c r="F219" s="664" t="s">
        <v>2456</v>
      </c>
      <c r="G219" s="663" t="s">
        <v>613</v>
      </c>
      <c r="H219" s="663" t="s">
        <v>622</v>
      </c>
      <c r="I219" s="663" t="s">
        <v>623</v>
      </c>
      <c r="J219" s="663" t="s">
        <v>624</v>
      </c>
      <c r="K219" s="663" t="s">
        <v>625</v>
      </c>
      <c r="L219" s="665">
        <v>97.018835867891084</v>
      </c>
      <c r="M219" s="665">
        <v>11</v>
      </c>
      <c r="N219" s="666">
        <v>1067.2071945468019</v>
      </c>
    </row>
    <row r="220" spans="1:14" ht="14.4" customHeight="1" x14ac:dyDescent="0.3">
      <c r="A220" s="661" t="s">
        <v>580</v>
      </c>
      <c r="B220" s="662" t="s">
        <v>581</v>
      </c>
      <c r="C220" s="663" t="s">
        <v>590</v>
      </c>
      <c r="D220" s="664" t="s">
        <v>2451</v>
      </c>
      <c r="E220" s="663" t="s">
        <v>605</v>
      </c>
      <c r="F220" s="664" t="s">
        <v>2456</v>
      </c>
      <c r="G220" s="663" t="s">
        <v>613</v>
      </c>
      <c r="H220" s="663" t="s">
        <v>626</v>
      </c>
      <c r="I220" s="663" t="s">
        <v>627</v>
      </c>
      <c r="J220" s="663" t="s">
        <v>628</v>
      </c>
      <c r="K220" s="663" t="s">
        <v>629</v>
      </c>
      <c r="L220" s="665">
        <v>167.34092055710312</v>
      </c>
      <c r="M220" s="665">
        <v>17</v>
      </c>
      <c r="N220" s="666">
        <v>2844.7956494707532</v>
      </c>
    </row>
    <row r="221" spans="1:14" ht="14.4" customHeight="1" x14ac:dyDescent="0.3">
      <c r="A221" s="661" t="s">
        <v>580</v>
      </c>
      <c r="B221" s="662" t="s">
        <v>581</v>
      </c>
      <c r="C221" s="663" t="s">
        <v>590</v>
      </c>
      <c r="D221" s="664" t="s">
        <v>2451</v>
      </c>
      <c r="E221" s="663" t="s">
        <v>605</v>
      </c>
      <c r="F221" s="664" t="s">
        <v>2456</v>
      </c>
      <c r="G221" s="663" t="s">
        <v>613</v>
      </c>
      <c r="H221" s="663" t="s">
        <v>630</v>
      </c>
      <c r="I221" s="663" t="s">
        <v>631</v>
      </c>
      <c r="J221" s="663" t="s">
        <v>632</v>
      </c>
      <c r="K221" s="663" t="s">
        <v>633</v>
      </c>
      <c r="L221" s="665">
        <v>64.552476933832779</v>
      </c>
      <c r="M221" s="665">
        <v>12</v>
      </c>
      <c r="N221" s="666">
        <v>774.6297232059934</v>
      </c>
    </row>
    <row r="222" spans="1:14" ht="14.4" customHeight="1" x14ac:dyDescent="0.3">
      <c r="A222" s="661" t="s">
        <v>580</v>
      </c>
      <c r="B222" s="662" t="s">
        <v>581</v>
      </c>
      <c r="C222" s="663" t="s">
        <v>590</v>
      </c>
      <c r="D222" s="664" t="s">
        <v>2451</v>
      </c>
      <c r="E222" s="663" t="s">
        <v>605</v>
      </c>
      <c r="F222" s="664" t="s">
        <v>2456</v>
      </c>
      <c r="G222" s="663" t="s">
        <v>613</v>
      </c>
      <c r="H222" s="663" t="s">
        <v>1346</v>
      </c>
      <c r="I222" s="663" t="s">
        <v>1347</v>
      </c>
      <c r="J222" s="663" t="s">
        <v>1027</v>
      </c>
      <c r="K222" s="663" t="s">
        <v>1348</v>
      </c>
      <c r="L222" s="665">
        <v>64.888863179471002</v>
      </c>
      <c r="M222" s="665">
        <v>1</v>
      </c>
      <c r="N222" s="666">
        <v>64.888863179471002</v>
      </c>
    </row>
    <row r="223" spans="1:14" ht="14.4" customHeight="1" x14ac:dyDescent="0.3">
      <c r="A223" s="661" t="s">
        <v>580</v>
      </c>
      <c r="B223" s="662" t="s">
        <v>581</v>
      </c>
      <c r="C223" s="663" t="s">
        <v>590</v>
      </c>
      <c r="D223" s="664" t="s">
        <v>2451</v>
      </c>
      <c r="E223" s="663" t="s">
        <v>605</v>
      </c>
      <c r="F223" s="664" t="s">
        <v>2456</v>
      </c>
      <c r="G223" s="663" t="s">
        <v>613</v>
      </c>
      <c r="H223" s="663" t="s">
        <v>638</v>
      </c>
      <c r="I223" s="663" t="s">
        <v>639</v>
      </c>
      <c r="J223" s="663" t="s">
        <v>640</v>
      </c>
      <c r="K223" s="663" t="s">
        <v>641</v>
      </c>
      <c r="L223" s="665">
        <v>77.676441680487954</v>
      </c>
      <c r="M223" s="665">
        <v>99</v>
      </c>
      <c r="N223" s="666">
        <v>7689.967726368307</v>
      </c>
    </row>
    <row r="224" spans="1:14" ht="14.4" customHeight="1" x14ac:dyDescent="0.3">
      <c r="A224" s="661" t="s">
        <v>580</v>
      </c>
      <c r="B224" s="662" t="s">
        <v>581</v>
      </c>
      <c r="C224" s="663" t="s">
        <v>590</v>
      </c>
      <c r="D224" s="664" t="s">
        <v>2451</v>
      </c>
      <c r="E224" s="663" t="s">
        <v>605</v>
      </c>
      <c r="F224" s="664" t="s">
        <v>2456</v>
      </c>
      <c r="G224" s="663" t="s">
        <v>613</v>
      </c>
      <c r="H224" s="663" t="s">
        <v>1349</v>
      </c>
      <c r="I224" s="663" t="s">
        <v>1350</v>
      </c>
      <c r="J224" s="663" t="s">
        <v>1351</v>
      </c>
      <c r="K224" s="663" t="s">
        <v>1352</v>
      </c>
      <c r="L224" s="665">
        <v>116.05500000000001</v>
      </c>
      <c r="M224" s="665">
        <v>2</v>
      </c>
      <c r="N224" s="666">
        <v>232.11</v>
      </c>
    </row>
    <row r="225" spans="1:14" ht="14.4" customHeight="1" x14ac:dyDescent="0.3">
      <c r="A225" s="661" t="s">
        <v>580</v>
      </c>
      <c r="B225" s="662" t="s">
        <v>581</v>
      </c>
      <c r="C225" s="663" t="s">
        <v>590</v>
      </c>
      <c r="D225" s="664" t="s">
        <v>2451</v>
      </c>
      <c r="E225" s="663" t="s">
        <v>605</v>
      </c>
      <c r="F225" s="664" t="s">
        <v>2456</v>
      </c>
      <c r="G225" s="663" t="s">
        <v>613</v>
      </c>
      <c r="H225" s="663" t="s">
        <v>650</v>
      </c>
      <c r="I225" s="663" t="s">
        <v>651</v>
      </c>
      <c r="J225" s="663" t="s">
        <v>652</v>
      </c>
      <c r="K225" s="663" t="s">
        <v>653</v>
      </c>
      <c r="L225" s="665">
        <v>40.220000000000006</v>
      </c>
      <c r="M225" s="665">
        <v>1</v>
      </c>
      <c r="N225" s="666">
        <v>40.220000000000006</v>
      </c>
    </row>
    <row r="226" spans="1:14" ht="14.4" customHeight="1" x14ac:dyDescent="0.3">
      <c r="A226" s="661" t="s">
        <v>580</v>
      </c>
      <c r="B226" s="662" t="s">
        <v>581</v>
      </c>
      <c r="C226" s="663" t="s">
        <v>590</v>
      </c>
      <c r="D226" s="664" t="s">
        <v>2451</v>
      </c>
      <c r="E226" s="663" t="s">
        <v>605</v>
      </c>
      <c r="F226" s="664" t="s">
        <v>2456</v>
      </c>
      <c r="G226" s="663" t="s">
        <v>613</v>
      </c>
      <c r="H226" s="663" t="s">
        <v>654</v>
      </c>
      <c r="I226" s="663" t="s">
        <v>655</v>
      </c>
      <c r="J226" s="663" t="s">
        <v>656</v>
      </c>
      <c r="K226" s="663" t="s">
        <v>657</v>
      </c>
      <c r="L226" s="665">
        <v>66.149415177873692</v>
      </c>
      <c r="M226" s="665">
        <v>2</v>
      </c>
      <c r="N226" s="666">
        <v>132.29883035574738</v>
      </c>
    </row>
    <row r="227" spans="1:14" ht="14.4" customHeight="1" x14ac:dyDescent="0.3">
      <c r="A227" s="661" t="s">
        <v>580</v>
      </c>
      <c r="B227" s="662" t="s">
        <v>581</v>
      </c>
      <c r="C227" s="663" t="s">
        <v>590</v>
      </c>
      <c r="D227" s="664" t="s">
        <v>2451</v>
      </c>
      <c r="E227" s="663" t="s">
        <v>605</v>
      </c>
      <c r="F227" s="664" t="s">
        <v>2456</v>
      </c>
      <c r="G227" s="663" t="s">
        <v>613</v>
      </c>
      <c r="H227" s="663" t="s">
        <v>658</v>
      </c>
      <c r="I227" s="663" t="s">
        <v>659</v>
      </c>
      <c r="J227" s="663" t="s">
        <v>660</v>
      </c>
      <c r="K227" s="663" t="s">
        <v>661</v>
      </c>
      <c r="L227" s="665">
        <v>58.360968530020287</v>
      </c>
      <c r="M227" s="665">
        <v>38</v>
      </c>
      <c r="N227" s="666">
        <v>2217.7168041407708</v>
      </c>
    </row>
    <row r="228" spans="1:14" ht="14.4" customHeight="1" x14ac:dyDescent="0.3">
      <c r="A228" s="661" t="s">
        <v>580</v>
      </c>
      <c r="B228" s="662" t="s">
        <v>581</v>
      </c>
      <c r="C228" s="663" t="s">
        <v>590</v>
      </c>
      <c r="D228" s="664" t="s">
        <v>2451</v>
      </c>
      <c r="E228" s="663" t="s">
        <v>605</v>
      </c>
      <c r="F228" s="664" t="s">
        <v>2456</v>
      </c>
      <c r="G228" s="663" t="s">
        <v>613</v>
      </c>
      <c r="H228" s="663" t="s">
        <v>662</v>
      </c>
      <c r="I228" s="663" t="s">
        <v>663</v>
      </c>
      <c r="J228" s="663" t="s">
        <v>664</v>
      </c>
      <c r="K228" s="663" t="s">
        <v>665</v>
      </c>
      <c r="L228" s="665">
        <v>41.426000000000002</v>
      </c>
      <c r="M228" s="665">
        <v>1</v>
      </c>
      <c r="N228" s="666">
        <v>41.426000000000002</v>
      </c>
    </row>
    <row r="229" spans="1:14" ht="14.4" customHeight="1" x14ac:dyDescent="0.3">
      <c r="A229" s="661" t="s">
        <v>580</v>
      </c>
      <c r="B229" s="662" t="s">
        <v>581</v>
      </c>
      <c r="C229" s="663" t="s">
        <v>590</v>
      </c>
      <c r="D229" s="664" t="s">
        <v>2451</v>
      </c>
      <c r="E229" s="663" t="s">
        <v>605</v>
      </c>
      <c r="F229" s="664" t="s">
        <v>2456</v>
      </c>
      <c r="G229" s="663" t="s">
        <v>613</v>
      </c>
      <c r="H229" s="663" t="s">
        <v>1353</v>
      </c>
      <c r="I229" s="663" t="s">
        <v>1354</v>
      </c>
      <c r="J229" s="663" t="s">
        <v>768</v>
      </c>
      <c r="K229" s="663" t="s">
        <v>1355</v>
      </c>
      <c r="L229" s="665">
        <v>64.270000000000024</v>
      </c>
      <c r="M229" s="665">
        <v>1</v>
      </c>
      <c r="N229" s="666">
        <v>64.270000000000024</v>
      </c>
    </row>
    <row r="230" spans="1:14" ht="14.4" customHeight="1" x14ac:dyDescent="0.3">
      <c r="A230" s="661" t="s">
        <v>580</v>
      </c>
      <c r="B230" s="662" t="s">
        <v>581</v>
      </c>
      <c r="C230" s="663" t="s">
        <v>590</v>
      </c>
      <c r="D230" s="664" t="s">
        <v>2451</v>
      </c>
      <c r="E230" s="663" t="s">
        <v>605</v>
      </c>
      <c r="F230" s="664" t="s">
        <v>2456</v>
      </c>
      <c r="G230" s="663" t="s">
        <v>613</v>
      </c>
      <c r="H230" s="663" t="s">
        <v>670</v>
      </c>
      <c r="I230" s="663" t="s">
        <v>671</v>
      </c>
      <c r="J230" s="663" t="s">
        <v>672</v>
      </c>
      <c r="K230" s="663" t="s">
        <v>673</v>
      </c>
      <c r="L230" s="665">
        <v>144.01</v>
      </c>
      <c r="M230" s="665">
        <v>3</v>
      </c>
      <c r="N230" s="666">
        <v>432.03</v>
      </c>
    </row>
    <row r="231" spans="1:14" ht="14.4" customHeight="1" x14ac:dyDescent="0.3">
      <c r="A231" s="661" t="s">
        <v>580</v>
      </c>
      <c r="B231" s="662" t="s">
        <v>581</v>
      </c>
      <c r="C231" s="663" t="s">
        <v>590</v>
      </c>
      <c r="D231" s="664" t="s">
        <v>2451</v>
      </c>
      <c r="E231" s="663" t="s">
        <v>605</v>
      </c>
      <c r="F231" s="664" t="s">
        <v>2456</v>
      </c>
      <c r="G231" s="663" t="s">
        <v>613</v>
      </c>
      <c r="H231" s="663" t="s">
        <v>682</v>
      </c>
      <c r="I231" s="663" t="s">
        <v>683</v>
      </c>
      <c r="J231" s="663" t="s">
        <v>684</v>
      </c>
      <c r="K231" s="663" t="s">
        <v>685</v>
      </c>
      <c r="L231" s="665">
        <v>93.860000000000014</v>
      </c>
      <c r="M231" s="665">
        <v>2</v>
      </c>
      <c r="N231" s="666">
        <v>187.72000000000003</v>
      </c>
    </row>
    <row r="232" spans="1:14" ht="14.4" customHeight="1" x14ac:dyDescent="0.3">
      <c r="A232" s="661" t="s">
        <v>580</v>
      </c>
      <c r="B232" s="662" t="s">
        <v>581</v>
      </c>
      <c r="C232" s="663" t="s">
        <v>590</v>
      </c>
      <c r="D232" s="664" t="s">
        <v>2451</v>
      </c>
      <c r="E232" s="663" t="s">
        <v>605</v>
      </c>
      <c r="F232" s="664" t="s">
        <v>2456</v>
      </c>
      <c r="G232" s="663" t="s">
        <v>613</v>
      </c>
      <c r="H232" s="663" t="s">
        <v>686</v>
      </c>
      <c r="I232" s="663" t="s">
        <v>686</v>
      </c>
      <c r="J232" s="663" t="s">
        <v>687</v>
      </c>
      <c r="K232" s="663" t="s">
        <v>688</v>
      </c>
      <c r="L232" s="665">
        <v>36.546114811299404</v>
      </c>
      <c r="M232" s="665">
        <v>84</v>
      </c>
      <c r="N232" s="666">
        <v>3069.8736441491501</v>
      </c>
    </row>
    <row r="233" spans="1:14" ht="14.4" customHeight="1" x14ac:dyDescent="0.3">
      <c r="A233" s="661" t="s">
        <v>580</v>
      </c>
      <c r="B233" s="662" t="s">
        <v>581</v>
      </c>
      <c r="C233" s="663" t="s">
        <v>590</v>
      </c>
      <c r="D233" s="664" t="s">
        <v>2451</v>
      </c>
      <c r="E233" s="663" t="s">
        <v>605</v>
      </c>
      <c r="F233" s="664" t="s">
        <v>2456</v>
      </c>
      <c r="G233" s="663" t="s">
        <v>613</v>
      </c>
      <c r="H233" s="663" t="s">
        <v>689</v>
      </c>
      <c r="I233" s="663" t="s">
        <v>690</v>
      </c>
      <c r="J233" s="663" t="s">
        <v>691</v>
      </c>
      <c r="K233" s="663" t="s">
        <v>692</v>
      </c>
      <c r="L233" s="665">
        <v>43.27742283488049</v>
      </c>
      <c r="M233" s="665">
        <v>4</v>
      </c>
      <c r="N233" s="666">
        <v>173.10969133952196</v>
      </c>
    </row>
    <row r="234" spans="1:14" ht="14.4" customHeight="1" x14ac:dyDescent="0.3">
      <c r="A234" s="661" t="s">
        <v>580</v>
      </c>
      <c r="B234" s="662" t="s">
        <v>581</v>
      </c>
      <c r="C234" s="663" t="s">
        <v>590</v>
      </c>
      <c r="D234" s="664" t="s">
        <v>2451</v>
      </c>
      <c r="E234" s="663" t="s">
        <v>605</v>
      </c>
      <c r="F234" s="664" t="s">
        <v>2456</v>
      </c>
      <c r="G234" s="663" t="s">
        <v>613</v>
      </c>
      <c r="H234" s="663" t="s">
        <v>1356</v>
      </c>
      <c r="I234" s="663" t="s">
        <v>1357</v>
      </c>
      <c r="J234" s="663" t="s">
        <v>1358</v>
      </c>
      <c r="K234" s="663" t="s">
        <v>1359</v>
      </c>
      <c r="L234" s="665">
        <v>77.290000000000006</v>
      </c>
      <c r="M234" s="665">
        <v>1</v>
      </c>
      <c r="N234" s="666">
        <v>77.290000000000006</v>
      </c>
    </row>
    <row r="235" spans="1:14" ht="14.4" customHeight="1" x14ac:dyDescent="0.3">
      <c r="A235" s="661" t="s">
        <v>580</v>
      </c>
      <c r="B235" s="662" t="s">
        <v>581</v>
      </c>
      <c r="C235" s="663" t="s">
        <v>590</v>
      </c>
      <c r="D235" s="664" t="s">
        <v>2451</v>
      </c>
      <c r="E235" s="663" t="s">
        <v>605</v>
      </c>
      <c r="F235" s="664" t="s">
        <v>2456</v>
      </c>
      <c r="G235" s="663" t="s">
        <v>613</v>
      </c>
      <c r="H235" s="663" t="s">
        <v>1360</v>
      </c>
      <c r="I235" s="663" t="s">
        <v>1361</v>
      </c>
      <c r="J235" s="663" t="s">
        <v>1362</v>
      </c>
      <c r="K235" s="663" t="s">
        <v>1363</v>
      </c>
      <c r="L235" s="665">
        <v>99.459999999999965</v>
      </c>
      <c r="M235" s="665">
        <v>1</v>
      </c>
      <c r="N235" s="666">
        <v>99.459999999999965</v>
      </c>
    </row>
    <row r="236" spans="1:14" ht="14.4" customHeight="1" x14ac:dyDescent="0.3">
      <c r="A236" s="661" t="s">
        <v>580</v>
      </c>
      <c r="B236" s="662" t="s">
        <v>581</v>
      </c>
      <c r="C236" s="663" t="s">
        <v>590</v>
      </c>
      <c r="D236" s="664" t="s">
        <v>2451</v>
      </c>
      <c r="E236" s="663" t="s">
        <v>605</v>
      </c>
      <c r="F236" s="664" t="s">
        <v>2456</v>
      </c>
      <c r="G236" s="663" t="s">
        <v>613</v>
      </c>
      <c r="H236" s="663" t="s">
        <v>1364</v>
      </c>
      <c r="I236" s="663" t="s">
        <v>1365</v>
      </c>
      <c r="J236" s="663" t="s">
        <v>1366</v>
      </c>
      <c r="K236" s="663" t="s">
        <v>1367</v>
      </c>
      <c r="L236" s="665">
        <v>326.64707522026629</v>
      </c>
      <c r="M236" s="665">
        <v>10</v>
      </c>
      <c r="N236" s="666">
        <v>3266.4707522026629</v>
      </c>
    </row>
    <row r="237" spans="1:14" ht="14.4" customHeight="1" x14ac:dyDescent="0.3">
      <c r="A237" s="661" t="s">
        <v>580</v>
      </c>
      <c r="B237" s="662" t="s">
        <v>581</v>
      </c>
      <c r="C237" s="663" t="s">
        <v>590</v>
      </c>
      <c r="D237" s="664" t="s">
        <v>2451</v>
      </c>
      <c r="E237" s="663" t="s">
        <v>605</v>
      </c>
      <c r="F237" s="664" t="s">
        <v>2456</v>
      </c>
      <c r="G237" s="663" t="s">
        <v>613</v>
      </c>
      <c r="H237" s="663" t="s">
        <v>1368</v>
      </c>
      <c r="I237" s="663" t="s">
        <v>1369</v>
      </c>
      <c r="J237" s="663" t="s">
        <v>1370</v>
      </c>
      <c r="K237" s="663" t="s">
        <v>1367</v>
      </c>
      <c r="L237" s="665">
        <v>344.59</v>
      </c>
      <c r="M237" s="665">
        <v>1</v>
      </c>
      <c r="N237" s="666">
        <v>344.59</v>
      </c>
    </row>
    <row r="238" spans="1:14" ht="14.4" customHeight="1" x14ac:dyDescent="0.3">
      <c r="A238" s="661" t="s">
        <v>580</v>
      </c>
      <c r="B238" s="662" t="s">
        <v>581</v>
      </c>
      <c r="C238" s="663" t="s">
        <v>590</v>
      </c>
      <c r="D238" s="664" t="s">
        <v>2451</v>
      </c>
      <c r="E238" s="663" t="s">
        <v>605</v>
      </c>
      <c r="F238" s="664" t="s">
        <v>2456</v>
      </c>
      <c r="G238" s="663" t="s">
        <v>613</v>
      </c>
      <c r="H238" s="663" t="s">
        <v>724</v>
      </c>
      <c r="I238" s="663" t="s">
        <v>725</v>
      </c>
      <c r="J238" s="663" t="s">
        <v>726</v>
      </c>
      <c r="K238" s="663" t="s">
        <v>727</v>
      </c>
      <c r="L238" s="665">
        <v>35.935634379696211</v>
      </c>
      <c r="M238" s="665">
        <v>178</v>
      </c>
      <c r="N238" s="666">
        <v>6396.5429195859251</v>
      </c>
    </row>
    <row r="239" spans="1:14" ht="14.4" customHeight="1" x14ac:dyDescent="0.3">
      <c r="A239" s="661" t="s">
        <v>580</v>
      </c>
      <c r="B239" s="662" t="s">
        <v>581</v>
      </c>
      <c r="C239" s="663" t="s">
        <v>590</v>
      </c>
      <c r="D239" s="664" t="s">
        <v>2451</v>
      </c>
      <c r="E239" s="663" t="s">
        <v>605</v>
      </c>
      <c r="F239" s="664" t="s">
        <v>2456</v>
      </c>
      <c r="G239" s="663" t="s">
        <v>613</v>
      </c>
      <c r="H239" s="663" t="s">
        <v>1371</v>
      </c>
      <c r="I239" s="663" t="s">
        <v>1372</v>
      </c>
      <c r="J239" s="663" t="s">
        <v>1373</v>
      </c>
      <c r="K239" s="663"/>
      <c r="L239" s="665">
        <v>204.29</v>
      </c>
      <c r="M239" s="665">
        <v>1</v>
      </c>
      <c r="N239" s="666">
        <v>204.29</v>
      </c>
    </row>
    <row r="240" spans="1:14" ht="14.4" customHeight="1" x14ac:dyDescent="0.3">
      <c r="A240" s="661" t="s">
        <v>580</v>
      </c>
      <c r="B240" s="662" t="s">
        <v>581</v>
      </c>
      <c r="C240" s="663" t="s">
        <v>590</v>
      </c>
      <c r="D240" s="664" t="s">
        <v>2451</v>
      </c>
      <c r="E240" s="663" t="s">
        <v>605</v>
      </c>
      <c r="F240" s="664" t="s">
        <v>2456</v>
      </c>
      <c r="G240" s="663" t="s">
        <v>613</v>
      </c>
      <c r="H240" s="663" t="s">
        <v>1374</v>
      </c>
      <c r="I240" s="663" t="s">
        <v>1374</v>
      </c>
      <c r="J240" s="663" t="s">
        <v>1375</v>
      </c>
      <c r="K240" s="663" t="s">
        <v>1192</v>
      </c>
      <c r="L240" s="665">
        <v>87.020149524809383</v>
      </c>
      <c r="M240" s="665">
        <v>1</v>
      </c>
      <c r="N240" s="666">
        <v>87.020149524809383</v>
      </c>
    </row>
    <row r="241" spans="1:14" ht="14.4" customHeight="1" x14ac:dyDescent="0.3">
      <c r="A241" s="661" t="s">
        <v>580</v>
      </c>
      <c r="B241" s="662" t="s">
        <v>581</v>
      </c>
      <c r="C241" s="663" t="s">
        <v>590</v>
      </c>
      <c r="D241" s="664" t="s">
        <v>2451</v>
      </c>
      <c r="E241" s="663" t="s">
        <v>605</v>
      </c>
      <c r="F241" s="664" t="s">
        <v>2456</v>
      </c>
      <c r="G241" s="663" t="s">
        <v>613</v>
      </c>
      <c r="H241" s="663" t="s">
        <v>736</v>
      </c>
      <c r="I241" s="663" t="s">
        <v>737</v>
      </c>
      <c r="J241" s="663" t="s">
        <v>738</v>
      </c>
      <c r="K241" s="663" t="s">
        <v>739</v>
      </c>
      <c r="L241" s="665">
        <v>71.759372425912275</v>
      </c>
      <c r="M241" s="665">
        <v>1</v>
      </c>
      <c r="N241" s="666">
        <v>71.759372425912275</v>
      </c>
    </row>
    <row r="242" spans="1:14" ht="14.4" customHeight="1" x14ac:dyDescent="0.3">
      <c r="A242" s="661" t="s">
        <v>580</v>
      </c>
      <c r="B242" s="662" t="s">
        <v>581</v>
      </c>
      <c r="C242" s="663" t="s">
        <v>590</v>
      </c>
      <c r="D242" s="664" t="s">
        <v>2451</v>
      </c>
      <c r="E242" s="663" t="s">
        <v>605</v>
      </c>
      <c r="F242" s="664" t="s">
        <v>2456</v>
      </c>
      <c r="G242" s="663" t="s">
        <v>613</v>
      </c>
      <c r="H242" s="663" t="s">
        <v>752</v>
      </c>
      <c r="I242" s="663" t="s">
        <v>753</v>
      </c>
      <c r="J242" s="663" t="s">
        <v>754</v>
      </c>
      <c r="K242" s="663" t="s">
        <v>755</v>
      </c>
      <c r="L242" s="665">
        <v>121.84</v>
      </c>
      <c r="M242" s="665">
        <v>1</v>
      </c>
      <c r="N242" s="666">
        <v>121.84</v>
      </c>
    </row>
    <row r="243" spans="1:14" ht="14.4" customHeight="1" x14ac:dyDescent="0.3">
      <c r="A243" s="661" t="s">
        <v>580</v>
      </c>
      <c r="B243" s="662" t="s">
        <v>581</v>
      </c>
      <c r="C243" s="663" t="s">
        <v>590</v>
      </c>
      <c r="D243" s="664" t="s">
        <v>2451</v>
      </c>
      <c r="E243" s="663" t="s">
        <v>605</v>
      </c>
      <c r="F243" s="664" t="s">
        <v>2456</v>
      </c>
      <c r="G243" s="663" t="s">
        <v>613</v>
      </c>
      <c r="H243" s="663" t="s">
        <v>763</v>
      </c>
      <c r="I243" s="663" t="s">
        <v>764</v>
      </c>
      <c r="J243" s="663" t="s">
        <v>765</v>
      </c>
      <c r="K243" s="663" t="s">
        <v>766</v>
      </c>
      <c r="L243" s="665">
        <v>69.721366937977066</v>
      </c>
      <c r="M243" s="665">
        <v>7</v>
      </c>
      <c r="N243" s="666">
        <v>488.04956856583942</v>
      </c>
    </row>
    <row r="244" spans="1:14" ht="14.4" customHeight="1" x14ac:dyDescent="0.3">
      <c r="A244" s="661" t="s">
        <v>580</v>
      </c>
      <c r="B244" s="662" t="s">
        <v>581</v>
      </c>
      <c r="C244" s="663" t="s">
        <v>590</v>
      </c>
      <c r="D244" s="664" t="s">
        <v>2451</v>
      </c>
      <c r="E244" s="663" t="s">
        <v>605</v>
      </c>
      <c r="F244" s="664" t="s">
        <v>2456</v>
      </c>
      <c r="G244" s="663" t="s">
        <v>613</v>
      </c>
      <c r="H244" s="663" t="s">
        <v>1376</v>
      </c>
      <c r="I244" s="663" t="s">
        <v>1377</v>
      </c>
      <c r="J244" s="663" t="s">
        <v>1378</v>
      </c>
      <c r="K244" s="663" t="s">
        <v>1379</v>
      </c>
      <c r="L244" s="665">
        <v>62.71</v>
      </c>
      <c r="M244" s="665">
        <v>-1</v>
      </c>
      <c r="N244" s="666">
        <v>-62.71</v>
      </c>
    </row>
    <row r="245" spans="1:14" ht="14.4" customHeight="1" x14ac:dyDescent="0.3">
      <c r="A245" s="661" t="s">
        <v>580</v>
      </c>
      <c r="B245" s="662" t="s">
        <v>581</v>
      </c>
      <c r="C245" s="663" t="s">
        <v>590</v>
      </c>
      <c r="D245" s="664" t="s">
        <v>2451</v>
      </c>
      <c r="E245" s="663" t="s">
        <v>605</v>
      </c>
      <c r="F245" s="664" t="s">
        <v>2456</v>
      </c>
      <c r="G245" s="663" t="s">
        <v>613</v>
      </c>
      <c r="H245" s="663" t="s">
        <v>1380</v>
      </c>
      <c r="I245" s="663" t="s">
        <v>1381</v>
      </c>
      <c r="J245" s="663" t="s">
        <v>1382</v>
      </c>
      <c r="K245" s="663" t="s">
        <v>1383</v>
      </c>
      <c r="L245" s="665">
        <v>279.74914934819753</v>
      </c>
      <c r="M245" s="665">
        <v>2</v>
      </c>
      <c r="N245" s="666">
        <v>559.49829869639507</v>
      </c>
    </row>
    <row r="246" spans="1:14" ht="14.4" customHeight="1" x14ac:dyDescent="0.3">
      <c r="A246" s="661" t="s">
        <v>580</v>
      </c>
      <c r="B246" s="662" t="s">
        <v>581</v>
      </c>
      <c r="C246" s="663" t="s">
        <v>590</v>
      </c>
      <c r="D246" s="664" t="s">
        <v>2451</v>
      </c>
      <c r="E246" s="663" t="s">
        <v>605</v>
      </c>
      <c r="F246" s="664" t="s">
        <v>2456</v>
      </c>
      <c r="G246" s="663" t="s">
        <v>613</v>
      </c>
      <c r="H246" s="663" t="s">
        <v>1384</v>
      </c>
      <c r="I246" s="663" t="s">
        <v>1385</v>
      </c>
      <c r="J246" s="663" t="s">
        <v>1386</v>
      </c>
      <c r="K246" s="663" t="s">
        <v>1387</v>
      </c>
      <c r="L246" s="665">
        <v>38.799860945810934</v>
      </c>
      <c r="M246" s="665">
        <v>1</v>
      </c>
      <c r="N246" s="666">
        <v>38.799860945810934</v>
      </c>
    </row>
    <row r="247" spans="1:14" ht="14.4" customHeight="1" x14ac:dyDescent="0.3">
      <c r="A247" s="661" t="s">
        <v>580</v>
      </c>
      <c r="B247" s="662" t="s">
        <v>581</v>
      </c>
      <c r="C247" s="663" t="s">
        <v>590</v>
      </c>
      <c r="D247" s="664" t="s">
        <v>2451</v>
      </c>
      <c r="E247" s="663" t="s">
        <v>605</v>
      </c>
      <c r="F247" s="664" t="s">
        <v>2456</v>
      </c>
      <c r="G247" s="663" t="s">
        <v>613</v>
      </c>
      <c r="H247" s="663" t="s">
        <v>1388</v>
      </c>
      <c r="I247" s="663" t="s">
        <v>1389</v>
      </c>
      <c r="J247" s="663" t="s">
        <v>1390</v>
      </c>
      <c r="K247" s="663" t="s">
        <v>1391</v>
      </c>
      <c r="L247" s="665">
        <v>37.879947853566165</v>
      </c>
      <c r="M247" s="665">
        <v>2</v>
      </c>
      <c r="N247" s="666">
        <v>75.75989570713233</v>
      </c>
    </row>
    <row r="248" spans="1:14" ht="14.4" customHeight="1" x14ac:dyDescent="0.3">
      <c r="A248" s="661" t="s">
        <v>580</v>
      </c>
      <c r="B248" s="662" t="s">
        <v>581</v>
      </c>
      <c r="C248" s="663" t="s">
        <v>590</v>
      </c>
      <c r="D248" s="664" t="s">
        <v>2451</v>
      </c>
      <c r="E248" s="663" t="s">
        <v>605</v>
      </c>
      <c r="F248" s="664" t="s">
        <v>2456</v>
      </c>
      <c r="G248" s="663" t="s">
        <v>613</v>
      </c>
      <c r="H248" s="663" t="s">
        <v>1392</v>
      </c>
      <c r="I248" s="663" t="s">
        <v>1393</v>
      </c>
      <c r="J248" s="663" t="s">
        <v>1394</v>
      </c>
      <c r="K248" s="663" t="s">
        <v>1395</v>
      </c>
      <c r="L248" s="665">
        <v>122.61000000000001</v>
      </c>
      <c r="M248" s="665">
        <v>1</v>
      </c>
      <c r="N248" s="666">
        <v>122.61000000000001</v>
      </c>
    </row>
    <row r="249" spans="1:14" ht="14.4" customHeight="1" x14ac:dyDescent="0.3">
      <c r="A249" s="661" t="s">
        <v>580</v>
      </c>
      <c r="B249" s="662" t="s">
        <v>581</v>
      </c>
      <c r="C249" s="663" t="s">
        <v>590</v>
      </c>
      <c r="D249" s="664" t="s">
        <v>2451</v>
      </c>
      <c r="E249" s="663" t="s">
        <v>605</v>
      </c>
      <c r="F249" s="664" t="s">
        <v>2456</v>
      </c>
      <c r="G249" s="663" t="s">
        <v>613</v>
      </c>
      <c r="H249" s="663" t="s">
        <v>774</v>
      </c>
      <c r="I249" s="663" t="s">
        <v>775</v>
      </c>
      <c r="J249" s="663" t="s">
        <v>776</v>
      </c>
      <c r="K249" s="663" t="s">
        <v>777</v>
      </c>
      <c r="L249" s="665">
        <v>138.32999999999998</v>
      </c>
      <c r="M249" s="665">
        <v>1</v>
      </c>
      <c r="N249" s="666">
        <v>138.32999999999998</v>
      </c>
    </row>
    <row r="250" spans="1:14" ht="14.4" customHeight="1" x14ac:dyDescent="0.3">
      <c r="A250" s="661" t="s">
        <v>580</v>
      </c>
      <c r="B250" s="662" t="s">
        <v>581</v>
      </c>
      <c r="C250" s="663" t="s">
        <v>590</v>
      </c>
      <c r="D250" s="664" t="s">
        <v>2451</v>
      </c>
      <c r="E250" s="663" t="s">
        <v>605</v>
      </c>
      <c r="F250" s="664" t="s">
        <v>2456</v>
      </c>
      <c r="G250" s="663" t="s">
        <v>613</v>
      </c>
      <c r="H250" s="663" t="s">
        <v>778</v>
      </c>
      <c r="I250" s="663" t="s">
        <v>779</v>
      </c>
      <c r="J250" s="663" t="s">
        <v>676</v>
      </c>
      <c r="K250" s="663" t="s">
        <v>780</v>
      </c>
      <c r="L250" s="665">
        <v>160.02590581495315</v>
      </c>
      <c r="M250" s="665">
        <v>5</v>
      </c>
      <c r="N250" s="666">
        <v>800.12952907476574</v>
      </c>
    </row>
    <row r="251" spans="1:14" ht="14.4" customHeight="1" x14ac:dyDescent="0.3">
      <c r="A251" s="661" t="s">
        <v>580</v>
      </c>
      <c r="B251" s="662" t="s">
        <v>581</v>
      </c>
      <c r="C251" s="663" t="s">
        <v>590</v>
      </c>
      <c r="D251" s="664" t="s">
        <v>2451</v>
      </c>
      <c r="E251" s="663" t="s">
        <v>605</v>
      </c>
      <c r="F251" s="664" t="s">
        <v>2456</v>
      </c>
      <c r="G251" s="663" t="s">
        <v>613</v>
      </c>
      <c r="H251" s="663" t="s">
        <v>1396</v>
      </c>
      <c r="I251" s="663" t="s">
        <v>215</v>
      </c>
      <c r="J251" s="663" t="s">
        <v>1397</v>
      </c>
      <c r="K251" s="663"/>
      <c r="L251" s="665">
        <v>97.062443309400265</v>
      </c>
      <c r="M251" s="665">
        <v>40</v>
      </c>
      <c r="N251" s="666">
        <v>3882.4977323760104</v>
      </c>
    </row>
    <row r="252" spans="1:14" ht="14.4" customHeight="1" x14ac:dyDescent="0.3">
      <c r="A252" s="661" t="s">
        <v>580</v>
      </c>
      <c r="B252" s="662" t="s">
        <v>581</v>
      </c>
      <c r="C252" s="663" t="s">
        <v>590</v>
      </c>
      <c r="D252" s="664" t="s">
        <v>2451</v>
      </c>
      <c r="E252" s="663" t="s">
        <v>605</v>
      </c>
      <c r="F252" s="664" t="s">
        <v>2456</v>
      </c>
      <c r="G252" s="663" t="s">
        <v>613</v>
      </c>
      <c r="H252" s="663" t="s">
        <v>793</v>
      </c>
      <c r="I252" s="663" t="s">
        <v>215</v>
      </c>
      <c r="J252" s="663" t="s">
        <v>794</v>
      </c>
      <c r="K252" s="663"/>
      <c r="L252" s="665">
        <v>146.11000000000001</v>
      </c>
      <c r="M252" s="665">
        <v>1</v>
      </c>
      <c r="N252" s="666">
        <v>146.11000000000001</v>
      </c>
    </row>
    <row r="253" spans="1:14" ht="14.4" customHeight="1" x14ac:dyDescent="0.3">
      <c r="A253" s="661" t="s">
        <v>580</v>
      </c>
      <c r="B253" s="662" t="s">
        <v>581</v>
      </c>
      <c r="C253" s="663" t="s">
        <v>590</v>
      </c>
      <c r="D253" s="664" t="s">
        <v>2451</v>
      </c>
      <c r="E253" s="663" t="s">
        <v>605</v>
      </c>
      <c r="F253" s="664" t="s">
        <v>2456</v>
      </c>
      <c r="G253" s="663" t="s">
        <v>613</v>
      </c>
      <c r="H253" s="663" t="s">
        <v>795</v>
      </c>
      <c r="I253" s="663" t="s">
        <v>215</v>
      </c>
      <c r="J253" s="663" t="s">
        <v>796</v>
      </c>
      <c r="K253" s="663"/>
      <c r="L253" s="665">
        <v>39.080024839705075</v>
      </c>
      <c r="M253" s="665">
        <v>2</v>
      </c>
      <c r="N253" s="666">
        <v>78.16004967941015</v>
      </c>
    </row>
    <row r="254" spans="1:14" ht="14.4" customHeight="1" x14ac:dyDescent="0.3">
      <c r="A254" s="661" t="s">
        <v>580</v>
      </c>
      <c r="B254" s="662" t="s">
        <v>581</v>
      </c>
      <c r="C254" s="663" t="s">
        <v>590</v>
      </c>
      <c r="D254" s="664" t="s">
        <v>2451</v>
      </c>
      <c r="E254" s="663" t="s">
        <v>605</v>
      </c>
      <c r="F254" s="664" t="s">
        <v>2456</v>
      </c>
      <c r="G254" s="663" t="s">
        <v>613</v>
      </c>
      <c r="H254" s="663" t="s">
        <v>797</v>
      </c>
      <c r="I254" s="663" t="s">
        <v>798</v>
      </c>
      <c r="J254" s="663" t="s">
        <v>799</v>
      </c>
      <c r="K254" s="663" t="s">
        <v>800</v>
      </c>
      <c r="L254" s="665">
        <v>62.713191725302757</v>
      </c>
      <c r="M254" s="665">
        <v>15</v>
      </c>
      <c r="N254" s="666">
        <v>940.69787587954136</v>
      </c>
    </row>
    <row r="255" spans="1:14" ht="14.4" customHeight="1" x14ac:dyDescent="0.3">
      <c r="A255" s="661" t="s">
        <v>580</v>
      </c>
      <c r="B255" s="662" t="s">
        <v>581</v>
      </c>
      <c r="C255" s="663" t="s">
        <v>590</v>
      </c>
      <c r="D255" s="664" t="s">
        <v>2451</v>
      </c>
      <c r="E255" s="663" t="s">
        <v>605</v>
      </c>
      <c r="F255" s="664" t="s">
        <v>2456</v>
      </c>
      <c r="G255" s="663" t="s">
        <v>613</v>
      </c>
      <c r="H255" s="663" t="s">
        <v>805</v>
      </c>
      <c r="I255" s="663" t="s">
        <v>806</v>
      </c>
      <c r="J255" s="663" t="s">
        <v>807</v>
      </c>
      <c r="K255" s="663" t="s">
        <v>808</v>
      </c>
      <c r="L255" s="665">
        <v>31.409765338172271</v>
      </c>
      <c r="M255" s="665">
        <v>1</v>
      </c>
      <c r="N255" s="666">
        <v>31.409765338172271</v>
      </c>
    </row>
    <row r="256" spans="1:14" ht="14.4" customHeight="1" x14ac:dyDescent="0.3">
      <c r="A256" s="661" t="s">
        <v>580</v>
      </c>
      <c r="B256" s="662" t="s">
        <v>581</v>
      </c>
      <c r="C256" s="663" t="s">
        <v>590</v>
      </c>
      <c r="D256" s="664" t="s">
        <v>2451</v>
      </c>
      <c r="E256" s="663" t="s">
        <v>605</v>
      </c>
      <c r="F256" s="664" t="s">
        <v>2456</v>
      </c>
      <c r="G256" s="663" t="s">
        <v>613</v>
      </c>
      <c r="H256" s="663" t="s">
        <v>1398</v>
      </c>
      <c r="I256" s="663" t="s">
        <v>1399</v>
      </c>
      <c r="J256" s="663" t="s">
        <v>1400</v>
      </c>
      <c r="K256" s="663" t="s">
        <v>1401</v>
      </c>
      <c r="L256" s="665">
        <v>35.96</v>
      </c>
      <c r="M256" s="665">
        <v>2</v>
      </c>
      <c r="N256" s="666">
        <v>71.92</v>
      </c>
    </row>
    <row r="257" spans="1:14" ht="14.4" customHeight="1" x14ac:dyDescent="0.3">
      <c r="A257" s="661" t="s">
        <v>580</v>
      </c>
      <c r="B257" s="662" t="s">
        <v>581</v>
      </c>
      <c r="C257" s="663" t="s">
        <v>590</v>
      </c>
      <c r="D257" s="664" t="s">
        <v>2451</v>
      </c>
      <c r="E257" s="663" t="s">
        <v>605</v>
      </c>
      <c r="F257" s="664" t="s">
        <v>2456</v>
      </c>
      <c r="G257" s="663" t="s">
        <v>613</v>
      </c>
      <c r="H257" s="663" t="s">
        <v>1402</v>
      </c>
      <c r="I257" s="663" t="s">
        <v>1403</v>
      </c>
      <c r="J257" s="663" t="s">
        <v>1404</v>
      </c>
      <c r="K257" s="663" t="s">
        <v>1405</v>
      </c>
      <c r="L257" s="665">
        <v>68.68014714774479</v>
      </c>
      <c r="M257" s="665">
        <v>1</v>
      </c>
      <c r="N257" s="666">
        <v>68.68014714774479</v>
      </c>
    </row>
    <row r="258" spans="1:14" ht="14.4" customHeight="1" x14ac:dyDescent="0.3">
      <c r="A258" s="661" t="s">
        <v>580</v>
      </c>
      <c r="B258" s="662" t="s">
        <v>581</v>
      </c>
      <c r="C258" s="663" t="s">
        <v>590</v>
      </c>
      <c r="D258" s="664" t="s">
        <v>2451</v>
      </c>
      <c r="E258" s="663" t="s">
        <v>605</v>
      </c>
      <c r="F258" s="664" t="s">
        <v>2456</v>
      </c>
      <c r="G258" s="663" t="s">
        <v>613</v>
      </c>
      <c r="H258" s="663" t="s">
        <v>813</v>
      </c>
      <c r="I258" s="663" t="s">
        <v>814</v>
      </c>
      <c r="J258" s="663" t="s">
        <v>815</v>
      </c>
      <c r="K258" s="663" t="s">
        <v>816</v>
      </c>
      <c r="L258" s="665">
        <v>88.449999999999989</v>
      </c>
      <c r="M258" s="665">
        <v>1</v>
      </c>
      <c r="N258" s="666">
        <v>88.449999999999989</v>
      </c>
    </row>
    <row r="259" spans="1:14" ht="14.4" customHeight="1" x14ac:dyDescent="0.3">
      <c r="A259" s="661" t="s">
        <v>580</v>
      </c>
      <c r="B259" s="662" t="s">
        <v>581</v>
      </c>
      <c r="C259" s="663" t="s">
        <v>590</v>
      </c>
      <c r="D259" s="664" t="s">
        <v>2451</v>
      </c>
      <c r="E259" s="663" t="s">
        <v>605</v>
      </c>
      <c r="F259" s="664" t="s">
        <v>2456</v>
      </c>
      <c r="G259" s="663" t="s">
        <v>613</v>
      </c>
      <c r="H259" s="663" t="s">
        <v>1406</v>
      </c>
      <c r="I259" s="663" t="s">
        <v>1407</v>
      </c>
      <c r="J259" s="663" t="s">
        <v>815</v>
      </c>
      <c r="K259" s="663" t="s">
        <v>1408</v>
      </c>
      <c r="L259" s="665">
        <v>34.390000000000008</v>
      </c>
      <c r="M259" s="665">
        <v>2</v>
      </c>
      <c r="N259" s="666">
        <v>68.780000000000015</v>
      </c>
    </row>
    <row r="260" spans="1:14" ht="14.4" customHeight="1" x14ac:dyDescent="0.3">
      <c r="A260" s="661" t="s">
        <v>580</v>
      </c>
      <c r="B260" s="662" t="s">
        <v>581</v>
      </c>
      <c r="C260" s="663" t="s">
        <v>590</v>
      </c>
      <c r="D260" s="664" t="s">
        <v>2451</v>
      </c>
      <c r="E260" s="663" t="s">
        <v>605</v>
      </c>
      <c r="F260" s="664" t="s">
        <v>2456</v>
      </c>
      <c r="G260" s="663" t="s">
        <v>613</v>
      </c>
      <c r="H260" s="663" t="s">
        <v>824</v>
      </c>
      <c r="I260" s="663" t="s">
        <v>825</v>
      </c>
      <c r="J260" s="663" t="s">
        <v>826</v>
      </c>
      <c r="K260" s="663" t="s">
        <v>827</v>
      </c>
      <c r="L260" s="665">
        <v>61.73</v>
      </c>
      <c r="M260" s="665">
        <v>1</v>
      </c>
      <c r="N260" s="666">
        <v>61.73</v>
      </c>
    </row>
    <row r="261" spans="1:14" ht="14.4" customHeight="1" x14ac:dyDescent="0.3">
      <c r="A261" s="661" t="s">
        <v>580</v>
      </c>
      <c r="B261" s="662" t="s">
        <v>581</v>
      </c>
      <c r="C261" s="663" t="s">
        <v>590</v>
      </c>
      <c r="D261" s="664" t="s">
        <v>2451</v>
      </c>
      <c r="E261" s="663" t="s">
        <v>605</v>
      </c>
      <c r="F261" s="664" t="s">
        <v>2456</v>
      </c>
      <c r="G261" s="663" t="s">
        <v>613</v>
      </c>
      <c r="H261" s="663" t="s">
        <v>828</v>
      </c>
      <c r="I261" s="663" t="s">
        <v>829</v>
      </c>
      <c r="J261" s="663" t="s">
        <v>830</v>
      </c>
      <c r="K261" s="663" t="s">
        <v>831</v>
      </c>
      <c r="L261" s="665">
        <v>26.66118711766639</v>
      </c>
      <c r="M261" s="665">
        <v>8</v>
      </c>
      <c r="N261" s="666">
        <v>213.28949694133112</v>
      </c>
    </row>
    <row r="262" spans="1:14" ht="14.4" customHeight="1" x14ac:dyDescent="0.3">
      <c r="A262" s="661" t="s">
        <v>580</v>
      </c>
      <c r="B262" s="662" t="s">
        <v>581</v>
      </c>
      <c r="C262" s="663" t="s">
        <v>590</v>
      </c>
      <c r="D262" s="664" t="s">
        <v>2451</v>
      </c>
      <c r="E262" s="663" t="s">
        <v>605</v>
      </c>
      <c r="F262" s="664" t="s">
        <v>2456</v>
      </c>
      <c r="G262" s="663" t="s">
        <v>613</v>
      </c>
      <c r="H262" s="663" t="s">
        <v>840</v>
      </c>
      <c r="I262" s="663" t="s">
        <v>841</v>
      </c>
      <c r="J262" s="663" t="s">
        <v>842</v>
      </c>
      <c r="K262" s="663"/>
      <c r="L262" s="665">
        <v>460.65206901944543</v>
      </c>
      <c r="M262" s="665">
        <v>4</v>
      </c>
      <c r="N262" s="666">
        <v>1842.6082760777817</v>
      </c>
    </row>
    <row r="263" spans="1:14" ht="14.4" customHeight="1" x14ac:dyDescent="0.3">
      <c r="A263" s="661" t="s">
        <v>580</v>
      </c>
      <c r="B263" s="662" t="s">
        <v>581</v>
      </c>
      <c r="C263" s="663" t="s">
        <v>590</v>
      </c>
      <c r="D263" s="664" t="s">
        <v>2451</v>
      </c>
      <c r="E263" s="663" t="s">
        <v>605</v>
      </c>
      <c r="F263" s="664" t="s">
        <v>2456</v>
      </c>
      <c r="G263" s="663" t="s">
        <v>613</v>
      </c>
      <c r="H263" s="663" t="s">
        <v>845</v>
      </c>
      <c r="I263" s="663" t="s">
        <v>215</v>
      </c>
      <c r="J263" s="663" t="s">
        <v>846</v>
      </c>
      <c r="K263" s="663"/>
      <c r="L263" s="665">
        <v>162.89000000000007</v>
      </c>
      <c r="M263" s="665">
        <v>1</v>
      </c>
      <c r="N263" s="666">
        <v>162.89000000000007</v>
      </c>
    </row>
    <row r="264" spans="1:14" ht="14.4" customHeight="1" x14ac:dyDescent="0.3">
      <c r="A264" s="661" t="s">
        <v>580</v>
      </c>
      <c r="B264" s="662" t="s">
        <v>581</v>
      </c>
      <c r="C264" s="663" t="s">
        <v>590</v>
      </c>
      <c r="D264" s="664" t="s">
        <v>2451</v>
      </c>
      <c r="E264" s="663" t="s">
        <v>605</v>
      </c>
      <c r="F264" s="664" t="s">
        <v>2456</v>
      </c>
      <c r="G264" s="663" t="s">
        <v>613</v>
      </c>
      <c r="H264" s="663" t="s">
        <v>1409</v>
      </c>
      <c r="I264" s="663" t="s">
        <v>1409</v>
      </c>
      <c r="J264" s="663" t="s">
        <v>1334</v>
      </c>
      <c r="K264" s="663" t="s">
        <v>1410</v>
      </c>
      <c r="L264" s="665">
        <v>192.5</v>
      </c>
      <c r="M264" s="665">
        <v>0.1</v>
      </c>
      <c r="N264" s="666">
        <v>19.25</v>
      </c>
    </row>
    <row r="265" spans="1:14" ht="14.4" customHeight="1" x14ac:dyDescent="0.3">
      <c r="A265" s="661" t="s">
        <v>580</v>
      </c>
      <c r="B265" s="662" t="s">
        <v>581</v>
      </c>
      <c r="C265" s="663" t="s">
        <v>590</v>
      </c>
      <c r="D265" s="664" t="s">
        <v>2451</v>
      </c>
      <c r="E265" s="663" t="s">
        <v>605</v>
      </c>
      <c r="F265" s="664" t="s">
        <v>2456</v>
      </c>
      <c r="G265" s="663" t="s">
        <v>613</v>
      </c>
      <c r="H265" s="663" t="s">
        <v>855</v>
      </c>
      <c r="I265" s="663" t="s">
        <v>856</v>
      </c>
      <c r="J265" s="663" t="s">
        <v>857</v>
      </c>
      <c r="K265" s="663" t="s">
        <v>858</v>
      </c>
      <c r="L265" s="665">
        <v>105.70999999999997</v>
      </c>
      <c r="M265" s="665">
        <v>1</v>
      </c>
      <c r="N265" s="666">
        <v>105.70999999999997</v>
      </c>
    </row>
    <row r="266" spans="1:14" ht="14.4" customHeight="1" x14ac:dyDescent="0.3">
      <c r="A266" s="661" t="s">
        <v>580</v>
      </c>
      <c r="B266" s="662" t="s">
        <v>581</v>
      </c>
      <c r="C266" s="663" t="s">
        <v>590</v>
      </c>
      <c r="D266" s="664" t="s">
        <v>2451</v>
      </c>
      <c r="E266" s="663" t="s">
        <v>605</v>
      </c>
      <c r="F266" s="664" t="s">
        <v>2456</v>
      </c>
      <c r="G266" s="663" t="s">
        <v>613</v>
      </c>
      <c r="H266" s="663" t="s">
        <v>1411</v>
      </c>
      <c r="I266" s="663" t="s">
        <v>1412</v>
      </c>
      <c r="J266" s="663" t="s">
        <v>1413</v>
      </c>
      <c r="K266" s="663" t="s">
        <v>1414</v>
      </c>
      <c r="L266" s="665">
        <v>79.600000000000009</v>
      </c>
      <c r="M266" s="665">
        <v>1</v>
      </c>
      <c r="N266" s="666">
        <v>79.600000000000009</v>
      </c>
    </row>
    <row r="267" spans="1:14" ht="14.4" customHeight="1" x14ac:dyDescent="0.3">
      <c r="A267" s="661" t="s">
        <v>580</v>
      </c>
      <c r="B267" s="662" t="s">
        <v>581</v>
      </c>
      <c r="C267" s="663" t="s">
        <v>590</v>
      </c>
      <c r="D267" s="664" t="s">
        <v>2451</v>
      </c>
      <c r="E267" s="663" t="s">
        <v>605</v>
      </c>
      <c r="F267" s="664" t="s">
        <v>2456</v>
      </c>
      <c r="G267" s="663" t="s">
        <v>613</v>
      </c>
      <c r="H267" s="663" t="s">
        <v>879</v>
      </c>
      <c r="I267" s="663" t="s">
        <v>880</v>
      </c>
      <c r="J267" s="663" t="s">
        <v>726</v>
      </c>
      <c r="K267" s="663" t="s">
        <v>881</v>
      </c>
      <c r="L267" s="665">
        <v>57.574143013040619</v>
      </c>
      <c r="M267" s="665">
        <v>513</v>
      </c>
      <c r="N267" s="666">
        <v>29535.535365689837</v>
      </c>
    </row>
    <row r="268" spans="1:14" ht="14.4" customHeight="1" x14ac:dyDescent="0.3">
      <c r="A268" s="661" t="s">
        <v>580</v>
      </c>
      <c r="B268" s="662" t="s">
        <v>581</v>
      </c>
      <c r="C268" s="663" t="s">
        <v>590</v>
      </c>
      <c r="D268" s="664" t="s">
        <v>2451</v>
      </c>
      <c r="E268" s="663" t="s">
        <v>605</v>
      </c>
      <c r="F268" s="664" t="s">
        <v>2456</v>
      </c>
      <c r="G268" s="663" t="s">
        <v>613</v>
      </c>
      <c r="H268" s="663" t="s">
        <v>1415</v>
      </c>
      <c r="I268" s="663" t="s">
        <v>1416</v>
      </c>
      <c r="J268" s="663" t="s">
        <v>1417</v>
      </c>
      <c r="K268" s="663" t="s">
        <v>1418</v>
      </c>
      <c r="L268" s="665">
        <v>76.36</v>
      </c>
      <c r="M268" s="665">
        <v>1</v>
      </c>
      <c r="N268" s="666">
        <v>76.36</v>
      </c>
    </row>
    <row r="269" spans="1:14" ht="14.4" customHeight="1" x14ac:dyDescent="0.3">
      <c r="A269" s="661" t="s">
        <v>580</v>
      </c>
      <c r="B269" s="662" t="s">
        <v>581</v>
      </c>
      <c r="C269" s="663" t="s">
        <v>590</v>
      </c>
      <c r="D269" s="664" t="s">
        <v>2451</v>
      </c>
      <c r="E269" s="663" t="s">
        <v>605</v>
      </c>
      <c r="F269" s="664" t="s">
        <v>2456</v>
      </c>
      <c r="G269" s="663" t="s">
        <v>613</v>
      </c>
      <c r="H269" s="663" t="s">
        <v>882</v>
      </c>
      <c r="I269" s="663" t="s">
        <v>883</v>
      </c>
      <c r="J269" s="663" t="s">
        <v>884</v>
      </c>
      <c r="K269" s="663" t="s">
        <v>885</v>
      </c>
      <c r="L269" s="665">
        <v>68.854148467908445</v>
      </c>
      <c r="M269" s="665">
        <v>7</v>
      </c>
      <c r="N269" s="666">
        <v>481.97903927535907</v>
      </c>
    </row>
    <row r="270" spans="1:14" ht="14.4" customHeight="1" x14ac:dyDescent="0.3">
      <c r="A270" s="661" t="s">
        <v>580</v>
      </c>
      <c r="B270" s="662" t="s">
        <v>581</v>
      </c>
      <c r="C270" s="663" t="s">
        <v>590</v>
      </c>
      <c r="D270" s="664" t="s">
        <v>2451</v>
      </c>
      <c r="E270" s="663" t="s">
        <v>605</v>
      </c>
      <c r="F270" s="664" t="s">
        <v>2456</v>
      </c>
      <c r="G270" s="663" t="s">
        <v>613</v>
      </c>
      <c r="H270" s="663" t="s">
        <v>896</v>
      </c>
      <c r="I270" s="663" t="s">
        <v>897</v>
      </c>
      <c r="J270" s="663" t="s">
        <v>898</v>
      </c>
      <c r="K270" s="663" t="s">
        <v>899</v>
      </c>
      <c r="L270" s="665">
        <v>119.12499999999997</v>
      </c>
      <c r="M270" s="665">
        <v>2</v>
      </c>
      <c r="N270" s="666">
        <v>238.24999999999994</v>
      </c>
    </row>
    <row r="271" spans="1:14" ht="14.4" customHeight="1" x14ac:dyDescent="0.3">
      <c r="A271" s="661" t="s">
        <v>580</v>
      </c>
      <c r="B271" s="662" t="s">
        <v>581</v>
      </c>
      <c r="C271" s="663" t="s">
        <v>590</v>
      </c>
      <c r="D271" s="664" t="s">
        <v>2451</v>
      </c>
      <c r="E271" s="663" t="s">
        <v>605</v>
      </c>
      <c r="F271" s="664" t="s">
        <v>2456</v>
      </c>
      <c r="G271" s="663" t="s">
        <v>613</v>
      </c>
      <c r="H271" s="663" t="s">
        <v>1419</v>
      </c>
      <c r="I271" s="663" t="s">
        <v>215</v>
      </c>
      <c r="J271" s="663" t="s">
        <v>1420</v>
      </c>
      <c r="K271" s="663"/>
      <c r="L271" s="665">
        <v>75.165342685452288</v>
      </c>
      <c r="M271" s="665">
        <v>1</v>
      </c>
      <c r="N271" s="666">
        <v>75.165342685452288</v>
      </c>
    </row>
    <row r="272" spans="1:14" ht="14.4" customHeight="1" x14ac:dyDescent="0.3">
      <c r="A272" s="661" t="s">
        <v>580</v>
      </c>
      <c r="B272" s="662" t="s">
        <v>581</v>
      </c>
      <c r="C272" s="663" t="s">
        <v>590</v>
      </c>
      <c r="D272" s="664" t="s">
        <v>2451</v>
      </c>
      <c r="E272" s="663" t="s">
        <v>605</v>
      </c>
      <c r="F272" s="664" t="s">
        <v>2456</v>
      </c>
      <c r="G272" s="663" t="s">
        <v>613</v>
      </c>
      <c r="H272" s="663" t="s">
        <v>1421</v>
      </c>
      <c r="I272" s="663" t="s">
        <v>1422</v>
      </c>
      <c r="J272" s="663" t="s">
        <v>1423</v>
      </c>
      <c r="K272" s="663" t="s">
        <v>1424</v>
      </c>
      <c r="L272" s="665">
        <v>33.143333333333324</v>
      </c>
      <c r="M272" s="665">
        <v>3</v>
      </c>
      <c r="N272" s="666">
        <v>99.429999999999978</v>
      </c>
    </row>
    <row r="273" spans="1:14" ht="14.4" customHeight="1" x14ac:dyDescent="0.3">
      <c r="A273" s="661" t="s">
        <v>580</v>
      </c>
      <c r="B273" s="662" t="s">
        <v>581</v>
      </c>
      <c r="C273" s="663" t="s">
        <v>590</v>
      </c>
      <c r="D273" s="664" t="s">
        <v>2451</v>
      </c>
      <c r="E273" s="663" t="s">
        <v>605</v>
      </c>
      <c r="F273" s="664" t="s">
        <v>2456</v>
      </c>
      <c r="G273" s="663" t="s">
        <v>613</v>
      </c>
      <c r="H273" s="663" t="s">
        <v>912</v>
      </c>
      <c r="I273" s="663" t="s">
        <v>913</v>
      </c>
      <c r="J273" s="663" t="s">
        <v>628</v>
      </c>
      <c r="K273" s="663" t="s">
        <v>914</v>
      </c>
      <c r="L273" s="665">
        <v>65.259714120919355</v>
      </c>
      <c r="M273" s="665">
        <v>9</v>
      </c>
      <c r="N273" s="666">
        <v>587.33742708827424</v>
      </c>
    </row>
    <row r="274" spans="1:14" ht="14.4" customHeight="1" x14ac:dyDescent="0.3">
      <c r="A274" s="661" t="s">
        <v>580</v>
      </c>
      <c r="B274" s="662" t="s">
        <v>581</v>
      </c>
      <c r="C274" s="663" t="s">
        <v>590</v>
      </c>
      <c r="D274" s="664" t="s">
        <v>2451</v>
      </c>
      <c r="E274" s="663" t="s">
        <v>605</v>
      </c>
      <c r="F274" s="664" t="s">
        <v>2456</v>
      </c>
      <c r="G274" s="663" t="s">
        <v>613</v>
      </c>
      <c r="H274" s="663" t="s">
        <v>915</v>
      </c>
      <c r="I274" s="663" t="s">
        <v>916</v>
      </c>
      <c r="J274" s="663" t="s">
        <v>644</v>
      </c>
      <c r="K274" s="663" t="s">
        <v>917</v>
      </c>
      <c r="L274" s="665">
        <v>141.49</v>
      </c>
      <c r="M274" s="665">
        <v>1</v>
      </c>
      <c r="N274" s="666">
        <v>141.49</v>
      </c>
    </row>
    <row r="275" spans="1:14" ht="14.4" customHeight="1" x14ac:dyDescent="0.3">
      <c r="A275" s="661" t="s">
        <v>580</v>
      </c>
      <c r="B275" s="662" t="s">
        <v>581</v>
      </c>
      <c r="C275" s="663" t="s">
        <v>590</v>
      </c>
      <c r="D275" s="664" t="s">
        <v>2451</v>
      </c>
      <c r="E275" s="663" t="s">
        <v>605</v>
      </c>
      <c r="F275" s="664" t="s">
        <v>2456</v>
      </c>
      <c r="G275" s="663" t="s">
        <v>613</v>
      </c>
      <c r="H275" s="663" t="s">
        <v>1425</v>
      </c>
      <c r="I275" s="663" t="s">
        <v>1426</v>
      </c>
      <c r="J275" s="663" t="s">
        <v>1427</v>
      </c>
      <c r="K275" s="663" t="s">
        <v>1428</v>
      </c>
      <c r="L275" s="665">
        <v>126.96</v>
      </c>
      <c r="M275" s="665">
        <v>-1</v>
      </c>
      <c r="N275" s="666">
        <v>-126.96</v>
      </c>
    </row>
    <row r="276" spans="1:14" ht="14.4" customHeight="1" x14ac:dyDescent="0.3">
      <c r="A276" s="661" t="s">
        <v>580</v>
      </c>
      <c r="B276" s="662" t="s">
        <v>581</v>
      </c>
      <c r="C276" s="663" t="s">
        <v>590</v>
      </c>
      <c r="D276" s="664" t="s">
        <v>2451</v>
      </c>
      <c r="E276" s="663" t="s">
        <v>605</v>
      </c>
      <c r="F276" s="664" t="s">
        <v>2456</v>
      </c>
      <c r="G276" s="663" t="s">
        <v>613</v>
      </c>
      <c r="H276" s="663" t="s">
        <v>922</v>
      </c>
      <c r="I276" s="663" t="s">
        <v>923</v>
      </c>
      <c r="J276" s="663" t="s">
        <v>924</v>
      </c>
      <c r="K276" s="663" t="s">
        <v>925</v>
      </c>
      <c r="L276" s="665">
        <v>122.82980879266151</v>
      </c>
      <c r="M276" s="665">
        <v>1</v>
      </c>
      <c r="N276" s="666">
        <v>122.82980879266151</v>
      </c>
    </row>
    <row r="277" spans="1:14" ht="14.4" customHeight="1" x14ac:dyDescent="0.3">
      <c r="A277" s="661" t="s">
        <v>580</v>
      </c>
      <c r="B277" s="662" t="s">
        <v>581</v>
      </c>
      <c r="C277" s="663" t="s">
        <v>590</v>
      </c>
      <c r="D277" s="664" t="s">
        <v>2451</v>
      </c>
      <c r="E277" s="663" t="s">
        <v>605</v>
      </c>
      <c r="F277" s="664" t="s">
        <v>2456</v>
      </c>
      <c r="G277" s="663" t="s">
        <v>613</v>
      </c>
      <c r="H277" s="663" t="s">
        <v>1429</v>
      </c>
      <c r="I277" s="663" t="s">
        <v>1430</v>
      </c>
      <c r="J277" s="663" t="s">
        <v>1431</v>
      </c>
      <c r="K277" s="663" t="s">
        <v>1432</v>
      </c>
      <c r="L277" s="665">
        <v>52.99</v>
      </c>
      <c r="M277" s="665">
        <v>1</v>
      </c>
      <c r="N277" s="666">
        <v>52.99</v>
      </c>
    </row>
    <row r="278" spans="1:14" ht="14.4" customHeight="1" x14ac:dyDescent="0.3">
      <c r="A278" s="661" t="s">
        <v>580</v>
      </c>
      <c r="B278" s="662" t="s">
        <v>581</v>
      </c>
      <c r="C278" s="663" t="s">
        <v>590</v>
      </c>
      <c r="D278" s="664" t="s">
        <v>2451</v>
      </c>
      <c r="E278" s="663" t="s">
        <v>605</v>
      </c>
      <c r="F278" s="664" t="s">
        <v>2456</v>
      </c>
      <c r="G278" s="663" t="s">
        <v>613</v>
      </c>
      <c r="H278" s="663" t="s">
        <v>937</v>
      </c>
      <c r="I278" s="663" t="s">
        <v>938</v>
      </c>
      <c r="J278" s="663" t="s">
        <v>939</v>
      </c>
      <c r="K278" s="663" t="s">
        <v>940</v>
      </c>
      <c r="L278" s="665">
        <v>53.756470588235302</v>
      </c>
      <c r="M278" s="665">
        <v>17</v>
      </c>
      <c r="N278" s="666">
        <v>913.86000000000013</v>
      </c>
    </row>
    <row r="279" spans="1:14" ht="14.4" customHeight="1" x14ac:dyDescent="0.3">
      <c r="A279" s="661" t="s">
        <v>580</v>
      </c>
      <c r="B279" s="662" t="s">
        <v>581</v>
      </c>
      <c r="C279" s="663" t="s">
        <v>590</v>
      </c>
      <c r="D279" s="664" t="s">
        <v>2451</v>
      </c>
      <c r="E279" s="663" t="s">
        <v>605</v>
      </c>
      <c r="F279" s="664" t="s">
        <v>2456</v>
      </c>
      <c r="G279" s="663" t="s">
        <v>613</v>
      </c>
      <c r="H279" s="663" t="s">
        <v>1433</v>
      </c>
      <c r="I279" s="663" t="s">
        <v>1434</v>
      </c>
      <c r="J279" s="663" t="s">
        <v>1435</v>
      </c>
      <c r="K279" s="663" t="s">
        <v>1436</v>
      </c>
      <c r="L279" s="665">
        <v>92.519999999999982</v>
      </c>
      <c r="M279" s="665">
        <v>1</v>
      </c>
      <c r="N279" s="666">
        <v>92.519999999999982</v>
      </c>
    </row>
    <row r="280" spans="1:14" ht="14.4" customHeight="1" x14ac:dyDescent="0.3">
      <c r="A280" s="661" t="s">
        <v>580</v>
      </c>
      <c r="B280" s="662" t="s">
        <v>581</v>
      </c>
      <c r="C280" s="663" t="s">
        <v>590</v>
      </c>
      <c r="D280" s="664" t="s">
        <v>2451</v>
      </c>
      <c r="E280" s="663" t="s">
        <v>605</v>
      </c>
      <c r="F280" s="664" t="s">
        <v>2456</v>
      </c>
      <c r="G280" s="663" t="s">
        <v>613</v>
      </c>
      <c r="H280" s="663" t="s">
        <v>943</v>
      </c>
      <c r="I280" s="663" t="s">
        <v>215</v>
      </c>
      <c r="J280" s="663" t="s">
        <v>944</v>
      </c>
      <c r="K280" s="663"/>
      <c r="L280" s="665">
        <v>142.09</v>
      </c>
      <c r="M280" s="665">
        <v>1</v>
      </c>
      <c r="N280" s="666">
        <v>142.09</v>
      </c>
    </row>
    <row r="281" spans="1:14" ht="14.4" customHeight="1" x14ac:dyDescent="0.3">
      <c r="A281" s="661" t="s">
        <v>580</v>
      </c>
      <c r="B281" s="662" t="s">
        <v>581</v>
      </c>
      <c r="C281" s="663" t="s">
        <v>590</v>
      </c>
      <c r="D281" s="664" t="s">
        <v>2451</v>
      </c>
      <c r="E281" s="663" t="s">
        <v>605</v>
      </c>
      <c r="F281" s="664" t="s">
        <v>2456</v>
      </c>
      <c r="G281" s="663" t="s">
        <v>613</v>
      </c>
      <c r="H281" s="663" t="s">
        <v>1437</v>
      </c>
      <c r="I281" s="663" t="s">
        <v>1438</v>
      </c>
      <c r="J281" s="663" t="s">
        <v>1439</v>
      </c>
      <c r="K281" s="663"/>
      <c r="L281" s="665">
        <v>76.739999999999995</v>
      </c>
      <c r="M281" s="665">
        <v>1</v>
      </c>
      <c r="N281" s="666">
        <v>76.739999999999995</v>
      </c>
    </row>
    <row r="282" spans="1:14" ht="14.4" customHeight="1" x14ac:dyDescent="0.3">
      <c r="A282" s="661" t="s">
        <v>580</v>
      </c>
      <c r="B282" s="662" t="s">
        <v>581</v>
      </c>
      <c r="C282" s="663" t="s">
        <v>590</v>
      </c>
      <c r="D282" s="664" t="s">
        <v>2451</v>
      </c>
      <c r="E282" s="663" t="s">
        <v>605</v>
      </c>
      <c r="F282" s="664" t="s">
        <v>2456</v>
      </c>
      <c r="G282" s="663" t="s">
        <v>613</v>
      </c>
      <c r="H282" s="663" t="s">
        <v>1440</v>
      </c>
      <c r="I282" s="663" t="s">
        <v>1441</v>
      </c>
      <c r="J282" s="663" t="s">
        <v>1442</v>
      </c>
      <c r="K282" s="663" t="s">
        <v>1443</v>
      </c>
      <c r="L282" s="665">
        <v>113.18846765039871</v>
      </c>
      <c r="M282" s="665">
        <v>90</v>
      </c>
      <c r="N282" s="666">
        <v>10186.962088535884</v>
      </c>
    </row>
    <row r="283" spans="1:14" ht="14.4" customHeight="1" x14ac:dyDescent="0.3">
      <c r="A283" s="661" t="s">
        <v>580</v>
      </c>
      <c r="B283" s="662" t="s">
        <v>581</v>
      </c>
      <c r="C283" s="663" t="s">
        <v>590</v>
      </c>
      <c r="D283" s="664" t="s">
        <v>2451</v>
      </c>
      <c r="E283" s="663" t="s">
        <v>605</v>
      </c>
      <c r="F283" s="664" t="s">
        <v>2456</v>
      </c>
      <c r="G283" s="663" t="s">
        <v>613</v>
      </c>
      <c r="H283" s="663" t="s">
        <v>1444</v>
      </c>
      <c r="I283" s="663" t="s">
        <v>1445</v>
      </c>
      <c r="J283" s="663" t="s">
        <v>1321</v>
      </c>
      <c r="K283" s="663" t="s">
        <v>1446</v>
      </c>
      <c r="L283" s="665">
        <v>108.08000000000003</v>
      </c>
      <c r="M283" s="665">
        <v>1</v>
      </c>
      <c r="N283" s="666">
        <v>108.08000000000003</v>
      </c>
    </row>
    <row r="284" spans="1:14" ht="14.4" customHeight="1" x14ac:dyDescent="0.3">
      <c r="A284" s="661" t="s">
        <v>580</v>
      </c>
      <c r="B284" s="662" t="s">
        <v>581</v>
      </c>
      <c r="C284" s="663" t="s">
        <v>590</v>
      </c>
      <c r="D284" s="664" t="s">
        <v>2451</v>
      </c>
      <c r="E284" s="663" t="s">
        <v>605</v>
      </c>
      <c r="F284" s="664" t="s">
        <v>2456</v>
      </c>
      <c r="G284" s="663" t="s">
        <v>613</v>
      </c>
      <c r="H284" s="663" t="s">
        <v>953</v>
      </c>
      <c r="I284" s="663" t="s">
        <v>954</v>
      </c>
      <c r="J284" s="663" t="s">
        <v>955</v>
      </c>
      <c r="K284" s="663" t="s">
        <v>956</v>
      </c>
      <c r="L284" s="665">
        <v>92.819999999999951</v>
      </c>
      <c r="M284" s="665">
        <v>1</v>
      </c>
      <c r="N284" s="666">
        <v>92.819999999999951</v>
      </c>
    </row>
    <row r="285" spans="1:14" ht="14.4" customHeight="1" x14ac:dyDescent="0.3">
      <c r="A285" s="661" t="s">
        <v>580</v>
      </c>
      <c r="B285" s="662" t="s">
        <v>581</v>
      </c>
      <c r="C285" s="663" t="s">
        <v>590</v>
      </c>
      <c r="D285" s="664" t="s">
        <v>2451</v>
      </c>
      <c r="E285" s="663" t="s">
        <v>605</v>
      </c>
      <c r="F285" s="664" t="s">
        <v>2456</v>
      </c>
      <c r="G285" s="663" t="s">
        <v>613</v>
      </c>
      <c r="H285" s="663" t="s">
        <v>1447</v>
      </c>
      <c r="I285" s="663" t="s">
        <v>1448</v>
      </c>
      <c r="J285" s="663" t="s">
        <v>1449</v>
      </c>
      <c r="K285" s="663" t="s">
        <v>1450</v>
      </c>
      <c r="L285" s="665">
        <v>326.32</v>
      </c>
      <c r="M285" s="665">
        <v>1</v>
      </c>
      <c r="N285" s="666">
        <v>326.32</v>
      </c>
    </row>
    <row r="286" spans="1:14" ht="14.4" customHeight="1" x14ac:dyDescent="0.3">
      <c r="A286" s="661" t="s">
        <v>580</v>
      </c>
      <c r="B286" s="662" t="s">
        <v>581</v>
      </c>
      <c r="C286" s="663" t="s">
        <v>590</v>
      </c>
      <c r="D286" s="664" t="s">
        <v>2451</v>
      </c>
      <c r="E286" s="663" t="s">
        <v>605</v>
      </c>
      <c r="F286" s="664" t="s">
        <v>2456</v>
      </c>
      <c r="G286" s="663" t="s">
        <v>613</v>
      </c>
      <c r="H286" s="663" t="s">
        <v>1451</v>
      </c>
      <c r="I286" s="663" t="s">
        <v>1452</v>
      </c>
      <c r="J286" s="663" t="s">
        <v>1453</v>
      </c>
      <c r="K286" s="663" t="s">
        <v>1454</v>
      </c>
      <c r="L286" s="665">
        <v>36.93</v>
      </c>
      <c r="M286" s="665">
        <v>1</v>
      </c>
      <c r="N286" s="666">
        <v>36.93</v>
      </c>
    </row>
    <row r="287" spans="1:14" ht="14.4" customHeight="1" x14ac:dyDescent="0.3">
      <c r="A287" s="661" t="s">
        <v>580</v>
      </c>
      <c r="B287" s="662" t="s">
        <v>581</v>
      </c>
      <c r="C287" s="663" t="s">
        <v>590</v>
      </c>
      <c r="D287" s="664" t="s">
        <v>2451</v>
      </c>
      <c r="E287" s="663" t="s">
        <v>605</v>
      </c>
      <c r="F287" s="664" t="s">
        <v>2456</v>
      </c>
      <c r="G287" s="663" t="s">
        <v>613</v>
      </c>
      <c r="H287" s="663" t="s">
        <v>1455</v>
      </c>
      <c r="I287" s="663" t="s">
        <v>1456</v>
      </c>
      <c r="J287" s="663" t="s">
        <v>1457</v>
      </c>
      <c r="K287" s="663" t="s">
        <v>1458</v>
      </c>
      <c r="L287" s="665">
        <v>227.59918207758045</v>
      </c>
      <c r="M287" s="665">
        <v>1</v>
      </c>
      <c r="N287" s="666">
        <v>227.59918207758045</v>
      </c>
    </row>
    <row r="288" spans="1:14" ht="14.4" customHeight="1" x14ac:dyDescent="0.3">
      <c r="A288" s="661" t="s">
        <v>580</v>
      </c>
      <c r="B288" s="662" t="s">
        <v>581</v>
      </c>
      <c r="C288" s="663" t="s">
        <v>590</v>
      </c>
      <c r="D288" s="664" t="s">
        <v>2451</v>
      </c>
      <c r="E288" s="663" t="s">
        <v>605</v>
      </c>
      <c r="F288" s="664" t="s">
        <v>2456</v>
      </c>
      <c r="G288" s="663" t="s">
        <v>613</v>
      </c>
      <c r="H288" s="663" t="s">
        <v>1459</v>
      </c>
      <c r="I288" s="663" t="s">
        <v>1460</v>
      </c>
      <c r="J288" s="663" t="s">
        <v>1461</v>
      </c>
      <c r="K288" s="663" t="s">
        <v>1462</v>
      </c>
      <c r="L288" s="665">
        <v>70.990000000000009</v>
      </c>
      <c r="M288" s="665">
        <v>1</v>
      </c>
      <c r="N288" s="666">
        <v>70.990000000000009</v>
      </c>
    </row>
    <row r="289" spans="1:14" ht="14.4" customHeight="1" x14ac:dyDescent="0.3">
      <c r="A289" s="661" t="s">
        <v>580</v>
      </c>
      <c r="B289" s="662" t="s">
        <v>581</v>
      </c>
      <c r="C289" s="663" t="s">
        <v>590</v>
      </c>
      <c r="D289" s="664" t="s">
        <v>2451</v>
      </c>
      <c r="E289" s="663" t="s">
        <v>605</v>
      </c>
      <c r="F289" s="664" t="s">
        <v>2456</v>
      </c>
      <c r="G289" s="663" t="s">
        <v>613</v>
      </c>
      <c r="H289" s="663" t="s">
        <v>1463</v>
      </c>
      <c r="I289" s="663" t="s">
        <v>1464</v>
      </c>
      <c r="J289" s="663" t="s">
        <v>1465</v>
      </c>
      <c r="K289" s="663" t="s">
        <v>1466</v>
      </c>
      <c r="L289" s="665">
        <v>58.170005436708784</v>
      </c>
      <c r="M289" s="665">
        <v>1</v>
      </c>
      <c r="N289" s="666">
        <v>58.170005436708784</v>
      </c>
    </row>
    <row r="290" spans="1:14" ht="14.4" customHeight="1" x14ac:dyDescent="0.3">
      <c r="A290" s="661" t="s">
        <v>580</v>
      </c>
      <c r="B290" s="662" t="s">
        <v>581</v>
      </c>
      <c r="C290" s="663" t="s">
        <v>590</v>
      </c>
      <c r="D290" s="664" t="s">
        <v>2451</v>
      </c>
      <c r="E290" s="663" t="s">
        <v>605</v>
      </c>
      <c r="F290" s="664" t="s">
        <v>2456</v>
      </c>
      <c r="G290" s="663" t="s">
        <v>613</v>
      </c>
      <c r="H290" s="663" t="s">
        <v>1467</v>
      </c>
      <c r="I290" s="663" t="s">
        <v>1468</v>
      </c>
      <c r="J290" s="663" t="s">
        <v>1469</v>
      </c>
      <c r="K290" s="663" t="s">
        <v>1470</v>
      </c>
      <c r="L290" s="665">
        <v>24.303333333333331</v>
      </c>
      <c r="M290" s="665">
        <v>6</v>
      </c>
      <c r="N290" s="666">
        <v>145.82</v>
      </c>
    </row>
    <row r="291" spans="1:14" ht="14.4" customHeight="1" x14ac:dyDescent="0.3">
      <c r="A291" s="661" t="s">
        <v>580</v>
      </c>
      <c r="B291" s="662" t="s">
        <v>581</v>
      </c>
      <c r="C291" s="663" t="s">
        <v>590</v>
      </c>
      <c r="D291" s="664" t="s">
        <v>2451</v>
      </c>
      <c r="E291" s="663" t="s">
        <v>605</v>
      </c>
      <c r="F291" s="664" t="s">
        <v>2456</v>
      </c>
      <c r="G291" s="663" t="s">
        <v>613</v>
      </c>
      <c r="H291" s="663" t="s">
        <v>1471</v>
      </c>
      <c r="I291" s="663" t="s">
        <v>215</v>
      </c>
      <c r="J291" s="663" t="s">
        <v>1472</v>
      </c>
      <c r="K291" s="663" t="s">
        <v>1473</v>
      </c>
      <c r="L291" s="665">
        <v>75.019808032344329</v>
      </c>
      <c r="M291" s="665">
        <v>1</v>
      </c>
      <c r="N291" s="666">
        <v>75.019808032344329</v>
      </c>
    </row>
    <row r="292" spans="1:14" ht="14.4" customHeight="1" x14ac:dyDescent="0.3">
      <c r="A292" s="661" t="s">
        <v>580</v>
      </c>
      <c r="B292" s="662" t="s">
        <v>581</v>
      </c>
      <c r="C292" s="663" t="s">
        <v>590</v>
      </c>
      <c r="D292" s="664" t="s">
        <v>2451</v>
      </c>
      <c r="E292" s="663" t="s">
        <v>605</v>
      </c>
      <c r="F292" s="664" t="s">
        <v>2456</v>
      </c>
      <c r="G292" s="663" t="s">
        <v>613</v>
      </c>
      <c r="H292" s="663" t="s">
        <v>980</v>
      </c>
      <c r="I292" s="663" t="s">
        <v>215</v>
      </c>
      <c r="J292" s="663" t="s">
        <v>981</v>
      </c>
      <c r="K292" s="663"/>
      <c r="L292" s="665">
        <v>116.82947576556057</v>
      </c>
      <c r="M292" s="665">
        <v>2</v>
      </c>
      <c r="N292" s="666">
        <v>233.65895153112115</v>
      </c>
    </row>
    <row r="293" spans="1:14" ht="14.4" customHeight="1" x14ac:dyDescent="0.3">
      <c r="A293" s="661" t="s">
        <v>580</v>
      </c>
      <c r="B293" s="662" t="s">
        <v>581</v>
      </c>
      <c r="C293" s="663" t="s">
        <v>590</v>
      </c>
      <c r="D293" s="664" t="s">
        <v>2451</v>
      </c>
      <c r="E293" s="663" t="s">
        <v>605</v>
      </c>
      <c r="F293" s="664" t="s">
        <v>2456</v>
      </c>
      <c r="G293" s="663" t="s">
        <v>613</v>
      </c>
      <c r="H293" s="663" t="s">
        <v>1474</v>
      </c>
      <c r="I293" s="663" t="s">
        <v>1475</v>
      </c>
      <c r="J293" s="663" t="s">
        <v>1476</v>
      </c>
      <c r="K293" s="663" t="s">
        <v>1477</v>
      </c>
      <c r="L293" s="665">
        <v>96.2</v>
      </c>
      <c r="M293" s="665">
        <v>1</v>
      </c>
      <c r="N293" s="666">
        <v>96.2</v>
      </c>
    </row>
    <row r="294" spans="1:14" ht="14.4" customHeight="1" x14ac:dyDescent="0.3">
      <c r="A294" s="661" t="s">
        <v>580</v>
      </c>
      <c r="B294" s="662" t="s">
        <v>581</v>
      </c>
      <c r="C294" s="663" t="s">
        <v>590</v>
      </c>
      <c r="D294" s="664" t="s">
        <v>2451</v>
      </c>
      <c r="E294" s="663" t="s">
        <v>605</v>
      </c>
      <c r="F294" s="664" t="s">
        <v>2456</v>
      </c>
      <c r="G294" s="663" t="s">
        <v>613</v>
      </c>
      <c r="H294" s="663" t="s">
        <v>985</v>
      </c>
      <c r="I294" s="663" t="s">
        <v>986</v>
      </c>
      <c r="J294" s="663" t="s">
        <v>987</v>
      </c>
      <c r="K294" s="663" t="s">
        <v>988</v>
      </c>
      <c r="L294" s="665">
        <v>327.33756394620258</v>
      </c>
      <c r="M294" s="665">
        <v>119.9</v>
      </c>
      <c r="N294" s="666">
        <v>39247.773917149694</v>
      </c>
    </row>
    <row r="295" spans="1:14" ht="14.4" customHeight="1" x14ac:dyDescent="0.3">
      <c r="A295" s="661" t="s">
        <v>580</v>
      </c>
      <c r="B295" s="662" t="s">
        <v>581</v>
      </c>
      <c r="C295" s="663" t="s">
        <v>590</v>
      </c>
      <c r="D295" s="664" t="s">
        <v>2451</v>
      </c>
      <c r="E295" s="663" t="s">
        <v>605</v>
      </c>
      <c r="F295" s="664" t="s">
        <v>2456</v>
      </c>
      <c r="G295" s="663" t="s">
        <v>613</v>
      </c>
      <c r="H295" s="663" t="s">
        <v>1478</v>
      </c>
      <c r="I295" s="663" t="s">
        <v>1479</v>
      </c>
      <c r="J295" s="663" t="s">
        <v>1480</v>
      </c>
      <c r="K295" s="663" t="s">
        <v>1481</v>
      </c>
      <c r="L295" s="665">
        <v>33.879878578455532</v>
      </c>
      <c r="M295" s="665">
        <v>1</v>
      </c>
      <c r="N295" s="666">
        <v>33.879878578455532</v>
      </c>
    </row>
    <row r="296" spans="1:14" ht="14.4" customHeight="1" x14ac:dyDescent="0.3">
      <c r="A296" s="661" t="s">
        <v>580</v>
      </c>
      <c r="B296" s="662" t="s">
        <v>581</v>
      </c>
      <c r="C296" s="663" t="s">
        <v>590</v>
      </c>
      <c r="D296" s="664" t="s">
        <v>2451</v>
      </c>
      <c r="E296" s="663" t="s">
        <v>605</v>
      </c>
      <c r="F296" s="664" t="s">
        <v>2456</v>
      </c>
      <c r="G296" s="663" t="s">
        <v>613</v>
      </c>
      <c r="H296" s="663" t="s">
        <v>1482</v>
      </c>
      <c r="I296" s="663" t="s">
        <v>1483</v>
      </c>
      <c r="J296" s="663" t="s">
        <v>1484</v>
      </c>
      <c r="K296" s="663" t="s">
        <v>1485</v>
      </c>
      <c r="L296" s="665">
        <v>56.64</v>
      </c>
      <c r="M296" s="665">
        <v>1</v>
      </c>
      <c r="N296" s="666">
        <v>56.64</v>
      </c>
    </row>
    <row r="297" spans="1:14" ht="14.4" customHeight="1" x14ac:dyDescent="0.3">
      <c r="A297" s="661" t="s">
        <v>580</v>
      </c>
      <c r="B297" s="662" t="s">
        <v>581</v>
      </c>
      <c r="C297" s="663" t="s">
        <v>590</v>
      </c>
      <c r="D297" s="664" t="s">
        <v>2451</v>
      </c>
      <c r="E297" s="663" t="s">
        <v>605</v>
      </c>
      <c r="F297" s="664" t="s">
        <v>2456</v>
      </c>
      <c r="G297" s="663" t="s">
        <v>613</v>
      </c>
      <c r="H297" s="663" t="s">
        <v>1486</v>
      </c>
      <c r="I297" s="663" t="s">
        <v>1487</v>
      </c>
      <c r="J297" s="663" t="s">
        <v>1488</v>
      </c>
      <c r="K297" s="663" t="s">
        <v>1489</v>
      </c>
      <c r="L297" s="665">
        <v>136.16999999999999</v>
      </c>
      <c r="M297" s="665">
        <v>1</v>
      </c>
      <c r="N297" s="666">
        <v>136.16999999999999</v>
      </c>
    </row>
    <row r="298" spans="1:14" ht="14.4" customHeight="1" x14ac:dyDescent="0.3">
      <c r="A298" s="661" t="s">
        <v>580</v>
      </c>
      <c r="B298" s="662" t="s">
        <v>581</v>
      </c>
      <c r="C298" s="663" t="s">
        <v>590</v>
      </c>
      <c r="D298" s="664" t="s">
        <v>2451</v>
      </c>
      <c r="E298" s="663" t="s">
        <v>605</v>
      </c>
      <c r="F298" s="664" t="s">
        <v>2456</v>
      </c>
      <c r="G298" s="663" t="s">
        <v>613</v>
      </c>
      <c r="H298" s="663" t="s">
        <v>1490</v>
      </c>
      <c r="I298" s="663" t="s">
        <v>1491</v>
      </c>
      <c r="J298" s="663" t="s">
        <v>1492</v>
      </c>
      <c r="K298" s="663" t="s">
        <v>1493</v>
      </c>
      <c r="L298" s="665">
        <v>453.00886599086556</v>
      </c>
      <c r="M298" s="665">
        <v>1</v>
      </c>
      <c r="N298" s="666">
        <v>453.00886599086556</v>
      </c>
    </row>
    <row r="299" spans="1:14" ht="14.4" customHeight="1" x14ac:dyDescent="0.3">
      <c r="A299" s="661" t="s">
        <v>580</v>
      </c>
      <c r="B299" s="662" t="s">
        <v>581</v>
      </c>
      <c r="C299" s="663" t="s">
        <v>590</v>
      </c>
      <c r="D299" s="664" t="s">
        <v>2451</v>
      </c>
      <c r="E299" s="663" t="s">
        <v>605</v>
      </c>
      <c r="F299" s="664" t="s">
        <v>2456</v>
      </c>
      <c r="G299" s="663" t="s">
        <v>613</v>
      </c>
      <c r="H299" s="663" t="s">
        <v>1494</v>
      </c>
      <c r="I299" s="663" t="s">
        <v>215</v>
      </c>
      <c r="J299" s="663" t="s">
        <v>1495</v>
      </c>
      <c r="K299" s="663"/>
      <c r="L299" s="665">
        <v>275.76969014382922</v>
      </c>
      <c r="M299" s="665">
        <v>1</v>
      </c>
      <c r="N299" s="666">
        <v>275.76969014382922</v>
      </c>
    </row>
    <row r="300" spans="1:14" ht="14.4" customHeight="1" x14ac:dyDescent="0.3">
      <c r="A300" s="661" t="s">
        <v>580</v>
      </c>
      <c r="B300" s="662" t="s">
        <v>581</v>
      </c>
      <c r="C300" s="663" t="s">
        <v>590</v>
      </c>
      <c r="D300" s="664" t="s">
        <v>2451</v>
      </c>
      <c r="E300" s="663" t="s">
        <v>605</v>
      </c>
      <c r="F300" s="664" t="s">
        <v>2456</v>
      </c>
      <c r="G300" s="663" t="s">
        <v>613</v>
      </c>
      <c r="H300" s="663" t="s">
        <v>1496</v>
      </c>
      <c r="I300" s="663" t="s">
        <v>1497</v>
      </c>
      <c r="J300" s="663" t="s">
        <v>1498</v>
      </c>
      <c r="K300" s="663" t="s">
        <v>1499</v>
      </c>
      <c r="L300" s="665">
        <v>126.38</v>
      </c>
      <c r="M300" s="665">
        <v>1</v>
      </c>
      <c r="N300" s="666">
        <v>126.38</v>
      </c>
    </row>
    <row r="301" spans="1:14" ht="14.4" customHeight="1" x14ac:dyDescent="0.3">
      <c r="A301" s="661" t="s">
        <v>580</v>
      </c>
      <c r="B301" s="662" t="s">
        <v>581</v>
      </c>
      <c r="C301" s="663" t="s">
        <v>590</v>
      </c>
      <c r="D301" s="664" t="s">
        <v>2451</v>
      </c>
      <c r="E301" s="663" t="s">
        <v>605</v>
      </c>
      <c r="F301" s="664" t="s">
        <v>2456</v>
      </c>
      <c r="G301" s="663" t="s">
        <v>613</v>
      </c>
      <c r="H301" s="663" t="s">
        <v>1500</v>
      </c>
      <c r="I301" s="663" t="s">
        <v>1500</v>
      </c>
      <c r="J301" s="663" t="s">
        <v>1501</v>
      </c>
      <c r="K301" s="663" t="s">
        <v>1502</v>
      </c>
      <c r="L301" s="665">
        <v>135.16999999999996</v>
      </c>
      <c r="M301" s="665">
        <v>1</v>
      </c>
      <c r="N301" s="666">
        <v>135.16999999999996</v>
      </c>
    </row>
    <row r="302" spans="1:14" ht="14.4" customHeight="1" x14ac:dyDescent="0.3">
      <c r="A302" s="661" t="s">
        <v>580</v>
      </c>
      <c r="B302" s="662" t="s">
        <v>581</v>
      </c>
      <c r="C302" s="663" t="s">
        <v>590</v>
      </c>
      <c r="D302" s="664" t="s">
        <v>2451</v>
      </c>
      <c r="E302" s="663" t="s">
        <v>605</v>
      </c>
      <c r="F302" s="664" t="s">
        <v>2456</v>
      </c>
      <c r="G302" s="663" t="s">
        <v>613</v>
      </c>
      <c r="H302" s="663" t="s">
        <v>1503</v>
      </c>
      <c r="I302" s="663" t="s">
        <v>1504</v>
      </c>
      <c r="J302" s="663" t="s">
        <v>1505</v>
      </c>
      <c r="K302" s="663" t="s">
        <v>1506</v>
      </c>
      <c r="L302" s="665">
        <v>496.87533304578722</v>
      </c>
      <c r="M302" s="665">
        <v>1</v>
      </c>
      <c r="N302" s="666">
        <v>496.87533304578722</v>
      </c>
    </row>
    <row r="303" spans="1:14" ht="14.4" customHeight="1" x14ac:dyDescent="0.3">
      <c r="A303" s="661" t="s">
        <v>580</v>
      </c>
      <c r="B303" s="662" t="s">
        <v>581</v>
      </c>
      <c r="C303" s="663" t="s">
        <v>590</v>
      </c>
      <c r="D303" s="664" t="s">
        <v>2451</v>
      </c>
      <c r="E303" s="663" t="s">
        <v>605</v>
      </c>
      <c r="F303" s="664" t="s">
        <v>2456</v>
      </c>
      <c r="G303" s="663" t="s">
        <v>613</v>
      </c>
      <c r="H303" s="663" t="s">
        <v>1029</v>
      </c>
      <c r="I303" s="663" t="s">
        <v>1029</v>
      </c>
      <c r="J303" s="663" t="s">
        <v>1030</v>
      </c>
      <c r="K303" s="663" t="s">
        <v>1031</v>
      </c>
      <c r="L303" s="665">
        <v>216.11714337588342</v>
      </c>
      <c r="M303" s="665">
        <v>34</v>
      </c>
      <c r="N303" s="666">
        <v>7347.9828747800357</v>
      </c>
    </row>
    <row r="304" spans="1:14" ht="14.4" customHeight="1" x14ac:dyDescent="0.3">
      <c r="A304" s="661" t="s">
        <v>580</v>
      </c>
      <c r="B304" s="662" t="s">
        <v>581</v>
      </c>
      <c r="C304" s="663" t="s">
        <v>590</v>
      </c>
      <c r="D304" s="664" t="s">
        <v>2451</v>
      </c>
      <c r="E304" s="663" t="s">
        <v>605</v>
      </c>
      <c r="F304" s="664" t="s">
        <v>2456</v>
      </c>
      <c r="G304" s="663" t="s">
        <v>613</v>
      </c>
      <c r="H304" s="663" t="s">
        <v>1507</v>
      </c>
      <c r="I304" s="663" t="s">
        <v>215</v>
      </c>
      <c r="J304" s="663" t="s">
        <v>1508</v>
      </c>
      <c r="K304" s="663"/>
      <c r="L304" s="665">
        <v>30.780000000000005</v>
      </c>
      <c r="M304" s="665">
        <v>1</v>
      </c>
      <c r="N304" s="666">
        <v>30.780000000000005</v>
      </c>
    </row>
    <row r="305" spans="1:14" ht="14.4" customHeight="1" x14ac:dyDescent="0.3">
      <c r="A305" s="661" t="s">
        <v>580</v>
      </c>
      <c r="B305" s="662" t="s">
        <v>581</v>
      </c>
      <c r="C305" s="663" t="s">
        <v>590</v>
      </c>
      <c r="D305" s="664" t="s">
        <v>2451</v>
      </c>
      <c r="E305" s="663" t="s">
        <v>605</v>
      </c>
      <c r="F305" s="664" t="s">
        <v>2456</v>
      </c>
      <c r="G305" s="663" t="s">
        <v>613</v>
      </c>
      <c r="H305" s="663" t="s">
        <v>1509</v>
      </c>
      <c r="I305" s="663" t="s">
        <v>215</v>
      </c>
      <c r="J305" s="663" t="s">
        <v>1510</v>
      </c>
      <c r="K305" s="663" t="s">
        <v>1473</v>
      </c>
      <c r="L305" s="665">
        <v>87.725000000000009</v>
      </c>
      <c r="M305" s="665">
        <v>1</v>
      </c>
      <c r="N305" s="666">
        <v>87.725000000000009</v>
      </c>
    </row>
    <row r="306" spans="1:14" ht="14.4" customHeight="1" x14ac:dyDescent="0.3">
      <c r="A306" s="661" t="s">
        <v>580</v>
      </c>
      <c r="B306" s="662" t="s">
        <v>581</v>
      </c>
      <c r="C306" s="663" t="s">
        <v>590</v>
      </c>
      <c r="D306" s="664" t="s">
        <v>2451</v>
      </c>
      <c r="E306" s="663" t="s">
        <v>605</v>
      </c>
      <c r="F306" s="664" t="s">
        <v>2456</v>
      </c>
      <c r="G306" s="663" t="s">
        <v>613</v>
      </c>
      <c r="H306" s="663" t="s">
        <v>1511</v>
      </c>
      <c r="I306" s="663" t="s">
        <v>1512</v>
      </c>
      <c r="J306" s="663" t="s">
        <v>1513</v>
      </c>
      <c r="K306" s="663" t="s">
        <v>1514</v>
      </c>
      <c r="L306" s="665">
        <v>284.68</v>
      </c>
      <c r="M306" s="665">
        <v>1</v>
      </c>
      <c r="N306" s="666">
        <v>284.68</v>
      </c>
    </row>
    <row r="307" spans="1:14" ht="14.4" customHeight="1" x14ac:dyDescent="0.3">
      <c r="A307" s="661" t="s">
        <v>580</v>
      </c>
      <c r="B307" s="662" t="s">
        <v>581</v>
      </c>
      <c r="C307" s="663" t="s">
        <v>590</v>
      </c>
      <c r="D307" s="664" t="s">
        <v>2451</v>
      </c>
      <c r="E307" s="663" t="s">
        <v>605</v>
      </c>
      <c r="F307" s="664" t="s">
        <v>2456</v>
      </c>
      <c r="G307" s="663" t="s">
        <v>613</v>
      </c>
      <c r="H307" s="663" t="s">
        <v>1034</v>
      </c>
      <c r="I307" s="663" t="s">
        <v>1034</v>
      </c>
      <c r="J307" s="663" t="s">
        <v>1035</v>
      </c>
      <c r="K307" s="663" t="s">
        <v>1036</v>
      </c>
      <c r="L307" s="665">
        <v>44</v>
      </c>
      <c r="M307" s="665">
        <v>1</v>
      </c>
      <c r="N307" s="666">
        <v>44</v>
      </c>
    </row>
    <row r="308" spans="1:14" ht="14.4" customHeight="1" x14ac:dyDescent="0.3">
      <c r="A308" s="661" t="s">
        <v>580</v>
      </c>
      <c r="B308" s="662" t="s">
        <v>581</v>
      </c>
      <c r="C308" s="663" t="s">
        <v>590</v>
      </c>
      <c r="D308" s="664" t="s">
        <v>2451</v>
      </c>
      <c r="E308" s="663" t="s">
        <v>605</v>
      </c>
      <c r="F308" s="664" t="s">
        <v>2456</v>
      </c>
      <c r="G308" s="663" t="s">
        <v>613</v>
      </c>
      <c r="H308" s="663" t="s">
        <v>1515</v>
      </c>
      <c r="I308" s="663" t="s">
        <v>1515</v>
      </c>
      <c r="J308" s="663" t="s">
        <v>857</v>
      </c>
      <c r="K308" s="663" t="s">
        <v>1516</v>
      </c>
      <c r="L308" s="665">
        <v>70.875000000000014</v>
      </c>
      <c r="M308" s="665">
        <v>2</v>
      </c>
      <c r="N308" s="666">
        <v>141.75000000000003</v>
      </c>
    </row>
    <row r="309" spans="1:14" ht="14.4" customHeight="1" x14ac:dyDescent="0.3">
      <c r="A309" s="661" t="s">
        <v>580</v>
      </c>
      <c r="B309" s="662" t="s">
        <v>581</v>
      </c>
      <c r="C309" s="663" t="s">
        <v>590</v>
      </c>
      <c r="D309" s="664" t="s">
        <v>2451</v>
      </c>
      <c r="E309" s="663" t="s">
        <v>605</v>
      </c>
      <c r="F309" s="664" t="s">
        <v>2456</v>
      </c>
      <c r="G309" s="663" t="s">
        <v>613</v>
      </c>
      <c r="H309" s="663" t="s">
        <v>1517</v>
      </c>
      <c r="I309" s="663" t="s">
        <v>1517</v>
      </c>
      <c r="J309" s="663" t="s">
        <v>1518</v>
      </c>
      <c r="K309" s="663" t="s">
        <v>699</v>
      </c>
      <c r="L309" s="665">
        <v>56.019772411033316</v>
      </c>
      <c r="M309" s="665">
        <v>1</v>
      </c>
      <c r="N309" s="666">
        <v>56.019772411033316</v>
      </c>
    </row>
    <row r="310" spans="1:14" ht="14.4" customHeight="1" x14ac:dyDescent="0.3">
      <c r="A310" s="661" t="s">
        <v>580</v>
      </c>
      <c r="B310" s="662" t="s">
        <v>581</v>
      </c>
      <c r="C310" s="663" t="s">
        <v>590</v>
      </c>
      <c r="D310" s="664" t="s">
        <v>2451</v>
      </c>
      <c r="E310" s="663" t="s">
        <v>605</v>
      </c>
      <c r="F310" s="664" t="s">
        <v>2456</v>
      </c>
      <c r="G310" s="663" t="s">
        <v>613</v>
      </c>
      <c r="H310" s="663" t="s">
        <v>1519</v>
      </c>
      <c r="I310" s="663" t="s">
        <v>215</v>
      </c>
      <c r="J310" s="663" t="s">
        <v>1520</v>
      </c>
      <c r="K310" s="663"/>
      <c r="L310" s="665">
        <v>137.88999999999999</v>
      </c>
      <c r="M310" s="665">
        <v>1</v>
      </c>
      <c r="N310" s="666">
        <v>137.88999999999999</v>
      </c>
    </row>
    <row r="311" spans="1:14" ht="14.4" customHeight="1" x14ac:dyDescent="0.3">
      <c r="A311" s="661" t="s">
        <v>580</v>
      </c>
      <c r="B311" s="662" t="s">
        <v>581</v>
      </c>
      <c r="C311" s="663" t="s">
        <v>590</v>
      </c>
      <c r="D311" s="664" t="s">
        <v>2451</v>
      </c>
      <c r="E311" s="663" t="s">
        <v>605</v>
      </c>
      <c r="F311" s="664" t="s">
        <v>2456</v>
      </c>
      <c r="G311" s="663" t="s">
        <v>613</v>
      </c>
      <c r="H311" s="663" t="s">
        <v>1053</v>
      </c>
      <c r="I311" s="663" t="s">
        <v>1053</v>
      </c>
      <c r="J311" s="663" t="s">
        <v>1054</v>
      </c>
      <c r="K311" s="663" t="s">
        <v>1055</v>
      </c>
      <c r="L311" s="665">
        <v>1.07</v>
      </c>
      <c r="M311" s="665">
        <v>8</v>
      </c>
      <c r="N311" s="666">
        <v>8.56</v>
      </c>
    </row>
    <row r="312" spans="1:14" ht="14.4" customHeight="1" x14ac:dyDescent="0.3">
      <c r="A312" s="661" t="s">
        <v>580</v>
      </c>
      <c r="B312" s="662" t="s">
        <v>581</v>
      </c>
      <c r="C312" s="663" t="s">
        <v>590</v>
      </c>
      <c r="D312" s="664" t="s">
        <v>2451</v>
      </c>
      <c r="E312" s="663" t="s">
        <v>605</v>
      </c>
      <c r="F312" s="664" t="s">
        <v>2456</v>
      </c>
      <c r="G312" s="663" t="s">
        <v>613</v>
      </c>
      <c r="H312" s="663" t="s">
        <v>1521</v>
      </c>
      <c r="I312" s="663" t="s">
        <v>1521</v>
      </c>
      <c r="J312" s="663" t="s">
        <v>1522</v>
      </c>
      <c r="K312" s="663" t="s">
        <v>1523</v>
      </c>
      <c r="L312" s="665">
        <v>122.83974112333311</v>
      </c>
      <c r="M312" s="665">
        <v>2</v>
      </c>
      <c r="N312" s="666">
        <v>245.67948224666623</v>
      </c>
    </row>
    <row r="313" spans="1:14" ht="14.4" customHeight="1" x14ac:dyDescent="0.3">
      <c r="A313" s="661" t="s">
        <v>580</v>
      </c>
      <c r="B313" s="662" t="s">
        <v>581</v>
      </c>
      <c r="C313" s="663" t="s">
        <v>590</v>
      </c>
      <c r="D313" s="664" t="s">
        <v>2451</v>
      </c>
      <c r="E313" s="663" t="s">
        <v>605</v>
      </c>
      <c r="F313" s="664" t="s">
        <v>2456</v>
      </c>
      <c r="G313" s="663" t="s">
        <v>613</v>
      </c>
      <c r="H313" s="663" t="s">
        <v>1524</v>
      </c>
      <c r="I313" s="663" t="s">
        <v>215</v>
      </c>
      <c r="J313" s="663" t="s">
        <v>1525</v>
      </c>
      <c r="K313" s="663"/>
      <c r="L313" s="665">
        <v>53.919971356770873</v>
      </c>
      <c r="M313" s="665">
        <v>3</v>
      </c>
      <c r="N313" s="666">
        <v>161.75991407031262</v>
      </c>
    </row>
    <row r="314" spans="1:14" ht="14.4" customHeight="1" x14ac:dyDescent="0.3">
      <c r="A314" s="661" t="s">
        <v>580</v>
      </c>
      <c r="B314" s="662" t="s">
        <v>581</v>
      </c>
      <c r="C314" s="663" t="s">
        <v>590</v>
      </c>
      <c r="D314" s="664" t="s">
        <v>2451</v>
      </c>
      <c r="E314" s="663" t="s">
        <v>605</v>
      </c>
      <c r="F314" s="664" t="s">
        <v>2456</v>
      </c>
      <c r="G314" s="663" t="s">
        <v>1064</v>
      </c>
      <c r="H314" s="663" t="s">
        <v>1065</v>
      </c>
      <c r="I314" s="663" t="s">
        <v>1066</v>
      </c>
      <c r="J314" s="663" t="s">
        <v>1067</v>
      </c>
      <c r="K314" s="663" t="s">
        <v>1068</v>
      </c>
      <c r="L314" s="665">
        <v>34.76048939193327</v>
      </c>
      <c r="M314" s="665">
        <v>20</v>
      </c>
      <c r="N314" s="666">
        <v>695.20978783866542</v>
      </c>
    </row>
    <row r="315" spans="1:14" ht="14.4" customHeight="1" x14ac:dyDescent="0.3">
      <c r="A315" s="661" t="s">
        <v>580</v>
      </c>
      <c r="B315" s="662" t="s">
        <v>581</v>
      </c>
      <c r="C315" s="663" t="s">
        <v>590</v>
      </c>
      <c r="D315" s="664" t="s">
        <v>2451</v>
      </c>
      <c r="E315" s="663" t="s">
        <v>605</v>
      </c>
      <c r="F315" s="664" t="s">
        <v>2456</v>
      </c>
      <c r="G315" s="663" t="s">
        <v>1064</v>
      </c>
      <c r="H315" s="663" t="s">
        <v>1072</v>
      </c>
      <c r="I315" s="663" t="s">
        <v>1073</v>
      </c>
      <c r="J315" s="663" t="s">
        <v>1074</v>
      </c>
      <c r="K315" s="663" t="s">
        <v>1075</v>
      </c>
      <c r="L315" s="665">
        <v>105.12969653446042</v>
      </c>
      <c r="M315" s="665">
        <v>12</v>
      </c>
      <c r="N315" s="666">
        <v>1261.556358413525</v>
      </c>
    </row>
    <row r="316" spans="1:14" ht="14.4" customHeight="1" x14ac:dyDescent="0.3">
      <c r="A316" s="661" t="s">
        <v>580</v>
      </c>
      <c r="B316" s="662" t="s">
        <v>581</v>
      </c>
      <c r="C316" s="663" t="s">
        <v>590</v>
      </c>
      <c r="D316" s="664" t="s">
        <v>2451</v>
      </c>
      <c r="E316" s="663" t="s">
        <v>605</v>
      </c>
      <c r="F316" s="664" t="s">
        <v>2456</v>
      </c>
      <c r="G316" s="663" t="s">
        <v>1064</v>
      </c>
      <c r="H316" s="663" t="s">
        <v>1526</v>
      </c>
      <c r="I316" s="663" t="s">
        <v>1527</v>
      </c>
      <c r="J316" s="663" t="s">
        <v>1528</v>
      </c>
      <c r="K316" s="663" t="s">
        <v>1529</v>
      </c>
      <c r="L316" s="665">
        <v>60.430000000000014</v>
      </c>
      <c r="M316" s="665">
        <v>2</v>
      </c>
      <c r="N316" s="666">
        <v>120.86000000000003</v>
      </c>
    </row>
    <row r="317" spans="1:14" ht="14.4" customHeight="1" x14ac:dyDescent="0.3">
      <c r="A317" s="661" t="s">
        <v>580</v>
      </c>
      <c r="B317" s="662" t="s">
        <v>581</v>
      </c>
      <c r="C317" s="663" t="s">
        <v>590</v>
      </c>
      <c r="D317" s="664" t="s">
        <v>2451</v>
      </c>
      <c r="E317" s="663" t="s">
        <v>605</v>
      </c>
      <c r="F317" s="664" t="s">
        <v>2456</v>
      </c>
      <c r="G317" s="663" t="s">
        <v>1064</v>
      </c>
      <c r="H317" s="663" t="s">
        <v>1530</v>
      </c>
      <c r="I317" s="663" t="s">
        <v>1531</v>
      </c>
      <c r="J317" s="663" t="s">
        <v>1532</v>
      </c>
      <c r="K317" s="663" t="s">
        <v>839</v>
      </c>
      <c r="L317" s="665">
        <v>48.014999999999986</v>
      </c>
      <c r="M317" s="665">
        <v>4</v>
      </c>
      <c r="N317" s="666">
        <v>192.05999999999995</v>
      </c>
    </row>
    <row r="318" spans="1:14" ht="14.4" customHeight="1" x14ac:dyDescent="0.3">
      <c r="A318" s="661" t="s">
        <v>580</v>
      </c>
      <c r="B318" s="662" t="s">
        <v>581</v>
      </c>
      <c r="C318" s="663" t="s">
        <v>590</v>
      </c>
      <c r="D318" s="664" t="s">
        <v>2451</v>
      </c>
      <c r="E318" s="663" t="s">
        <v>605</v>
      </c>
      <c r="F318" s="664" t="s">
        <v>2456</v>
      </c>
      <c r="G318" s="663" t="s">
        <v>1064</v>
      </c>
      <c r="H318" s="663" t="s">
        <v>1084</v>
      </c>
      <c r="I318" s="663" t="s">
        <v>1085</v>
      </c>
      <c r="J318" s="663" t="s">
        <v>1086</v>
      </c>
      <c r="K318" s="663" t="s">
        <v>839</v>
      </c>
      <c r="L318" s="665">
        <v>185.55</v>
      </c>
      <c r="M318" s="665">
        <v>1</v>
      </c>
      <c r="N318" s="666">
        <v>185.55</v>
      </c>
    </row>
    <row r="319" spans="1:14" ht="14.4" customHeight="1" x14ac:dyDescent="0.3">
      <c r="A319" s="661" t="s">
        <v>580</v>
      </c>
      <c r="B319" s="662" t="s">
        <v>581</v>
      </c>
      <c r="C319" s="663" t="s">
        <v>590</v>
      </c>
      <c r="D319" s="664" t="s">
        <v>2451</v>
      </c>
      <c r="E319" s="663" t="s">
        <v>605</v>
      </c>
      <c r="F319" s="664" t="s">
        <v>2456</v>
      </c>
      <c r="G319" s="663" t="s">
        <v>1064</v>
      </c>
      <c r="H319" s="663" t="s">
        <v>1087</v>
      </c>
      <c r="I319" s="663" t="s">
        <v>1088</v>
      </c>
      <c r="J319" s="663" t="s">
        <v>1089</v>
      </c>
      <c r="K319" s="663" t="s">
        <v>1090</v>
      </c>
      <c r="L319" s="665">
        <v>630.66015789473681</v>
      </c>
      <c r="M319" s="665">
        <v>38</v>
      </c>
      <c r="N319" s="666">
        <v>23965.085999999999</v>
      </c>
    </row>
    <row r="320" spans="1:14" ht="14.4" customHeight="1" x14ac:dyDescent="0.3">
      <c r="A320" s="661" t="s">
        <v>580</v>
      </c>
      <c r="B320" s="662" t="s">
        <v>581</v>
      </c>
      <c r="C320" s="663" t="s">
        <v>590</v>
      </c>
      <c r="D320" s="664" t="s">
        <v>2451</v>
      </c>
      <c r="E320" s="663" t="s">
        <v>605</v>
      </c>
      <c r="F320" s="664" t="s">
        <v>2456</v>
      </c>
      <c r="G320" s="663" t="s">
        <v>1064</v>
      </c>
      <c r="H320" s="663" t="s">
        <v>1091</v>
      </c>
      <c r="I320" s="663" t="s">
        <v>1092</v>
      </c>
      <c r="J320" s="663" t="s">
        <v>1089</v>
      </c>
      <c r="K320" s="663" t="s">
        <v>1093</v>
      </c>
      <c r="L320" s="665">
        <v>721.2</v>
      </c>
      <c r="M320" s="665">
        <v>4</v>
      </c>
      <c r="N320" s="666">
        <v>2884.8</v>
      </c>
    </row>
    <row r="321" spans="1:14" ht="14.4" customHeight="1" x14ac:dyDescent="0.3">
      <c r="A321" s="661" t="s">
        <v>580</v>
      </c>
      <c r="B321" s="662" t="s">
        <v>581</v>
      </c>
      <c r="C321" s="663" t="s">
        <v>590</v>
      </c>
      <c r="D321" s="664" t="s">
        <v>2451</v>
      </c>
      <c r="E321" s="663" t="s">
        <v>605</v>
      </c>
      <c r="F321" s="664" t="s">
        <v>2456</v>
      </c>
      <c r="G321" s="663" t="s">
        <v>1064</v>
      </c>
      <c r="H321" s="663" t="s">
        <v>1094</v>
      </c>
      <c r="I321" s="663" t="s">
        <v>1095</v>
      </c>
      <c r="J321" s="663" t="s">
        <v>1096</v>
      </c>
      <c r="K321" s="663" t="s">
        <v>1097</v>
      </c>
      <c r="L321" s="665">
        <v>58.70891233613861</v>
      </c>
      <c r="M321" s="665">
        <v>10</v>
      </c>
      <c r="N321" s="666">
        <v>587.0891233613861</v>
      </c>
    </row>
    <row r="322" spans="1:14" ht="14.4" customHeight="1" x14ac:dyDescent="0.3">
      <c r="A322" s="661" t="s">
        <v>580</v>
      </c>
      <c r="B322" s="662" t="s">
        <v>581</v>
      </c>
      <c r="C322" s="663" t="s">
        <v>590</v>
      </c>
      <c r="D322" s="664" t="s">
        <v>2451</v>
      </c>
      <c r="E322" s="663" t="s">
        <v>605</v>
      </c>
      <c r="F322" s="664" t="s">
        <v>2456</v>
      </c>
      <c r="G322" s="663" t="s">
        <v>1064</v>
      </c>
      <c r="H322" s="663" t="s">
        <v>1533</v>
      </c>
      <c r="I322" s="663" t="s">
        <v>1534</v>
      </c>
      <c r="J322" s="663" t="s">
        <v>1535</v>
      </c>
      <c r="K322" s="663" t="s">
        <v>1536</v>
      </c>
      <c r="L322" s="665">
        <v>56.237425447223821</v>
      </c>
      <c r="M322" s="665">
        <v>4</v>
      </c>
      <c r="N322" s="666">
        <v>224.94970178889528</v>
      </c>
    </row>
    <row r="323" spans="1:14" ht="14.4" customHeight="1" x14ac:dyDescent="0.3">
      <c r="A323" s="661" t="s">
        <v>580</v>
      </c>
      <c r="B323" s="662" t="s">
        <v>581</v>
      </c>
      <c r="C323" s="663" t="s">
        <v>590</v>
      </c>
      <c r="D323" s="664" t="s">
        <v>2451</v>
      </c>
      <c r="E323" s="663" t="s">
        <v>605</v>
      </c>
      <c r="F323" s="664" t="s">
        <v>2456</v>
      </c>
      <c r="G323" s="663" t="s">
        <v>1064</v>
      </c>
      <c r="H323" s="663" t="s">
        <v>1098</v>
      </c>
      <c r="I323" s="663" t="s">
        <v>1099</v>
      </c>
      <c r="J323" s="663" t="s">
        <v>1100</v>
      </c>
      <c r="K323" s="663" t="s">
        <v>1101</v>
      </c>
      <c r="L323" s="665">
        <v>118.85903919769092</v>
      </c>
      <c r="M323" s="665">
        <v>1</v>
      </c>
      <c r="N323" s="666">
        <v>118.85903919769092</v>
      </c>
    </row>
    <row r="324" spans="1:14" ht="14.4" customHeight="1" x14ac:dyDescent="0.3">
      <c r="A324" s="661" t="s">
        <v>580</v>
      </c>
      <c r="B324" s="662" t="s">
        <v>581</v>
      </c>
      <c r="C324" s="663" t="s">
        <v>590</v>
      </c>
      <c r="D324" s="664" t="s">
        <v>2451</v>
      </c>
      <c r="E324" s="663" t="s">
        <v>605</v>
      </c>
      <c r="F324" s="664" t="s">
        <v>2456</v>
      </c>
      <c r="G324" s="663" t="s">
        <v>1064</v>
      </c>
      <c r="H324" s="663" t="s">
        <v>1102</v>
      </c>
      <c r="I324" s="663" t="s">
        <v>1103</v>
      </c>
      <c r="J324" s="663" t="s">
        <v>1104</v>
      </c>
      <c r="K324" s="663" t="s">
        <v>1105</v>
      </c>
      <c r="L324" s="665">
        <v>48.864711291563438</v>
      </c>
      <c r="M324" s="665">
        <v>2</v>
      </c>
      <c r="N324" s="666">
        <v>97.729422583126876</v>
      </c>
    </row>
    <row r="325" spans="1:14" ht="14.4" customHeight="1" x14ac:dyDescent="0.3">
      <c r="A325" s="661" t="s">
        <v>580</v>
      </c>
      <c r="B325" s="662" t="s">
        <v>581</v>
      </c>
      <c r="C325" s="663" t="s">
        <v>590</v>
      </c>
      <c r="D325" s="664" t="s">
        <v>2451</v>
      </c>
      <c r="E325" s="663" t="s">
        <v>605</v>
      </c>
      <c r="F325" s="664" t="s">
        <v>2456</v>
      </c>
      <c r="G325" s="663" t="s">
        <v>1064</v>
      </c>
      <c r="H325" s="663" t="s">
        <v>1537</v>
      </c>
      <c r="I325" s="663" t="s">
        <v>1538</v>
      </c>
      <c r="J325" s="663" t="s">
        <v>1539</v>
      </c>
      <c r="K325" s="663" t="s">
        <v>1540</v>
      </c>
      <c r="L325" s="665">
        <v>79.83</v>
      </c>
      <c r="M325" s="665">
        <v>1</v>
      </c>
      <c r="N325" s="666">
        <v>79.83</v>
      </c>
    </row>
    <row r="326" spans="1:14" ht="14.4" customHeight="1" x14ac:dyDescent="0.3">
      <c r="A326" s="661" t="s">
        <v>580</v>
      </c>
      <c r="B326" s="662" t="s">
        <v>581</v>
      </c>
      <c r="C326" s="663" t="s">
        <v>590</v>
      </c>
      <c r="D326" s="664" t="s">
        <v>2451</v>
      </c>
      <c r="E326" s="663" t="s">
        <v>605</v>
      </c>
      <c r="F326" s="664" t="s">
        <v>2456</v>
      </c>
      <c r="G326" s="663" t="s">
        <v>1064</v>
      </c>
      <c r="H326" s="663" t="s">
        <v>1118</v>
      </c>
      <c r="I326" s="663" t="s">
        <v>1119</v>
      </c>
      <c r="J326" s="663" t="s">
        <v>1120</v>
      </c>
      <c r="K326" s="663" t="s">
        <v>1121</v>
      </c>
      <c r="L326" s="665">
        <v>32.929965299446721</v>
      </c>
      <c r="M326" s="665">
        <v>1</v>
      </c>
      <c r="N326" s="666">
        <v>32.929965299446721</v>
      </c>
    </row>
    <row r="327" spans="1:14" ht="14.4" customHeight="1" x14ac:dyDescent="0.3">
      <c r="A327" s="661" t="s">
        <v>580</v>
      </c>
      <c r="B327" s="662" t="s">
        <v>581</v>
      </c>
      <c r="C327" s="663" t="s">
        <v>590</v>
      </c>
      <c r="D327" s="664" t="s">
        <v>2451</v>
      </c>
      <c r="E327" s="663" t="s">
        <v>605</v>
      </c>
      <c r="F327" s="664" t="s">
        <v>2456</v>
      </c>
      <c r="G327" s="663" t="s">
        <v>1064</v>
      </c>
      <c r="H327" s="663" t="s">
        <v>1122</v>
      </c>
      <c r="I327" s="663" t="s">
        <v>1123</v>
      </c>
      <c r="J327" s="663" t="s">
        <v>1120</v>
      </c>
      <c r="K327" s="663" t="s">
        <v>1124</v>
      </c>
      <c r="L327" s="665">
        <v>91.410000000000011</v>
      </c>
      <c r="M327" s="665">
        <v>1</v>
      </c>
      <c r="N327" s="666">
        <v>91.410000000000011</v>
      </c>
    </row>
    <row r="328" spans="1:14" ht="14.4" customHeight="1" x14ac:dyDescent="0.3">
      <c r="A328" s="661" t="s">
        <v>580</v>
      </c>
      <c r="B328" s="662" t="s">
        <v>581</v>
      </c>
      <c r="C328" s="663" t="s">
        <v>590</v>
      </c>
      <c r="D328" s="664" t="s">
        <v>2451</v>
      </c>
      <c r="E328" s="663" t="s">
        <v>605</v>
      </c>
      <c r="F328" s="664" t="s">
        <v>2456</v>
      </c>
      <c r="G328" s="663" t="s">
        <v>1064</v>
      </c>
      <c r="H328" s="663" t="s">
        <v>1541</v>
      </c>
      <c r="I328" s="663" t="s">
        <v>1542</v>
      </c>
      <c r="J328" s="663" t="s">
        <v>1543</v>
      </c>
      <c r="K328" s="663" t="s">
        <v>1544</v>
      </c>
      <c r="L328" s="665">
        <v>1501.0192588488858</v>
      </c>
      <c r="M328" s="665">
        <v>1</v>
      </c>
      <c r="N328" s="666">
        <v>1501.0192588488858</v>
      </c>
    </row>
    <row r="329" spans="1:14" ht="14.4" customHeight="1" x14ac:dyDescent="0.3">
      <c r="A329" s="661" t="s">
        <v>580</v>
      </c>
      <c r="B329" s="662" t="s">
        <v>581</v>
      </c>
      <c r="C329" s="663" t="s">
        <v>590</v>
      </c>
      <c r="D329" s="664" t="s">
        <v>2451</v>
      </c>
      <c r="E329" s="663" t="s">
        <v>605</v>
      </c>
      <c r="F329" s="664" t="s">
        <v>2456</v>
      </c>
      <c r="G329" s="663" t="s">
        <v>1064</v>
      </c>
      <c r="H329" s="663" t="s">
        <v>1545</v>
      </c>
      <c r="I329" s="663" t="s">
        <v>1546</v>
      </c>
      <c r="J329" s="663" t="s">
        <v>1130</v>
      </c>
      <c r="K329" s="663" t="s">
        <v>1547</v>
      </c>
      <c r="L329" s="665">
        <v>57.809460556906998</v>
      </c>
      <c r="M329" s="665">
        <v>3</v>
      </c>
      <c r="N329" s="666">
        <v>173.428381670721</v>
      </c>
    </row>
    <row r="330" spans="1:14" ht="14.4" customHeight="1" x14ac:dyDescent="0.3">
      <c r="A330" s="661" t="s">
        <v>580</v>
      </c>
      <c r="B330" s="662" t="s">
        <v>581</v>
      </c>
      <c r="C330" s="663" t="s">
        <v>590</v>
      </c>
      <c r="D330" s="664" t="s">
        <v>2451</v>
      </c>
      <c r="E330" s="663" t="s">
        <v>605</v>
      </c>
      <c r="F330" s="664" t="s">
        <v>2456</v>
      </c>
      <c r="G330" s="663" t="s">
        <v>1064</v>
      </c>
      <c r="H330" s="663" t="s">
        <v>1128</v>
      </c>
      <c r="I330" s="663" t="s">
        <v>1129</v>
      </c>
      <c r="J330" s="663" t="s">
        <v>1130</v>
      </c>
      <c r="K330" s="663" t="s">
        <v>956</v>
      </c>
      <c r="L330" s="665">
        <v>71.230000000000032</v>
      </c>
      <c r="M330" s="665">
        <v>1</v>
      </c>
      <c r="N330" s="666">
        <v>71.230000000000032</v>
      </c>
    </row>
    <row r="331" spans="1:14" ht="14.4" customHeight="1" x14ac:dyDescent="0.3">
      <c r="A331" s="661" t="s">
        <v>580</v>
      </c>
      <c r="B331" s="662" t="s">
        <v>581</v>
      </c>
      <c r="C331" s="663" t="s">
        <v>590</v>
      </c>
      <c r="D331" s="664" t="s">
        <v>2451</v>
      </c>
      <c r="E331" s="663" t="s">
        <v>605</v>
      </c>
      <c r="F331" s="664" t="s">
        <v>2456</v>
      </c>
      <c r="G331" s="663" t="s">
        <v>1064</v>
      </c>
      <c r="H331" s="663" t="s">
        <v>1548</v>
      </c>
      <c r="I331" s="663" t="s">
        <v>1549</v>
      </c>
      <c r="J331" s="663" t="s">
        <v>1550</v>
      </c>
      <c r="K331" s="663" t="s">
        <v>1551</v>
      </c>
      <c r="L331" s="665">
        <v>45.19</v>
      </c>
      <c r="M331" s="665">
        <v>1</v>
      </c>
      <c r="N331" s="666">
        <v>45.19</v>
      </c>
    </row>
    <row r="332" spans="1:14" ht="14.4" customHeight="1" x14ac:dyDescent="0.3">
      <c r="A332" s="661" t="s">
        <v>580</v>
      </c>
      <c r="B332" s="662" t="s">
        <v>581</v>
      </c>
      <c r="C332" s="663" t="s">
        <v>590</v>
      </c>
      <c r="D332" s="664" t="s">
        <v>2451</v>
      </c>
      <c r="E332" s="663" t="s">
        <v>605</v>
      </c>
      <c r="F332" s="664" t="s">
        <v>2456</v>
      </c>
      <c r="G332" s="663" t="s">
        <v>1064</v>
      </c>
      <c r="H332" s="663" t="s">
        <v>1138</v>
      </c>
      <c r="I332" s="663" t="s">
        <v>1139</v>
      </c>
      <c r="J332" s="663" t="s">
        <v>1140</v>
      </c>
      <c r="K332" s="663" t="s">
        <v>1141</v>
      </c>
      <c r="L332" s="665">
        <v>90.223361375369322</v>
      </c>
      <c r="M332" s="665">
        <v>3</v>
      </c>
      <c r="N332" s="666">
        <v>270.67008412610795</v>
      </c>
    </row>
    <row r="333" spans="1:14" ht="14.4" customHeight="1" x14ac:dyDescent="0.3">
      <c r="A333" s="661" t="s">
        <v>580</v>
      </c>
      <c r="B333" s="662" t="s">
        <v>581</v>
      </c>
      <c r="C333" s="663" t="s">
        <v>590</v>
      </c>
      <c r="D333" s="664" t="s">
        <v>2451</v>
      </c>
      <c r="E333" s="663" t="s">
        <v>605</v>
      </c>
      <c r="F333" s="664" t="s">
        <v>2456</v>
      </c>
      <c r="G333" s="663" t="s">
        <v>1064</v>
      </c>
      <c r="H333" s="663" t="s">
        <v>1552</v>
      </c>
      <c r="I333" s="663" t="s">
        <v>1553</v>
      </c>
      <c r="J333" s="663" t="s">
        <v>1554</v>
      </c>
      <c r="K333" s="663" t="s">
        <v>1555</v>
      </c>
      <c r="L333" s="665">
        <v>63.810107646743035</v>
      </c>
      <c r="M333" s="665">
        <v>1</v>
      </c>
      <c r="N333" s="666">
        <v>63.810107646743035</v>
      </c>
    </row>
    <row r="334" spans="1:14" ht="14.4" customHeight="1" x14ac:dyDescent="0.3">
      <c r="A334" s="661" t="s">
        <v>580</v>
      </c>
      <c r="B334" s="662" t="s">
        <v>581</v>
      </c>
      <c r="C334" s="663" t="s">
        <v>590</v>
      </c>
      <c r="D334" s="664" t="s">
        <v>2451</v>
      </c>
      <c r="E334" s="663" t="s">
        <v>605</v>
      </c>
      <c r="F334" s="664" t="s">
        <v>2456</v>
      </c>
      <c r="G334" s="663" t="s">
        <v>1064</v>
      </c>
      <c r="H334" s="663" t="s">
        <v>1142</v>
      </c>
      <c r="I334" s="663" t="s">
        <v>1143</v>
      </c>
      <c r="J334" s="663" t="s">
        <v>1144</v>
      </c>
      <c r="K334" s="663" t="s">
        <v>1145</v>
      </c>
      <c r="L334" s="665">
        <v>41.290022116083222</v>
      </c>
      <c r="M334" s="665">
        <v>4</v>
      </c>
      <c r="N334" s="666">
        <v>165.16008846433289</v>
      </c>
    </row>
    <row r="335" spans="1:14" ht="14.4" customHeight="1" x14ac:dyDescent="0.3">
      <c r="A335" s="661" t="s">
        <v>580</v>
      </c>
      <c r="B335" s="662" t="s">
        <v>581</v>
      </c>
      <c r="C335" s="663" t="s">
        <v>590</v>
      </c>
      <c r="D335" s="664" t="s">
        <v>2451</v>
      </c>
      <c r="E335" s="663" t="s">
        <v>605</v>
      </c>
      <c r="F335" s="664" t="s">
        <v>2456</v>
      </c>
      <c r="G335" s="663" t="s">
        <v>1064</v>
      </c>
      <c r="H335" s="663" t="s">
        <v>1556</v>
      </c>
      <c r="I335" s="663" t="s">
        <v>1557</v>
      </c>
      <c r="J335" s="663" t="s">
        <v>1148</v>
      </c>
      <c r="K335" s="663" t="s">
        <v>1558</v>
      </c>
      <c r="L335" s="665">
        <v>222.20999999999989</v>
      </c>
      <c r="M335" s="665">
        <v>1</v>
      </c>
      <c r="N335" s="666">
        <v>222.20999999999989</v>
      </c>
    </row>
    <row r="336" spans="1:14" ht="14.4" customHeight="1" x14ac:dyDescent="0.3">
      <c r="A336" s="661" t="s">
        <v>580</v>
      </c>
      <c r="B336" s="662" t="s">
        <v>581</v>
      </c>
      <c r="C336" s="663" t="s">
        <v>590</v>
      </c>
      <c r="D336" s="664" t="s">
        <v>2451</v>
      </c>
      <c r="E336" s="663" t="s">
        <v>605</v>
      </c>
      <c r="F336" s="664" t="s">
        <v>2456</v>
      </c>
      <c r="G336" s="663" t="s">
        <v>1064</v>
      </c>
      <c r="H336" s="663" t="s">
        <v>1559</v>
      </c>
      <c r="I336" s="663" t="s">
        <v>1560</v>
      </c>
      <c r="J336" s="663" t="s">
        <v>1561</v>
      </c>
      <c r="K336" s="663" t="s">
        <v>1477</v>
      </c>
      <c r="L336" s="665">
        <v>83.735000000000014</v>
      </c>
      <c r="M336" s="665">
        <v>2</v>
      </c>
      <c r="N336" s="666">
        <v>167.47000000000003</v>
      </c>
    </row>
    <row r="337" spans="1:14" ht="14.4" customHeight="1" x14ac:dyDescent="0.3">
      <c r="A337" s="661" t="s">
        <v>580</v>
      </c>
      <c r="B337" s="662" t="s">
        <v>581</v>
      </c>
      <c r="C337" s="663" t="s">
        <v>590</v>
      </c>
      <c r="D337" s="664" t="s">
        <v>2451</v>
      </c>
      <c r="E337" s="663" t="s">
        <v>605</v>
      </c>
      <c r="F337" s="664" t="s">
        <v>2456</v>
      </c>
      <c r="G337" s="663" t="s">
        <v>1064</v>
      </c>
      <c r="H337" s="663" t="s">
        <v>1152</v>
      </c>
      <c r="I337" s="663" t="s">
        <v>1153</v>
      </c>
      <c r="J337" s="663" t="s">
        <v>1154</v>
      </c>
      <c r="K337" s="663" t="s">
        <v>800</v>
      </c>
      <c r="L337" s="665">
        <v>126.50019303645838</v>
      </c>
      <c r="M337" s="665">
        <v>1</v>
      </c>
      <c r="N337" s="666">
        <v>126.50019303645838</v>
      </c>
    </row>
    <row r="338" spans="1:14" ht="14.4" customHeight="1" x14ac:dyDescent="0.3">
      <c r="A338" s="661" t="s">
        <v>580</v>
      </c>
      <c r="B338" s="662" t="s">
        <v>581</v>
      </c>
      <c r="C338" s="663" t="s">
        <v>590</v>
      </c>
      <c r="D338" s="664" t="s">
        <v>2451</v>
      </c>
      <c r="E338" s="663" t="s">
        <v>605</v>
      </c>
      <c r="F338" s="664" t="s">
        <v>2456</v>
      </c>
      <c r="G338" s="663" t="s">
        <v>1064</v>
      </c>
      <c r="H338" s="663" t="s">
        <v>1562</v>
      </c>
      <c r="I338" s="663" t="s">
        <v>1563</v>
      </c>
      <c r="J338" s="663" t="s">
        <v>1564</v>
      </c>
      <c r="K338" s="663" t="s">
        <v>1565</v>
      </c>
      <c r="L338" s="665">
        <v>98.949999999999946</v>
      </c>
      <c r="M338" s="665">
        <v>1</v>
      </c>
      <c r="N338" s="666">
        <v>98.949999999999946</v>
      </c>
    </row>
    <row r="339" spans="1:14" ht="14.4" customHeight="1" x14ac:dyDescent="0.3">
      <c r="A339" s="661" t="s">
        <v>580</v>
      </c>
      <c r="B339" s="662" t="s">
        <v>581</v>
      </c>
      <c r="C339" s="663" t="s">
        <v>590</v>
      </c>
      <c r="D339" s="664" t="s">
        <v>2451</v>
      </c>
      <c r="E339" s="663" t="s">
        <v>605</v>
      </c>
      <c r="F339" s="664" t="s">
        <v>2456</v>
      </c>
      <c r="G339" s="663" t="s">
        <v>1064</v>
      </c>
      <c r="H339" s="663" t="s">
        <v>1566</v>
      </c>
      <c r="I339" s="663" t="s">
        <v>1567</v>
      </c>
      <c r="J339" s="663" t="s">
        <v>1568</v>
      </c>
      <c r="K339" s="663" t="s">
        <v>839</v>
      </c>
      <c r="L339" s="665">
        <v>189.81732455837653</v>
      </c>
      <c r="M339" s="665">
        <v>2</v>
      </c>
      <c r="N339" s="666">
        <v>379.63464911675305</v>
      </c>
    </row>
    <row r="340" spans="1:14" ht="14.4" customHeight="1" x14ac:dyDescent="0.3">
      <c r="A340" s="661" t="s">
        <v>580</v>
      </c>
      <c r="B340" s="662" t="s">
        <v>581</v>
      </c>
      <c r="C340" s="663" t="s">
        <v>590</v>
      </c>
      <c r="D340" s="664" t="s">
        <v>2451</v>
      </c>
      <c r="E340" s="663" t="s">
        <v>605</v>
      </c>
      <c r="F340" s="664" t="s">
        <v>2456</v>
      </c>
      <c r="G340" s="663" t="s">
        <v>1064</v>
      </c>
      <c r="H340" s="663" t="s">
        <v>1569</v>
      </c>
      <c r="I340" s="663" t="s">
        <v>1570</v>
      </c>
      <c r="J340" s="663" t="s">
        <v>1571</v>
      </c>
      <c r="K340" s="663" t="s">
        <v>800</v>
      </c>
      <c r="L340" s="665">
        <v>59.049999999999983</v>
      </c>
      <c r="M340" s="665">
        <v>2</v>
      </c>
      <c r="N340" s="666">
        <v>118.09999999999997</v>
      </c>
    </row>
    <row r="341" spans="1:14" ht="14.4" customHeight="1" x14ac:dyDescent="0.3">
      <c r="A341" s="661" t="s">
        <v>580</v>
      </c>
      <c r="B341" s="662" t="s">
        <v>581</v>
      </c>
      <c r="C341" s="663" t="s">
        <v>590</v>
      </c>
      <c r="D341" s="664" t="s">
        <v>2451</v>
      </c>
      <c r="E341" s="663" t="s">
        <v>605</v>
      </c>
      <c r="F341" s="664" t="s">
        <v>2456</v>
      </c>
      <c r="G341" s="663" t="s">
        <v>1064</v>
      </c>
      <c r="H341" s="663" t="s">
        <v>1159</v>
      </c>
      <c r="I341" s="663" t="s">
        <v>1160</v>
      </c>
      <c r="J341" s="663" t="s">
        <v>1074</v>
      </c>
      <c r="K341" s="663" t="s">
        <v>1161</v>
      </c>
      <c r="L341" s="665">
        <v>58.820000000000014</v>
      </c>
      <c r="M341" s="665">
        <v>3</v>
      </c>
      <c r="N341" s="666">
        <v>176.46000000000004</v>
      </c>
    </row>
    <row r="342" spans="1:14" ht="14.4" customHeight="1" x14ac:dyDescent="0.3">
      <c r="A342" s="661" t="s">
        <v>580</v>
      </c>
      <c r="B342" s="662" t="s">
        <v>581</v>
      </c>
      <c r="C342" s="663" t="s">
        <v>590</v>
      </c>
      <c r="D342" s="664" t="s">
        <v>2451</v>
      </c>
      <c r="E342" s="663" t="s">
        <v>605</v>
      </c>
      <c r="F342" s="664" t="s">
        <v>2456</v>
      </c>
      <c r="G342" s="663" t="s">
        <v>1064</v>
      </c>
      <c r="H342" s="663" t="s">
        <v>1170</v>
      </c>
      <c r="I342" s="663" t="s">
        <v>1171</v>
      </c>
      <c r="J342" s="663" t="s">
        <v>1172</v>
      </c>
      <c r="K342" s="663" t="s">
        <v>1173</v>
      </c>
      <c r="L342" s="665">
        <v>47.829793366485546</v>
      </c>
      <c r="M342" s="665">
        <v>2</v>
      </c>
      <c r="N342" s="666">
        <v>95.659586732971093</v>
      </c>
    </row>
    <row r="343" spans="1:14" ht="14.4" customHeight="1" x14ac:dyDescent="0.3">
      <c r="A343" s="661" t="s">
        <v>580</v>
      </c>
      <c r="B343" s="662" t="s">
        <v>581</v>
      </c>
      <c r="C343" s="663" t="s">
        <v>590</v>
      </c>
      <c r="D343" s="664" t="s">
        <v>2451</v>
      </c>
      <c r="E343" s="663" t="s">
        <v>605</v>
      </c>
      <c r="F343" s="664" t="s">
        <v>2456</v>
      </c>
      <c r="G343" s="663" t="s">
        <v>1064</v>
      </c>
      <c r="H343" s="663" t="s">
        <v>1572</v>
      </c>
      <c r="I343" s="663" t="s">
        <v>1572</v>
      </c>
      <c r="J343" s="663" t="s">
        <v>1573</v>
      </c>
      <c r="K343" s="663" t="s">
        <v>1574</v>
      </c>
      <c r="L343" s="665">
        <v>82.599999999999952</v>
      </c>
      <c r="M343" s="665">
        <v>1</v>
      </c>
      <c r="N343" s="666">
        <v>82.599999999999952</v>
      </c>
    </row>
    <row r="344" spans="1:14" ht="14.4" customHeight="1" x14ac:dyDescent="0.3">
      <c r="A344" s="661" t="s">
        <v>580</v>
      </c>
      <c r="B344" s="662" t="s">
        <v>581</v>
      </c>
      <c r="C344" s="663" t="s">
        <v>590</v>
      </c>
      <c r="D344" s="664" t="s">
        <v>2451</v>
      </c>
      <c r="E344" s="663" t="s">
        <v>605</v>
      </c>
      <c r="F344" s="664" t="s">
        <v>2456</v>
      </c>
      <c r="G344" s="663" t="s">
        <v>1064</v>
      </c>
      <c r="H344" s="663" t="s">
        <v>1174</v>
      </c>
      <c r="I344" s="663" t="s">
        <v>1175</v>
      </c>
      <c r="J344" s="663" t="s">
        <v>1176</v>
      </c>
      <c r="K344" s="663" t="s">
        <v>1177</v>
      </c>
      <c r="L344" s="665">
        <v>64.48000059867887</v>
      </c>
      <c r="M344" s="665">
        <v>2</v>
      </c>
      <c r="N344" s="666">
        <v>128.96000119735774</v>
      </c>
    </row>
    <row r="345" spans="1:14" ht="14.4" customHeight="1" x14ac:dyDescent="0.3">
      <c r="A345" s="661" t="s">
        <v>580</v>
      </c>
      <c r="B345" s="662" t="s">
        <v>581</v>
      </c>
      <c r="C345" s="663" t="s">
        <v>590</v>
      </c>
      <c r="D345" s="664" t="s">
        <v>2451</v>
      </c>
      <c r="E345" s="663" t="s">
        <v>605</v>
      </c>
      <c r="F345" s="664" t="s">
        <v>2456</v>
      </c>
      <c r="G345" s="663" t="s">
        <v>1064</v>
      </c>
      <c r="H345" s="663" t="s">
        <v>1575</v>
      </c>
      <c r="I345" s="663" t="s">
        <v>1575</v>
      </c>
      <c r="J345" s="663" t="s">
        <v>1576</v>
      </c>
      <c r="K345" s="663" t="s">
        <v>692</v>
      </c>
      <c r="L345" s="665">
        <v>72.629818187052308</v>
      </c>
      <c r="M345" s="665">
        <v>1</v>
      </c>
      <c r="N345" s="666">
        <v>72.629818187052308</v>
      </c>
    </row>
    <row r="346" spans="1:14" ht="14.4" customHeight="1" x14ac:dyDescent="0.3">
      <c r="A346" s="661" t="s">
        <v>580</v>
      </c>
      <c r="B346" s="662" t="s">
        <v>581</v>
      </c>
      <c r="C346" s="663" t="s">
        <v>590</v>
      </c>
      <c r="D346" s="664" t="s">
        <v>2451</v>
      </c>
      <c r="E346" s="663" t="s">
        <v>605</v>
      </c>
      <c r="F346" s="664" t="s">
        <v>2456</v>
      </c>
      <c r="G346" s="663" t="s">
        <v>1064</v>
      </c>
      <c r="H346" s="663" t="s">
        <v>1577</v>
      </c>
      <c r="I346" s="663" t="s">
        <v>1578</v>
      </c>
      <c r="J346" s="663" t="s">
        <v>1579</v>
      </c>
      <c r="K346" s="663" t="s">
        <v>1580</v>
      </c>
      <c r="L346" s="665">
        <v>14.430000000000003</v>
      </c>
      <c r="M346" s="665">
        <v>1</v>
      </c>
      <c r="N346" s="666">
        <v>14.430000000000003</v>
      </c>
    </row>
    <row r="347" spans="1:14" ht="14.4" customHeight="1" x14ac:dyDescent="0.3">
      <c r="A347" s="661" t="s">
        <v>580</v>
      </c>
      <c r="B347" s="662" t="s">
        <v>581</v>
      </c>
      <c r="C347" s="663" t="s">
        <v>590</v>
      </c>
      <c r="D347" s="664" t="s">
        <v>2451</v>
      </c>
      <c r="E347" s="663" t="s">
        <v>605</v>
      </c>
      <c r="F347" s="664" t="s">
        <v>2456</v>
      </c>
      <c r="G347" s="663" t="s">
        <v>1064</v>
      </c>
      <c r="H347" s="663" t="s">
        <v>1581</v>
      </c>
      <c r="I347" s="663" t="s">
        <v>1582</v>
      </c>
      <c r="J347" s="663" t="s">
        <v>1583</v>
      </c>
      <c r="K347" s="663" t="s">
        <v>1014</v>
      </c>
      <c r="L347" s="665">
        <v>82.420000000000044</v>
      </c>
      <c r="M347" s="665">
        <v>1</v>
      </c>
      <c r="N347" s="666">
        <v>82.420000000000044</v>
      </c>
    </row>
    <row r="348" spans="1:14" ht="14.4" customHeight="1" x14ac:dyDescent="0.3">
      <c r="A348" s="661" t="s">
        <v>580</v>
      </c>
      <c r="B348" s="662" t="s">
        <v>581</v>
      </c>
      <c r="C348" s="663" t="s">
        <v>590</v>
      </c>
      <c r="D348" s="664" t="s">
        <v>2451</v>
      </c>
      <c r="E348" s="663" t="s">
        <v>605</v>
      </c>
      <c r="F348" s="664" t="s">
        <v>2456</v>
      </c>
      <c r="G348" s="663" t="s">
        <v>1064</v>
      </c>
      <c r="H348" s="663" t="s">
        <v>1193</v>
      </c>
      <c r="I348" s="663" t="s">
        <v>1194</v>
      </c>
      <c r="J348" s="663" t="s">
        <v>1089</v>
      </c>
      <c r="K348" s="663" t="s">
        <v>1195</v>
      </c>
      <c r="L348" s="665">
        <v>301.47000000000003</v>
      </c>
      <c r="M348" s="665">
        <v>4</v>
      </c>
      <c r="N348" s="666">
        <v>1205.8800000000001</v>
      </c>
    </row>
    <row r="349" spans="1:14" ht="14.4" customHeight="1" x14ac:dyDescent="0.3">
      <c r="A349" s="661" t="s">
        <v>580</v>
      </c>
      <c r="B349" s="662" t="s">
        <v>581</v>
      </c>
      <c r="C349" s="663" t="s">
        <v>590</v>
      </c>
      <c r="D349" s="664" t="s">
        <v>2451</v>
      </c>
      <c r="E349" s="663" t="s">
        <v>605</v>
      </c>
      <c r="F349" s="664" t="s">
        <v>2456</v>
      </c>
      <c r="G349" s="663" t="s">
        <v>1064</v>
      </c>
      <c r="H349" s="663" t="s">
        <v>1196</v>
      </c>
      <c r="I349" s="663" t="s">
        <v>1197</v>
      </c>
      <c r="J349" s="663" t="s">
        <v>1089</v>
      </c>
      <c r="K349" s="663" t="s">
        <v>1198</v>
      </c>
      <c r="L349" s="665">
        <v>408.94985582333857</v>
      </c>
      <c r="M349" s="665">
        <v>114</v>
      </c>
      <c r="N349" s="666">
        <v>46620.283563860597</v>
      </c>
    </row>
    <row r="350" spans="1:14" ht="14.4" customHeight="1" x14ac:dyDescent="0.3">
      <c r="A350" s="661" t="s">
        <v>580</v>
      </c>
      <c r="B350" s="662" t="s">
        <v>581</v>
      </c>
      <c r="C350" s="663" t="s">
        <v>590</v>
      </c>
      <c r="D350" s="664" t="s">
        <v>2451</v>
      </c>
      <c r="E350" s="663" t="s">
        <v>605</v>
      </c>
      <c r="F350" s="664" t="s">
        <v>2456</v>
      </c>
      <c r="G350" s="663" t="s">
        <v>1064</v>
      </c>
      <c r="H350" s="663" t="s">
        <v>1584</v>
      </c>
      <c r="I350" s="663" t="s">
        <v>1585</v>
      </c>
      <c r="J350" s="663" t="s">
        <v>1586</v>
      </c>
      <c r="K350" s="663" t="s">
        <v>1587</v>
      </c>
      <c r="L350" s="665">
        <v>74.840000000000018</v>
      </c>
      <c r="M350" s="665">
        <v>1</v>
      </c>
      <c r="N350" s="666">
        <v>74.840000000000018</v>
      </c>
    </row>
    <row r="351" spans="1:14" ht="14.4" customHeight="1" x14ac:dyDescent="0.3">
      <c r="A351" s="661" t="s">
        <v>580</v>
      </c>
      <c r="B351" s="662" t="s">
        <v>581</v>
      </c>
      <c r="C351" s="663" t="s">
        <v>590</v>
      </c>
      <c r="D351" s="664" t="s">
        <v>2451</v>
      </c>
      <c r="E351" s="663" t="s">
        <v>605</v>
      </c>
      <c r="F351" s="664" t="s">
        <v>2456</v>
      </c>
      <c r="G351" s="663" t="s">
        <v>1064</v>
      </c>
      <c r="H351" s="663" t="s">
        <v>1588</v>
      </c>
      <c r="I351" s="663" t="s">
        <v>1589</v>
      </c>
      <c r="J351" s="663" t="s">
        <v>1590</v>
      </c>
      <c r="K351" s="663" t="s">
        <v>1591</v>
      </c>
      <c r="L351" s="665">
        <v>96.739999999999966</v>
      </c>
      <c r="M351" s="665">
        <v>1</v>
      </c>
      <c r="N351" s="666">
        <v>96.739999999999966</v>
      </c>
    </row>
    <row r="352" spans="1:14" ht="14.4" customHeight="1" x14ac:dyDescent="0.3">
      <c r="A352" s="661" t="s">
        <v>580</v>
      </c>
      <c r="B352" s="662" t="s">
        <v>581</v>
      </c>
      <c r="C352" s="663" t="s">
        <v>590</v>
      </c>
      <c r="D352" s="664" t="s">
        <v>2451</v>
      </c>
      <c r="E352" s="663" t="s">
        <v>605</v>
      </c>
      <c r="F352" s="664" t="s">
        <v>2456</v>
      </c>
      <c r="G352" s="663" t="s">
        <v>1064</v>
      </c>
      <c r="H352" s="663" t="s">
        <v>1592</v>
      </c>
      <c r="I352" s="663" t="s">
        <v>1593</v>
      </c>
      <c r="J352" s="663" t="s">
        <v>1594</v>
      </c>
      <c r="K352" s="663" t="s">
        <v>1477</v>
      </c>
      <c r="L352" s="665">
        <v>145.83000000000001</v>
      </c>
      <c r="M352" s="665">
        <v>1</v>
      </c>
      <c r="N352" s="666">
        <v>145.83000000000001</v>
      </c>
    </row>
    <row r="353" spans="1:14" ht="14.4" customHeight="1" x14ac:dyDescent="0.3">
      <c r="A353" s="661" t="s">
        <v>580</v>
      </c>
      <c r="B353" s="662" t="s">
        <v>581</v>
      </c>
      <c r="C353" s="663" t="s">
        <v>590</v>
      </c>
      <c r="D353" s="664" t="s">
        <v>2451</v>
      </c>
      <c r="E353" s="663" t="s">
        <v>605</v>
      </c>
      <c r="F353" s="664" t="s">
        <v>2456</v>
      </c>
      <c r="G353" s="663" t="s">
        <v>1064</v>
      </c>
      <c r="H353" s="663" t="s">
        <v>1595</v>
      </c>
      <c r="I353" s="663" t="s">
        <v>1596</v>
      </c>
      <c r="J353" s="663" t="s">
        <v>1597</v>
      </c>
      <c r="K353" s="663" t="s">
        <v>1598</v>
      </c>
      <c r="L353" s="665">
        <v>37.498532712913921</v>
      </c>
      <c r="M353" s="665">
        <v>14</v>
      </c>
      <c r="N353" s="666">
        <v>524.9794579807949</v>
      </c>
    </row>
    <row r="354" spans="1:14" ht="14.4" customHeight="1" x14ac:dyDescent="0.3">
      <c r="A354" s="661" t="s">
        <v>580</v>
      </c>
      <c r="B354" s="662" t="s">
        <v>581</v>
      </c>
      <c r="C354" s="663" t="s">
        <v>590</v>
      </c>
      <c r="D354" s="664" t="s">
        <v>2451</v>
      </c>
      <c r="E354" s="663" t="s">
        <v>605</v>
      </c>
      <c r="F354" s="664" t="s">
        <v>2456</v>
      </c>
      <c r="G354" s="663" t="s">
        <v>1064</v>
      </c>
      <c r="H354" s="663" t="s">
        <v>1599</v>
      </c>
      <c r="I354" s="663" t="s">
        <v>1599</v>
      </c>
      <c r="J354" s="663" t="s">
        <v>1600</v>
      </c>
      <c r="K354" s="663" t="s">
        <v>1601</v>
      </c>
      <c r="L354" s="665">
        <v>220.95</v>
      </c>
      <c r="M354" s="665">
        <v>1</v>
      </c>
      <c r="N354" s="666">
        <v>220.95</v>
      </c>
    </row>
    <row r="355" spans="1:14" ht="14.4" customHeight="1" x14ac:dyDescent="0.3">
      <c r="A355" s="661" t="s">
        <v>580</v>
      </c>
      <c r="B355" s="662" t="s">
        <v>581</v>
      </c>
      <c r="C355" s="663" t="s">
        <v>590</v>
      </c>
      <c r="D355" s="664" t="s">
        <v>2451</v>
      </c>
      <c r="E355" s="663" t="s">
        <v>605</v>
      </c>
      <c r="F355" s="664" t="s">
        <v>2456</v>
      </c>
      <c r="G355" s="663" t="s">
        <v>1064</v>
      </c>
      <c r="H355" s="663" t="s">
        <v>1602</v>
      </c>
      <c r="I355" s="663" t="s">
        <v>1602</v>
      </c>
      <c r="J355" s="663" t="s">
        <v>1543</v>
      </c>
      <c r="K355" s="663" t="s">
        <v>1603</v>
      </c>
      <c r="L355" s="665">
        <v>292.96000000000004</v>
      </c>
      <c r="M355" s="665">
        <v>2</v>
      </c>
      <c r="N355" s="666">
        <v>585.92000000000007</v>
      </c>
    </row>
    <row r="356" spans="1:14" ht="14.4" customHeight="1" x14ac:dyDescent="0.3">
      <c r="A356" s="661" t="s">
        <v>580</v>
      </c>
      <c r="B356" s="662" t="s">
        <v>581</v>
      </c>
      <c r="C356" s="663" t="s">
        <v>590</v>
      </c>
      <c r="D356" s="664" t="s">
        <v>2451</v>
      </c>
      <c r="E356" s="663" t="s">
        <v>605</v>
      </c>
      <c r="F356" s="664" t="s">
        <v>2456</v>
      </c>
      <c r="G356" s="663" t="s">
        <v>1064</v>
      </c>
      <c r="H356" s="663" t="s">
        <v>1604</v>
      </c>
      <c r="I356" s="663" t="s">
        <v>1605</v>
      </c>
      <c r="J356" s="663" t="s">
        <v>1606</v>
      </c>
      <c r="K356" s="663" t="s">
        <v>1607</v>
      </c>
      <c r="L356" s="665">
        <v>426.95</v>
      </c>
      <c r="M356" s="665">
        <v>1</v>
      </c>
      <c r="N356" s="666">
        <v>426.95</v>
      </c>
    </row>
    <row r="357" spans="1:14" ht="14.4" customHeight="1" x14ac:dyDescent="0.3">
      <c r="A357" s="661" t="s">
        <v>580</v>
      </c>
      <c r="B357" s="662" t="s">
        <v>581</v>
      </c>
      <c r="C357" s="663" t="s">
        <v>590</v>
      </c>
      <c r="D357" s="664" t="s">
        <v>2451</v>
      </c>
      <c r="E357" s="663" t="s">
        <v>605</v>
      </c>
      <c r="F357" s="664" t="s">
        <v>2456</v>
      </c>
      <c r="G357" s="663" t="s">
        <v>1064</v>
      </c>
      <c r="H357" s="663" t="s">
        <v>1608</v>
      </c>
      <c r="I357" s="663" t="s">
        <v>1609</v>
      </c>
      <c r="J357" s="663" t="s">
        <v>1610</v>
      </c>
      <c r="K357" s="663" t="s">
        <v>800</v>
      </c>
      <c r="L357" s="665">
        <v>88.250000000000028</v>
      </c>
      <c r="M357" s="665">
        <v>1</v>
      </c>
      <c r="N357" s="666">
        <v>88.250000000000028</v>
      </c>
    </row>
    <row r="358" spans="1:14" ht="14.4" customHeight="1" x14ac:dyDescent="0.3">
      <c r="A358" s="661" t="s">
        <v>580</v>
      </c>
      <c r="B358" s="662" t="s">
        <v>581</v>
      </c>
      <c r="C358" s="663" t="s">
        <v>590</v>
      </c>
      <c r="D358" s="664" t="s">
        <v>2451</v>
      </c>
      <c r="E358" s="663" t="s">
        <v>605</v>
      </c>
      <c r="F358" s="664" t="s">
        <v>2456</v>
      </c>
      <c r="G358" s="663" t="s">
        <v>1064</v>
      </c>
      <c r="H358" s="663" t="s">
        <v>1215</v>
      </c>
      <c r="I358" s="663" t="s">
        <v>1215</v>
      </c>
      <c r="J358" s="663" t="s">
        <v>1089</v>
      </c>
      <c r="K358" s="663" t="s">
        <v>1198</v>
      </c>
      <c r="L358" s="665">
        <v>408.94926971717513</v>
      </c>
      <c r="M358" s="665">
        <v>117</v>
      </c>
      <c r="N358" s="666">
        <v>47847.064556909492</v>
      </c>
    </row>
    <row r="359" spans="1:14" ht="14.4" customHeight="1" x14ac:dyDescent="0.3">
      <c r="A359" s="661" t="s">
        <v>580</v>
      </c>
      <c r="B359" s="662" t="s">
        <v>581</v>
      </c>
      <c r="C359" s="663" t="s">
        <v>590</v>
      </c>
      <c r="D359" s="664" t="s">
        <v>2451</v>
      </c>
      <c r="E359" s="663" t="s">
        <v>605</v>
      </c>
      <c r="F359" s="664" t="s">
        <v>2456</v>
      </c>
      <c r="G359" s="663" t="s">
        <v>1064</v>
      </c>
      <c r="H359" s="663" t="s">
        <v>1611</v>
      </c>
      <c r="I359" s="663" t="s">
        <v>1611</v>
      </c>
      <c r="J359" s="663" t="s">
        <v>1612</v>
      </c>
      <c r="K359" s="663" t="s">
        <v>1613</v>
      </c>
      <c r="L359" s="665">
        <v>67.830000000000013</v>
      </c>
      <c r="M359" s="665">
        <v>6</v>
      </c>
      <c r="N359" s="666">
        <v>406.98000000000008</v>
      </c>
    </row>
    <row r="360" spans="1:14" ht="14.4" customHeight="1" x14ac:dyDescent="0.3">
      <c r="A360" s="661" t="s">
        <v>580</v>
      </c>
      <c r="B360" s="662" t="s">
        <v>581</v>
      </c>
      <c r="C360" s="663" t="s">
        <v>590</v>
      </c>
      <c r="D360" s="664" t="s">
        <v>2451</v>
      </c>
      <c r="E360" s="663" t="s">
        <v>605</v>
      </c>
      <c r="F360" s="664" t="s">
        <v>2456</v>
      </c>
      <c r="G360" s="663" t="s">
        <v>1064</v>
      </c>
      <c r="H360" s="663" t="s">
        <v>1216</v>
      </c>
      <c r="I360" s="663" t="s">
        <v>1216</v>
      </c>
      <c r="J360" s="663" t="s">
        <v>1089</v>
      </c>
      <c r="K360" s="663" t="s">
        <v>1195</v>
      </c>
      <c r="L360" s="665">
        <v>301.46988760178363</v>
      </c>
      <c r="M360" s="665">
        <v>8</v>
      </c>
      <c r="N360" s="666">
        <v>2411.759100814269</v>
      </c>
    </row>
    <row r="361" spans="1:14" ht="14.4" customHeight="1" x14ac:dyDescent="0.3">
      <c r="A361" s="661" t="s">
        <v>580</v>
      </c>
      <c r="B361" s="662" t="s">
        <v>581</v>
      </c>
      <c r="C361" s="663" t="s">
        <v>590</v>
      </c>
      <c r="D361" s="664" t="s">
        <v>2451</v>
      </c>
      <c r="E361" s="663" t="s">
        <v>605</v>
      </c>
      <c r="F361" s="664" t="s">
        <v>2456</v>
      </c>
      <c r="G361" s="663" t="s">
        <v>1064</v>
      </c>
      <c r="H361" s="663" t="s">
        <v>1217</v>
      </c>
      <c r="I361" s="663" t="s">
        <v>1217</v>
      </c>
      <c r="J361" s="663" t="s">
        <v>1089</v>
      </c>
      <c r="K361" s="663" t="s">
        <v>1090</v>
      </c>
      <c r="L361" s="665">
        <v>630.66025482550458</v>
      </c>
      <c r="M361" s="665">
        <v>35</v>
      </c>
      <c r="N361" s="666">
        <v>22073.10891889266</v>
      </c>
    </row>
    <row r="362" spans="1:14" ht="14.4" customHeight="1" x14ac:dyDescent="0.3">
      <c r="A362" s="661" t="s">
        <v>580</v>
      </c>
      <c r="B362" s="662" t="s">
        <v>581</v>
      </c>
      <c r="C362" s="663" t="s">
        <v>590</v>
      </c>
      <c r="D362" s="664" t="s">
        <v>2451</v>
      </c>
      <c r="E362" s="663" t="s">
        <v>1223</v>
      </c>
      <c r="F362" s="664" t="s">
        <v>2458</v>
      </c>
      <c r="G362" s="663"/>
      <c r="H362" s="663" t="s">
        <v>1224</v>
      </c>
      <c r="I362" s="663" t="s">
        <v>1225</v>
      </c>
      <c r="J362" s="663" t="s">
        <v>1226</v>
      </c>
      <c r="K362" s="663" t="s">
        <v>1227</v>
      </c>
      <c r="L362" s="665">
        <v>84.888491172322148</v>
      </c>
      <c r="M362" s="665">
        <v>26</v>
      </c>
      <c r="N362" s="666">
        <v>2207.100770480376</v>
      </c>
    </row>
    <row r="363" spans="1:14" ht="14.4" customHeight="1" x14ac:dyDescent="0.3">
      <c r="A363" s="661" t="s">
        <v>580</v>
      </c>
      <c r="B363" s="662" t="s">
        <v>581</v>
      </c>
      <c r="C363" s="663" t="s">
        <v>590</v>
      </c>
      <c r="D363" s="664" t="s">
        <v>2451</v>
      </c>
      <c r="E363" s="663" t="s">
        <v>1223</v>
      </c>
      <c r="F363" s="664" t="s">
        <v>2458</v>
      </c>
      <c r="G363" s="663"/>
      <c r="H363" s="663" t="s">
        <v>1232</v>
      </c>
      <c r="I363" s="663" t="s">
        <v>1232</v>
      </c>
      <c r="J363" s="663" t="s">
        <v>1233</v>
      </c>
      <c r="K363" s="663" t="s">
        <v>1234</v>
      </c>
      <c r="L363" s="665">
        <v>196.15491754524311</v>
      </c>
      <c r="M363" s="665">
        <v>80.89999999999965</v>
      </c>
      <c r="N363" s="666">
        <v>15868.932829410098</v>
      </c>
    </row>
    <row r="364" spans="1:14" ht="14.4" customHeight="1" x14ac:dyDescent="0.3">
      <c r="A364" s="661" t="s">
        <v>580</v>
      </c>
      <c r="B364" s="662" t="s">
        <v>581</v>
      </c>
      <c r="C364" s="663" t="s">
        <v>590</v>
      </c>
      <c r="D364" s="664" t="s">
        <v>2451</v>
      </c>
      <c r="E364" s="663" t="s">
        <v>1223</v>
      </c>
      <c r="F364" s="664" t="s">
        <v>2458</v>
      </c>
      <c r="G364" s="663"/>
      <c r="H364" s="663" t="s">
        <v>1614</v>
      </c>
      <c r="I364" s="663" t="s">
        <v>1614</v>
      </c>
      <c r="J364" s="663" t="s">
        <v>1615</v>
      </c>
      <c r="K364" s="663" t="s">
        <v>1616</v>
      </c>
      <c r="L364" s="665">
        <v>264.00000000000011</v>
      </c>
      <c r="M364" s="665">
        <v>0.7</v>
      </c>
      <c r="N364" s="666">
        <v>184.80000000000007</v>
      </c>
    </row>
    <row r="365" spans="1:14" ht="14.4" customHeight="1" x14ac:dyDescent="0.3">
      <c r="A365" s="661" t="s">
        <v>580</v>
      </c>
      <c r="B365" s="662" t="s">
        <v>581</v>
      </c>
      <c r="C365" s="663" t="s">
        <v>590</v>
      </c>
      <c r="D365" s="664" t="s">
        <v>2451</v>
      </c>
      <c r="E365" s="663" t="s">
        <v>1223</v>
      </c>
      <c r="F365" s="664" t="s">
        <v>2458</v>
      </c>
      <c r="G365" s="663" t="s">
        <v>613</v>
      </c>
      <c r="H365" s="663" t="s">
        <v>1242</v>
      </c>
      <c r="I365" s="663" t="s">
        <v>1243</v>
      </c>
      <c r="J365" s="663" t="s">
        <v>1244</v>
      </c>
      <c r="K365" s="663" t="s">
        <v>1245</v>
      </c>
      <c r="L365" s="665">
        <v>31.960000000000004</v>
      </c>
      <c r="M365" s="665">
        <v>2</v>
      </c>
      <c r="N365" s="666">
        <v>63.920000000000009</v>
      </c>
    </row>
    <row r="366" spans="1:14" ht="14.4" customHeight="1" x14ac:dyDescent="0.3">
      <c r="A366" s="661" t="s">
        <v>580</v>
      </c>
      <c r="B366" s="662" t="s">
        <v>581</v>
      </c>
      <c r="C366" s="663" t="s">
        <v>590</v>
      </c>
      <c r="D366" s="664" t="s">
        <v>2451</v>
      </c>
      <c r="E366" s="663" t="s">
        <v>1223</v>
      </c>
      <c r="F366" s="664" t="s">
        <v>2458</v>
      </c>
      <c r="G366" s="663" t="s">
        <v>613</v>
      </c>
      <c r="H366" s="663" t="s">
        <v>1246</v>
      </c>
      <c r="I366" s="663" t="s">
        <v>1247</v>
      </c>
      <c r="J366" s="663" t="s">
        <v>1248</v>
      </c>
      <c r="K366" s="663" t="s">
        <v>1249</v>
      </c>
      <c r="L366" s="665">
        <v>128.04352977185883</v>
      </c>
      <c r="M366" s="665">
        <v>60</v>
      </c>
      <c r="N366" s="666">
        <v>7682.6117863115305</v>
      </c>
    </row>
    <row r="367" spans="1:14" ht="14.4" customHeight="1" x14ac:dyDescent="0.3">
      <c r="A367" s="661" t="s">
        <v>580</v>
      </c>
      <c r="B367" s="662" t="s">
        <v>581</v>
      </c>
      <c r="C367" s="663" t="s">
        <v>590</v>
      </c>
      <c r="D367" s="664" t="s">
        <v>2451</v>
      </c>
      <c r="E367" s="663" t="s">
        <v>1223</v>
      </c>
      <c r="F367" s="664" t="s">
        <v>2458</v>
      </c>
      <c r="G367" s="663" t="s">
        <v>613</v>
      </c>
      <c r="H367" s="663" t="s">
        <v>1250</v>
      </c>
      <c r="I367" s="663" t="s">
        <v>1251</v>
      </c>
      <c r="J367" s="663" t="s">
        <v>1252</v>
      </c>
      <c r="K367" s="663" t="s">
        <v>1253</v>
      </c>
      <c r="L367" s="665">
        <v>104.42000000000003</v>
      </c>
      <c r="M367" s="665">
        <v>1</v>
      </c>
      <c r="N367" s="666">
        <v>104.42000000000003</v>
      </c>
    </row>
    <row r="368" spans="1:14" ht="14.4" customHeight="1" x14ac:dyDescent="0.3">
      <c r="A368" s="661" t="s">
        <v>580</v>
      </c>
      <c r="B368" s="662" t="s">
        <v>581</v>
      </c>
      <c r="C368" s="663" t="s">
        <v>590</v>
      </c>
      <c r="D368" s="664" t="s">
        <v>2451</v>
      </c>
      <c r="E368" s="663" t="s">
        <v>1223</v>
      </c>
      <c r="F368" s="664" t="s">
        <v>2458</v>
      </c>
      <c r="G368" s="663" t="s">
        <v>613</v>
      </c>
      <c r="H368" s="663" t="s">
        <v>1617</v>
      </c>
      <c r="I368" s="663" t="s">
        <v>1618</v>
      </c>
      <c r="J368" s="663" t="s">
        <v>1619</v>
      </c>
      <c r="K368" s="663" t="s">
        <v>1620</v>
      </c>
      <c r="L368" s="665">
        <v>235.76919372769785</v>
      </c>
      <c r="M368" s="665">
        <v>1</v>
      </c>
      <c r="N368" s="666">
        <v>235.76919372769785</v>
      </c>
    </row>
    <row r="369" spans="1:14" ht="14.4" customHeight="1" x14ac:dyDescent="0.3">
      <c r="A369" s="661" t="s">
        <v>580</v>
      </c>
      <c r="B369" s="662" t="s">
        <v>581</v>
      </c>
      <c r="C369" s="663" t="s">
        <v>590</v>
      </c>
      <c r="D369" s="664" t="s">
        <v>2451</v>
      </c>
      <c r="E369" s="663" t="s">
        <v>1223</v>
      </c>
      <c r="F369" s="664" t="s">
        <v>2458</v>
      </c>
      <c r="G369" s="663" t="s">
        <v>613</v>
      </c>
      <c r="H369" s="663" t="s">
        <v>1266</v>
      </c>
      <c r="I369" s="663" t="s">
        <v>1266</v>
      </c>
      <c r="J369" s="663" t="s">
        <v>1267</v>
      </c>
      <c r="K369" s="663" t="s">
        <v>1268</v>
      </c>
      <c r="L369" s="665">
        <v>286</v>
      </c>
      <c r="M369" s="665">
        <v>1.9000000000000001</v>
      </c>
      <c r="N369" s="666">
        <v>543.40000000000009</v>
      </c>
    </row>
    <row r="370" spans="1:14" ht="14.4" customHeight="1" x14ac:dyDescent="0.3">
      <c r="A370" s="661" t="s">
        <v>580</v>
      </c>
      <c r="B370" s="662" t="s">
        <v>581</v>
      </c>
      <c r="C370" s="663" t="s">
        <v>590</v>
      </c>
      <c r="D370" s="664" t="s">
        <v>2451</v>
      </c>
      <c r="E370" s="663" t="s">
        <v>1223</v>
      </c>
      <c r="F370" s="664" t="s">
        <v>2458</v>
      </c>
      <c r="G370" s="663" t="s">
        <v>1064</v>
      </c>
      <c r="H370" s="663" t="s">
        <v>1271</v>
      </c>
      <c r="I370" s="663" t="s">
        <v>1272</v>
      </c>
      <c r="J370" s="663" t="s">
        <v>1273</v>
      </c>
      <c r="K370" s="663" t="s">
        <v>1274</v>
      </c>
      <c r="L370" s="665">
        <v>115.72</v>
      </c>
      <c r="M370" s="665">
        <v>1</v>
      </c>
      <c r="N370" s="666">
        <v>115.72</v>
      </c>
    </row>
    <row r="371" spans="1:14" ht="14.4" customHeight="1" x14ac:dyDescent="0.3">
      <c r="A371" s="661" t="s">
        <v>580</v>
      </c>
      <c r="B371" s="662" t="s">
        <v>581</v>
      </c>
      <c r="C371" s="663" t="s">
        <v>590</v>
      </c>
      <c r="D371" s="664" t="s">
        <v>2451</v>
      </c>
      <c r="E371" s="663" t="s">
        <v>1223</v>
      </c>
      <c r="F371" s="664" t="s">
        <v>2458</v>
      </c>
      <c r="G371" s="663" t="s">
        <v>1064</v>
      </c>
      <c r="H371" s="663" t="s">
        <v>1275</v>
      </c>
      <c r="I371" s="663" t="s">
        <v>1276</v>
      </c>
      <c r="J371" s="663" t="s">
        <v>1277</v>
      </c>
      <c r="K371" s="663" t="s">
        <v>1278</v>
      </c>
      <c r="L371" s="665">
        <v>143.90402374196114</v>
      </c>
      <c r="M371" s="665">
        <v>108.59999999999923</v>
      </c>
      <c r="N371" s="666">
        <v>15627.976978376868</v>
      </c>
    </row>
    <row r="372" spans="1:14" ht="14.4" customHeight="1" x14ac:dyDescent="0.3">
      <c r="A372" s="661" t="s">
        <v>580</v>
      </c>
      <c r="B372" s="662" t="s">
        <v>581</v>
      </c>
      <c r="C372" s="663" t="s">
        <v>590</v>
      </c>
      <c r="D372" s="664" t="s">
        <v>2451</v>
      </c>
      <c r="E372" s="663" t="s">
        <v>1223</v>
      </c>
      <c r="F372" s="664" t="s">
        <v>2458</v>
      </c>
      <c r="G372" s="663" t="s">
        <v>1064</v>
      </c>
      <c r="H372" s="663" t="s">
        <v>1621</v>
      </c>
      <c r="I372" s="663" t="s">
        <v>1622</v>
      </c>
      <c r="J372" s="663" t="s">
        <v>1623</v>
      </c>
      <c r="K372" s="663" t="s">
        <v>1624</v>
      </c>
      <c r="L372" s="665">
        <v>230.67</v>
      </c>
      <c r="M372" s="665">
        <v>1</v>
      </c>
      <c r="N372" s="666">
        <v>230.67</v>
      </c>
    </row>
    <row r="373" spans="1:14" ht="14.4" customHeight="1" x14ac:dyDescent="0.3">
      <c r="A373" s="661" t="s">
        <v>580</v>
      </c>
      <c r="B373" s="662" t="s">
        <v>581</v>
      </c>
      <c r="C373" s="663" t="s">
        <v>590</v>
      </c>
      <c r="D373" s="664" t="s">
        <v>2451</v>
      </c>
      <c r="E373" s="663" t="s">
        <v>1223</v>
      </c>
      <c r="F373" s="664" t="s">
        <v>2458</v>
      </c>
      <c r="G373" s="663" t="s">
        <v>1064</v>
      </c>
      <c r="H373" s="663" t="s">
        <v>1279</v>
      </c>
      <c r="I373" s="663" t="s">
        <v>1280</v>
      </c>
      <c r="J373" s="663" t="s">
        <v>1281</v>
      </c>
      <c r="K373" s="663" t="s">
        <v>1282</v>
      </c>
      <c r="L373" s="665">
        <v>76.509366661630509</v>
      </c>
      <c r="M373" s="665">
        <v>31.200000000000003</v>
      </c>
      <c r="N373" s="666">
        <v>2387.092239842872</v>
      </c>
    </row>
    <row r="374" spans="1:14" ht="14.4" customHeight="1" x14ac:dyDescent="0.3">
      <c r="A374" s="661" t="s">
        <v>580</v>
      </c>
      <c r="B374" s="662" t="s">
        <v>581</v>
      </c>
      <c r="C374" s="663" t="s">
        <v>590</v>
      </c>
      <c r="D374" s="664" t="s">
        <v>2451</v>
      </c>
      <c r="E374" s="663" t="s">
        <v>1223</v>
      </c>
      <c r="F374" s="664" t="s">
        <v>2458</v>
      </c>
      <c r="G374" s="663" t="s">
        <v>1064</v>
      </c>
      <c r="H374" s="663" t="s">
        <v>1283</v>
      </c>
      <c r="I374" s="663" t="s">
        <v>1283</v>
      </c>
      <c r="J374" s="663" t="s">
        <v>1284</v>
      </c>
      <c r="K374" s="663" t="s">
        <v>1285</v>
      </c>
      <c r="L374" s="665">
        <v>462</v>
      </c>
      <c r="M374" s="665">
        <v>0.6</v>
      </c>
      <c r="N374" s="666">
        <v>277.2</v>
      </c>
    </row>
    <row r="375" spans="1:14" ht="14.4" customHeight="1" x14ac:dyDescent="0.3">
      <c r="A375" s="661" t="s">
        <v>580</v>
      </c>
      <c r="B375" s="662" t="s">
        <v>581</v>
      </c>
      <c r="C375" s="663" t="s">
        <v>590</v>
      </c>
      <c r="D375" s="664" t="s">
        <v>2451</v>
      </c>
      <c r="E375" s="663" t="s">
        <v>1223</v>
      </c>
      <c r="F375" s="664" t="s">
        <v>2458</v>
      </c>
      <c r="G375" s="663" t="s">
        <v>1064</v>
      </c>
      <c r="H375" s="663" t="s">
        <v>1286</v>
      </c>
      <c r="I375" s="663" t="s">
        <v>1286</v>
      </c>
      <c r="J375" s="663" t="s">
        <v>1287</v>
      </c>
      <c r="K375" s="663" t="s">
        <v>1288</v>
      </c>
      <c r="L375" s="665">
        <v>156.75</v>
      </c>
      <c r="M375" s="665">
        <v>0.1</v>
      </c>
      <c r="N375" s="666">
        <v>15.675000000000001</v>
      </c>
    </row>
    <row r="376" spans="1:14" ht="14.4" customHeight="1" x14ac:dyDescent="0.3">
      <c r="A376" s="661" t="s">
        <v>580</v>
      </c>
      <c r="B376" s="662" t="s">
        <v>581</v>
      </c>
      <c r="C376" s="663" t="s">
        <v>590</v>
      </c>
      <c r="D376" s="664" t="s">
        <v>2451</v>
      </c>
      <c r="E376" s="663" t="s">
        <v>1223</v>
      </c>
      <c r="F376" s="664" t="s">
        <v>2458</v>
      </c>
      <c r="G376" s="663" t="s">
        <v>1064</v>
      </c>
      <c r="H376" s="663" t="s">
        <v>1625</v>
      </c>
      <c r="I376" s="663" t="s">
        <v>1625</v>
      </c>
      <c r="J376" s="663" t="s">
        <v>1626</v>
      </c>
      <c r="K376" s="663" t="s">
        <v>1627</v>
      </c>
      <c r="L376" s="665">
        <v>2530</v>
      </c>
      <c r="M376" s="665">
        <v>0.2</v>
      </c>
      <c r="N376" s="666">
        <v>506</v>
      </c>
    </row>
    <row r="377" spans="1:14" ht="14.4" customHeight="1" x14ac:dyDescent="0.3">
      <c r="A377" s="661" t="s">
        <v>580</v>
      </c>
      <c r="B377" s="662" t="s">
        <v>581</v>
      </c>
      <c r="C377" s="663" t="s">
        <v>590</v>
      </c>
      <c r="D377" s="664" t="s">
        <v>2451</v>
      </c>
      <c r="E377" s="663" t="s">
        <v>1223</v>
      </c>
      <c r="F377" s="664" t="s">
        <v>2458</v>
      </c>
      <c r="G377" s="663" t="s">
        <v>1064</v>
      </c>
      <c r="H377" s="663" t="s">
        <v>1292</v>
      </c>
      <c r="I377" s="663" t="s">
        <v>1292</v>
      </c>
      <c r="J377" s="663" t="s">
        <v>1293</v>
      </c>
      <c r="K377" s="663" t="s">
        <v>1294</v>
      </c>
      <c r="L377" s="665">
        <v>229.7089958602553</v>
      </c>
      <c r="M377" s="665">
        <v>9.1999999999999975</v>
      </c>
      <c r="N377" s="666">
        <v>2113.3227619143481</v>
      </c>
    </row>
    <row r="378" spans="1:14" ht="14.4" customHeight="1" x14ac:dyDescent="0.3">
      <c r="A378" s="661" t="s">
        <v>580</v>
      </c>
      <c r="B378" s="662" t="s">
        <v>581</v>
      </c>
      <c r="C378" s="663" t="s">
        <v>590</v>
      </c>
      <c r="D378" s="664" t="s">
        <v>2451</v>
      </c>
      <c r="E378" s="663" t="s">
        <v>1223</v>
      </c>
      <c r="F378" s="664" t="s">
        <v>2458</v>
      </c>
      <c r="G378" s="663" t="s">
        <v>1064</v>
      </c>
      <c r="H378" s="663" t="s">
        <v>1628</v>
      </c>
      <c r="I378" s="663" t="s">
        <v>1628</v>
      </c>
      <c r="J378" s="663" t="s">
        <v>1629</v>
      </c>
      <c r="K378" s="663" t="s">
        <v>1630</v>
      </c>
      <c r="L378" s="665">
        <v>55.188548104471757</v>
      </c>
      <c r="M378" s="665">
        <v>16</v>
      </c>
      <c r="N378" s="666">
        <v>883.0167696715481</v>
      </c>
    </row>
    <row r="379" spans="1:14" ht="14.4" customHeight="1" x14ac:dyDescent="0.3">
      <c r="A379" s="661" t="s">
        <v>580</v>
      </c>
      <c r="B379" s="662" t="s">
        <v>581</v>
      </c>
      <c r="C379" s="663" t="s">
        <v>590</v>
      </c>
      <c r="D379" s="664" t="s">
        <v>2451</v>
      </c>
      <c r="E379" s="663" t="s">
        <v>1223</v>
      </c>
      <c r="F379" s="664" t="s">
        <v>2458</v>
      </c>
      <c r="G379" s="663" t="s">
        <v>1064</v>
      </c>
      <c r="H379" s="663" t="s">
        <v>1295</v>
      </c>
      <c r="I379" s="663" t="s">
        <v>1296</v>
      </c>
      <c r="J379" s="663" t="s">
        <v>1297</v>
      </c>
      <c r="K379" s="663" t="s">
        <v>1298</v>
      </c>
      <c r="L379" s="665">
        <v>481.01319607376581</v>
      </c>
      <c r="M379" s="665">
        <v>19.600000000000005</v>
      </c>
      <c r="N379" s="666">
        <v>9427.8586430458126</v>
      </c>
    </row>
    <row r="380" spans="1:14" ht="14.4" customHeight="1" x14ac:dyDescent="0.3">
      <c r="A380" s="661" t="s">
        <v>580</v>
      </c>
      <c r="B380" s="662" t="s">
        <v>581</v>
      </c>
      <c r="C380" s="663" t="s">
        <v>590</v>
      </c>
      <c r="D380" s="664" t="s">
        <v>2451</v>
      </c>
      <c r="E380" s="663" t="s">
        <v>1223</v>
      </c>
      <c r="F380" s="664" t="s">
        <v>2458</v>
      </c>
      <c r="G380" s="663" t="s">
        <v>1064</v>
      </c>
      <c r="H380" s="663" t="s">
        <v>1299</v>
      </c>
      <c r="I380" s="663" t="s">
        <v>1300</v>
      </c>
      <c r="J380" s="663" t="s">
        <v>1301</v>
      </c>
      <c r="K380" s="663"/>
      <c r="L380" s="665">
        <v>246.36129305042408</v>
      </c>
      <c r="M380" s="665">
        <v>7.8000000000000007</v>
      </c>
      <c r="N380" s="666">
        <v>1921.618085793308</v>
      </c>
    </row>
    <row r="381" spans="1:14" ht="14.4" customHeight="1" x14ac:dyDescent="0.3">
      <c r="A381" s="661" t="s">
        <v>580</v>
      </c>
      <c r="B381" s="662" t="s">
        <v>581</v>
      </c>
      <c r="C381" s="663" t="s">
        <v>590</v>
      </c>
      <c r="D381" s="664" t="s">
        <v>2451</v>
      </c>
      <c r="E381" s="663" t="s">
        <v>1310</v>
      </c>
      <c r="F381" s="664" t="s">
        <v>2460</v>
      </c>
      <c r="G381" s="663"/>
      <c r="H381" s="663"/>
      <c r="I381" s="663" t="s">
        <v>1631</v>
      </c>
      <c r="J381" s="663" t="s">
        <v>1632</v>
      </c>
      <c r="K381" s="663"/>
      <c r="L381" s="665">
        <v>6198.52</v>
      </c>
      <c r="M381" s="665">
        <v>3</v>
      </c>
      <c r="N381" s="666">
        <v>18595.560000000001</v>
      </c>
    </row>
    <row r="382" spans="1:14" ht="14.4" customHeight="1" x14ac:dyDescent="0.3">
      <c r="A382" s="661" t="s">
        <v>580</v>
      </c>
      <c r="B382" s="662" t="s">
        <v>581</v>
      </c>
      <c r="C382" s="663" t="s">
        <v>590</v>
      </c>
      <c r="D382" s="664" t="s">
        <v>2451</v>
      </c>
      <c r="E382" s="663" t="s">
        <v>1310</v>
      </c>
      <c r="F382" s="664" t="s">
        <v>2460</v>
      </c>
      <c r="G382" s="663"/>
      <c r="H382" s="663"/>
      <c r="I382" s="663" t="s">
        <v>1633</v>
      </c>
      <c r="J382" s="663" t="s">
        <v>1634</v>
      </c>
      <c r="K382" s="663"/>
      <c r="L382" s="665">
        <v>6520.8</v>
      </c>
      <c r="M382" s="665">
        <v>3</v>
      </c>
      <c r="N382" s="666">
        <v>19562.400000000001</v>
      </c>
    </row>
    <row r="383" spans="1:14" ht="14.4" customHeight="1" x14ac:dyDescent="0.3">
      <c r="A383" s="661" t="s">
        <v>580</v>
      </c>
      <c r="B383" s="662" t="s">
        <v>581</v>
      </c>
      <c r="C383" s="663" t="s">
        <v>590</v>
      </c>
      <c r="D383" s="664" t="s">
        <v>2451</v>
      </c>
      <c r="E383" s="663" t="s">
        <v>1310</v>
      </c>
      <c r="F383" s="664" t="s">
        <v>2460</v>
      </c>
      <c r="G383" s="663"/>
      <c r="H383" s="663"/>
      <c r="I383" s="663" t="s">
        <v>1635</v>
      </c>
      <c r="J383" s="663" t="s">
        <v>1636</v>
      </c>
      <c r="K383" s="663" t="s">
        <v>1637</v>
      </c>
      <c r="L383" s="665">
        <v>13041.5</v>
      </c>
      <c r="M383" s="665">
        <v>4</v>
      </c>
      <c r="N383" s="666">
        <v>52166</v>
      </c>
    </row>
    <row r="384" spans="1:14" ht="14.4" customHeight="1" x14ac:dyDescent="0.3">
      <c r="A384" s="661" t="s">
        <v>580</v>
      </c>
      <c r="B384" s="662" t="s">
        <v>581</v>
      </c>
      <c r="C384" s="663" t="s">
        <v>590</v>
      </c>
      <c r="D384" s="664" t="s">
        <v>2451</v>
      </c>
      <c r="E384" s="663" t="s">
        <v>1316</v>
      </c>
      <c r="F384" s="664" t="s">
        <v>2461</v>
      </c>
      <c r="G384" s="663"/>
      <c r="H384" s="663"/>
      <c r="I384" s="663" t="s">
        <v>1638</v>
      </c>
      <c r="J384" s="663" t="s">
        <v>1639</v>
      </c>
      <c r="K384" s="663"/>
      <c r="L384" s="665">
        <v>8505.39</v>
      </c>
      <c r="M384" s="665">
        <v>10</v>
      </c>
      <c r="N384" s="666">
        <v>85053.9</v>
      </c>
    </row>
    <row r="385" spans="1:14" ht="14.4" customHeight="1" x14ac:dyDescent="0.3">
      <c r="A385" s="661" t="s">
        <v>580</v>
      </c>
      <c r="B385" s="662" t="s">
        <v>581</v>
      </c>
      <c r="C385" s="663" t="s">
        <v>590</v>
      </c>
      <c r="D385" s="664" t="s">
        <v>2451</v>
      </c>
      <c r="E385" s="663" t="s">
        <v>1316</v>
      </c>
      <c r="F385" s="664" t="s">
        <v>2461</v>
      </c>
      <c r="G385" s="663"/>
      <c r="H385" s="663"/>
      <c r="I385" s="663" t="s">
        <v>1317</v>
      </c>
      <c r="J385" s="663" t="s">
        <v>1318</v>
      </c>
      <c r="K385" s="663"/>
      <c r="L385" s="665">
        <v>3827.4300000000003</v>
      </c>
      <c r="M385" s="665">
        <v>16</v>
      </c>
      <c r="N385" s="666">
        <v>61238.880000000005</v>
      </c>
    </row>
    <row r="386" spans="1:14" ht="14.4" customHeight="1" x14ac:dyDescent="0.3">
      <c r="A386" s="661" t="s">
        <v>580</v>
      </c>
      <c r="B386" s="662" t="s">
        <v>581</v>
      </c>
      <c r="C386" s="663" t="s">
        <v>593</v>
      </c>
      <c r="D386" s="664" t="s">
        <v>2452</v>
      </c>
      <c r="E386" s="663" t="s">
        <v>605</v>
      </c>
      <c r="F386" s="664" t="s">
        <v>2456</v>
      </c>
      <c r="G386" s="663"/>
      <c r="H386" s="663" t="s">
        <v>1640</v>
      </c>
      <c r="I386" s="663" t="s">
        <v>1640</v>
      </c>
      <c r="J386" s="663" t="s">
        <v>1641</v>
      </c>
      <c r="K386" s="663" t="s">
        <v>1642</v>
      </c>
      <c r="L386" s="665">
        <v>47.610021121655578</v>
      </c>
      <c r="M386" s="665">
        <v>1</v>
      </c>
      <c r="N386" s="666">
        <v>47.610021121655578</v>
      </c>
    </row>
    <row r="387" spans="1:14" ht="14.4" customHeight="1" x14ac:dyDescent="0.3">
      <c r="A387" s="661" t="s">
        <v>580</v>
      </c>
      <c r="B387" s="662" t="s">
        <v>581</v>
      </c>
      <c r="C387" s="663" t="s">
        <v>593</v>
      </c>
      <c r="D387" s="664" t="s">
        <v>2452</v>
      </c>
      <c r="E387" s="663" t="s">
        <v>605</v>
      </c>
      <c r="F387" s="664" t="s">
        <v>2456</v>
      </c>
      <c r="G387" s="663" t="s">
        <v>613</v>
      </c>
      <c r="H387" s="663" t="s">
        <v>1333</v>
      </c>
      <c r="I387" s="663" t="s">
        <v>1333</v>
      </c>
      <c r="J387" s="663" t="s">
        <v>1334</v>
      </c>
      <c r="K387" s="663" t="s">
        <v>1335</v>
      </c>
      <c r="L387" s="665">
        <v>171.60000053275121</v>
      </c>
      <c r="M387" s="665">
        <v>204</v>
      </c>
      <c r="N387" s="666">
        <v>35006.40010868125</v>
      </c>
    </row>
    <row r="388" spans="1:14" ht="14.4" customHeight="1" x14ac:dyDescent="0.3">
      <c r="A388" s="661" t="s">
        <v>580</v>
      </c>
      <c r="B388" s="662" t="s">
        <v>581</v>
      </c>
      <c r="C388" s="663" t="s">
        <v>593</v>
      </c>
      <c r="D388" s="664" t="s">
        <v>2452</v>
      </c>
      <c r="E388" s="663" t="s">
        <v>605</v>
      </c>
      <c r="F388" s="664" t="s">
        <v>2456</v>
      </c>
      <c r="G388" s="663" t="s">
        <v>613</v>
      </c>
      <c r="H388" s="663" t="s">
        <v>1336</v>
      </c>
      <c r="I388" s="663" t="s">
        <v>1336</v>
      </c>
      <c r="J388" s="663" t="s">
        <v>1337</v>
      </c>
      <c r="K388" s="663" t="s">
        <v>1338</v>
      </c>
      <c r="L388" s="665">
        <v>173.69</v>
      </c>
      <c r="M388" s="665">
        <v>2</v>
      </c>
      <c r="N388" s="666">
        <v>347.38</v>
      </c>
    </row>
    <row r="389" spans="1:14" ht="14.4" customHeight="1" x14ac:dyDescent="0.3">
      <c r="A389" s="661" t="s">
        <v>580</v>
      </c>
      <c r="B389" s="662" t="s">
        <v>581</v>
      </c>
      <c r="C389" s="663" t="s">
        <v>593</v>
      </c>
      <c r="D389" s="664" t="s">
        <v>2452</v>
      </c>
      <c r="E389" s="663" t="s">
        <v>605</v>
      </c>
      <c r="F389" s="664" t="s">
        <v>2456</v>
      </c>
      <c r="G389" s="663" t="s">
        <v>613</v>
      </c>
      <c r="H389" s="663" t="s">
        <v>1643</v>
      </c>
      <c r="I389" s="663" t="s">
        <v>1643</v>
      </c>
      <c r="J389" s="663" t="s">
        <v>1644</v>
      </c>
      <c r="K389" s="663" t="s">
        <v>1338</v>
      </c>
      <c r="L389" s="665">
        <v>143.00000000000003</v>
      </c>
      <c r="M389" s="665">
        <v>3</v>
      </c>
      <c r="N389" s="666">
        <v>429.00000000000011</v>
      </c>
    </row>
    <row r="390" spans="1:14" ht="14.4" customHeight="1" x14ac:dyDescent="0.3">
      <c r="A390" s="661" t="s">
        <v>580</v>
      </c>
      <c r="B390" s="662" t="s">
        <v>581</v>
      </c>
      <c r="C390" s="663" t="s">
        <v>593</v>
      </c>
      <c r="D390" s="664" t="s">
        <v>2452</v>
      </c>
      <c r="E390" s="663" t="s">
        <v>605</v>
      </c>
      <c r="F390" s="664" t="s">
        <v>2456</v>
      </c>
      <c r="G390" s="663" t="s">
        <v>613</v>
      </c>
      <c r="H390" s="663" t="s">
        <v>1339</v>
      </c>
      <c r="I390" s="663" t="s">
        <v>1339</v>
      </c>
      <c r="J390" s="663" t="s">
        <v>1334</v>
      </c>
      <c r="K390" s="663" t="s">
        <v>1340</v>
      </c>
      <c r="L390" s="665">
        <v>92.950000000000017</v>
      </c>
      <c r="M390" s="665">
        <v>10</v>
      </c>
      <c r="N390" s="666">
        <v>929.50000000000011</v>
      </c>
    </row>
    <row r="391" spans="1:14" ht="14.4" customHeight="1" x14ac:dyDescent="0.3">
      <c r="A391" s="661" t="s">
        <v>580</v>
      </c>
      <c r="B391" s="662" t="s">
        <v>581</v>
      </c>
      <c r="C391" s="663" t="s">
        <v>593</v>
      </c>
      <c r="D391" s="664" t="s">
        <v>2452</v>
      </c>
      <c r="E391" s="663" t="s">
        <v>605</v>
      </c>
      <c r="F391" s="664" t="s">
        <v>2456</v>
      </c>
      <c r="G391" s="663" t="s">
        <v>613</v>
      </c>
      <c r="H391" s="663" t="s">
        <v>1341</v>
      </c>
      <c r="I391" s="663" t="s">
        <v>1341</v>
      </c>
      <c r="J391" s="663" t="s">
        <v>1334</v>
      </c>
      <c r="K391" s="663" t="s">
        <v>1342</v>
      </c>
      <c r="L391" s="665">
        <v>93.5</v>
      </c>
      <c r="M391" s="665">
        <v>17</v>
      </c>
      <c r="N391" s="666">
        <v>1589.5</v>
      </c>
    </row>
    <row r="392" spans="1:14" ht="14.4" customHeight="1" x14ac:dyDescent="0.3">
      <c r="A392" s="661" t="s">
        <v>580</v>
      </c>
      <c r="B392" s="662" t="s">
        <v>581</v>
      </c>
      <c r="C392" s="663" t="s">
        <v>593</v>
      </c>
      <c r="D392" s="664" t="s">
        <v>2452</v>
      </c>
      <c r="E392" s="663" t="s">
        <v>605</v>
      </c>
      <c r="F392" s="664" t="s">
        <v>2456</v>
      </c>
      <c r="G392" s="663" t="s">
        <v>613</v>
      </c>
      <c r="H392" s="663" t="s">
        <v>1343</v>
      </c>
      <c r="I392" s="663" t="s">
        <v>1344</v>
      </c>
      <c r="J392" s="663" t="s">
        <v>1345</v>
      </c>
      <c r="K392" s="663" t="s">
        <v>653</v>
      </c>
      <c r="L392" s="665">
        <v>38.389993723739337</v>
      </c>
      <c r="M392" s="665">
        <v>4</v>
      </c>
      <c r="N392" s="666">
        <v>153.55997489495735</v>
      </c>
    </row>
    <row r="393" spans="1:14" ht="14.4" customHeight="1" x14ac:dyDescent="0.3">
      <c r="A393" s="661" t="s">
        <v>580</v>
      </c>
      <c r="B393" s="662" t="s">
        <v>581</v>
      </c>
      <c r="C393" s="663" t="s">
        <v>593</v>
      </c>
      <c r="D393" s="664" t="s">
        <v>2452</v>
      </c>
      <c r="E393" s="663" t="s">
        <v>605</v>
      </c>
      <c r="F393" s="664" t="s">
        <v>2456</v>
      </c>
      <c r="G393" s="663" t="s">
        <v>613</v>
      </c>
      <c r="H393" s="663" t="s">
        <v>622</v>
      </c>
      <c r="I393" s="663" t="s">
        <v>623</v>
      </c>
      <c r="J393" s="663" t="s">
        <v>624</v>
      </c>
      <c r="K393" s="663" t="s">
        <v>625</v>
      </c>
      <c r="L393" s="665">
        <v>96.839641640886498</v>
      </c>
      <c r="M393" s="665">
        <v>4</v>
      </c>
      <c r="N393" s="666">
        <v>387.35856656354599</v>
      </c>
    </row>
    <row r="394" spans="1:14" ht="14.4" customHeight="1" x14ac:dyDescent="0.3">
      <c r="A394" s="661" t="s">
        <v>580</v>
      </c>
      <c r="B394" s="662" t="s">
        <v>581</v>
      </c>
      <c r="C394" s="663" t="s">
        <v>593</v>
      </c>
      <c r="D394" s="664" t="s">
        <v>2452</v>
      </c>
      <c r="E394" s="663" t="s">
        <v>605</v>
      </c>
      <c r="F394" s="664" t="s">
        <v>2456</v>
      </c>
      <c r="G394" s="663" t="s">
        <v>613</v>
      </c>
      <c r="H394" s="663" t="s">
        <v>626</v>
      </c>
      <c r="I394" s="663" t="s">
        <v>627</v>
      </c>
      <c r="J394" s="663" t="s">
        <v>628</v>
      </c>
      <c r="K394" s="663" t="s">
        <v>629</v>
      </c>
      <c r="L394" s="665">
        <v>167.61</v>
      </c>
      <c r="M394" s="665">
        <v>1</v>
      </c>
      <c r="N394" s="666">
        <v>167.61</v>
      </c>
    </row>
    <row r="395" spans="1:14" ht="14.4" customHeight="1" x14ac:dyDescent="0.3">
      <c r="A395" s="661" t="s">
        <v>580</v>
      </c>
      <c r="B395" s="662" t="s">
        <v>581</v>
      </c>
      <c r="C395" s="663" t="s">
        <v>593</v>
      </c>
      <c r="D395" s="664" t="s">
        <v>2452</v>
      </c>
      <c r="E395" s="663" t="s">
        <v>605</v>
      </c>
      <c r="F395" s="664" t="s">
        <v>2456</v>
      </c>
      <c r="G395" s="663" t="s">
        <v>613</v>
      </c>
      <c r="H395" s="663" t="s">
        <v>630</v>
      </c>
      <c r="I395" s="663" t="s">
        <v>631</v>
      </c>
      <c r="J395" s="663" t="s">
        <v>632</v>
      </c>
      <c r="K395" s="663" t="s">
        <v>633</v>
      </c>
      <c r="L395" s="665">
        <v>64.539724464816175</v>
      </c>
      <c r="M395" s="665">
        <v>4</v>
      </c>
      <c r="N395" s="666">
        <v>258.1588978592647</v>
      </c>
    </row>
    <row r="396" spans="1:14" ht="14.4" customHeight="1" x14ac:dyDescent="0.3">
      <c r="A396" s="661" t="s">
        <v>580</v>
      </c>
      <c r="B396" s="662" t="s">
        <v>581</v>
      </c>
      <c r="C396" s="663" t="s">
        <v>593</v>
      </c>
      <c r="D396" s="664" t="s">
        <v>2452</v>
      </c>
      <c r="E396" s="663" t="s">
        <v>605</v>
      </c>
      <c r="F396" s="664" t="s">
        <v>2456</v>
      </c>
      <c r="G396" s="663" t="s">
        <v>613</v>
      </c>
      <c r="H396" s="663" t="s">
        <v>1645</v>
      </c>
      <c r="I396" s="663" t="s">
        <v>1646</v>
      </c>
      <c r="J396" s="663" t="s">
        <v>1647</v>
      </c>
      <c r="K396" s="663" t="s">
        <v>1648</v>
      </c>
      <c r="L396" s="665">
        <v>66.03</v>
      </c>
      <c r="M396" s="665">
        <v>1</v>
      </c>
      <c r="N396" s="666">
        <v>66.03</v>
      </c>
    </row>
    <row r="397" spans="1:14" ht="14.4" customHeight="1" x14ac:dyDescent="0.3">
      <c r="A397" s="661" t="s">
        <v>580</v>
      </c>
      <c r="B397" s="662" t="s">
        <v>581</v>
      </c>
      <c r="C397" s="663" t="s">
        <v>593</v>
      </c>
      <c r="D397" s="664" t="s">
        <v>2452</v>
      </c>
      <c r="E397" s="663" t="s">
        <v>605</v>
      </c>
      <c r="F397" s="664" t="s">
        <v>2456</v>
      </c>
      <c r="G397" s="663" t="s">
        <v>613</v>
      </c>
      <c r="H397" s="663" t="s">
        <v>1649</v>
      </c>
      <c r="I397" s="663" t="s">
        <v>1650</v>
      </c>
      <c r="J397" s="663" t="s">
        <v>1651</v>
      </c>
      <c r="K397" s="663" t="s">
        <v>1652</v>
      </c>
      <c r="L397" s="665">
        <v>27.749999681805736</v>
      </c>
      <c r="M397" s="665">
        <v>6</v>
      </c>
      <c r="N397" s="666">
        <v>166.49999809083442</v>
      </c>
    </row>
    <row r="398" spans="1:14" ht="14.4" customHeight="1" x14ac:dyDescent="0.3">
      <c r="A398" s="661" t="s">
        <v>580</v>
      </c>
      <c r="B398" s="662" t="s">
        <v>581</v>
      </c>
      <c r="C398" s="663" t="s">
        <v>593</v>
      </c>
      <c r="D398" s="664" t="s">
        <v>2452</v>
      </c>
      <c r="E398" s="663" t="s">
        <v>605</v>
      </c>
      <c r="F398" s="664" t="s">
        <v>2456</v>
      </c>
      <c r="G398" s="663" t="s">
        <v>613</v>
      </c>
      <c r="H398" s="663" t="s">
        <v>1653</v>
      </c>
      <c r="I398" s="663" t="s">
        <v>1654</v>
      </c>
      <c r="J398" s="663" t="s">
        <v>640</v>
      </c>
      <c r="K398" s="663" t="s">
        <v>617</v>
      </c>
      <c r="L398" s="665">
        <v>40.223333333333329</v>
      </c>
      <c r="M398" s="665">
        <v>3</v>
      </c>
      <c r="N398" s="666">
        <v>120.66999999999999</v>
      </c>
    </row>
    <row r="399" spans="1:14" ht="14.4" customHeight="1" x14ac:dyDescent="0.3">
      <c r="A399" s="661" t="s">
        <v>580</v>
      </c>
      <c r="B399" s="662" t="s">
        <v>581</v>
      </c>
      <c r="C399" s="663" t="s">
        <v>593</v>
      </c>
      <c r="D399" s="664" t="s">
        <v>2452</v>
      </c>
      <c r="E399" s="663" t="s">
        <v>605</v>
      </c>
      <c r="F399" s="664" t="s">
        <v>2456</v>
      </c>
      <c r="G399" s="663" t="s">
        <v>613</v>
      </c>
      <c r="H399" s="663" t="s">
        <v>638</v>
      </c>
      <c r="I399" s="663" t="s">
        <v>639</v>
      </c>
      <c r="J399" s="663" t="s">
        <v>640</v>
      </c>
      <c r="K399" s="663" t="s">
        <v>641</v>
      </c>
      <c r="L399" s="665">
        <v>77.30835425064474</v>
      </c>
      <c r="M399" s="665">
        <v>8</v>
      </c>
      <c r="N399" s="666">
        <v>618.46683400515792</v>
      </c>
    </row>
    <row r="400" spans="1:14" ht="14.4" customHeight="1" x14ac:dyDescent="0.3">
      <c r="A400" s="661" t="s">
        <v>580</v>
      </c>
      <c r="B400" s="662" t="s">
        <v>581</v>
      </c>
      <c r="C400" s="663" t="s">
        <v>593</v>
      </c>
      <c r="D400" s="664" t="s">
        <v>2452</v>
      </c>
      <c r="E400" s="663" t="s">
        <v>605</v>
      </c>
      <c r="F400" s="664" t="s">
        <v>2456</v>
      </c>
      <c r="G400" s="663" t="s">
        <v>613</v>
      </c>
      <c r="H400" s="663" t="s">
        <v>646</v>
      </c>
      <c r="I400" s="663" t="s">
        <v>647</v>
      </c>
      <c r="J400" s="663" t="s">
        <v>648</v>
      </c>
      <c r="K400" s="663" t="s">
        <v>649</v>
      </c>
      <c r="L400" s="665">
        <v>63.17000000000003</v>
      </c>
      <c r="M400" s="665">
        <v>1</v>
      </c>
      <c r="N400" s="666">
        <v>63.17000000000003</v>
      </c>
    </row>
    <row r="401" spans="1:14" ht="14.4" customHeight="1" x14ac:dyDescent="0.3">
      <c r="A401" s="661" t="s">
        <v>580</v>
      </c>
      <c r="B401" s="662" t="s">
        <v>581</v>
      </c>
      <c r="C401" s="663" t="s">
        <v>593</v>
      </c>
      <c r="D401" s="664" t="s">
        <v>2452</v>
      </c>
      <c r="E401" s="663" t="s">
        <v>605</v>
      </c>
      <c r="F401" s="664" t="s">
        <v>2456</v>
      </c>
      <c r="G401" s="663" t="s">
        <v>613</v>
      </c>
      <c r="H401" s="663" t="s">
        <v>650</v>
      </c>
      <c r="I401" s="663" t="s">
        <v>651</v>
      </c>
      <c r="J401" s="663" t="s">
        <v>652</v>
      </c>
      <c r="K401" s="663" t="s">
        <v>653</v>
      </c>
      <c r="L401" s="665">
        <v>40.179883275240613</v>
      </c>
      <c r="M401" s="665">
        <v>2</v>
      </c>
      <c r="N401" s="666">
        <v>80.359766550481226</v>
      </c>
    </row>
    <row r="402" spans="1:14" ht="14.4" customHeight="1" x14ac:dyDescent="0.3">
      <c r="A402" s="661" t="s">
        <v>580</v>
      </c>
      <c r="B402" s="662" t="s">
        <v>581</v>
      </c>
      <c r="C402" s="663" t="s">
        <v>593</v>
      </c>
      <c r="D402" s="664" t="s">
        <v>2452</v>
      </c>
      <c r="E402" s="663" t="s">
        <v>605</v>
      </c>
      <c r="F402" s="664" t="s">
        <v>2456</v>
      </c>
      <c r="G402" s="663" t="s">
        <v>613</v>
      </c>
      <c r="H402" s="663" t="s">
        <v>654</v>
      </c>
      <c r="I402" s="663" t="s">
        <v>655</v>
      </c>
      <c r="J402" s="663" t="s">
        <v>656</v>
      </c>
      <c r="K402" s="663" t="s">
        <v>657</v>
      </c>
      <c r="L402" s="665">
        <v>66.040295894118344</v>
      </c>
      <c r="M402" s="665">
        <v>16</v>
      </c>
      <c r="N402" s="666">
        <v>1056.6447343058935</v>
      </c>
    </row>
    <row r="403" spans="1:14" ht="14.4" customHeight="1" x14ac:dyDescent="0.3">
      <c r="A403" s="661" t="s">
        <v>580</v>
      </c>
      <c r="B403" s="662" t="s">
        <v>581</v>
      </c>
      <c r="C403" s="663" t="s">
        <v>593</v>
      </c>
      <c r="D403" s="664" t="s">
        <v>2452</v>
      </c>
      <c r="E403" s="663" t="s">
        <v>605</v>
      </c>
      <c r="F403" s="664" t="s">
        <v>2456</v>
      </c>
      <c r="G403" s="663" t="s">
        <v>613</v>
      </c>
      <c r="H403" s="663" t="s">
        <v>658</v>
      </c>
      <c r="I403" s="663" t="s">
        <v>659</v>
      </c>
      <c r="J403" s="663" t="s">
        <v>660</v>
      </c>
      <c r="K403" s="663" t="s">
        <v>661</v>
      </c>
      <c r="L403" s="665">
        <v>58.319875122576754</v>
      </c>
      <c r="M403" s="665">
        <v>4</v>
      </c>
      <c r="N403" s="666">
        <v>233.27950049030702</v>
      </c>
    </row>
    <row r="404" spans="1:14" ht="14.4" customHeight="1" x14ac:dyDescent="0.3">
      <c r="A404" s="661" t="s">
        <v>580</v>
      </c>
      <c r="B404" s="662" t="s">
        <v>581</v>
      </c>
      <c r="C404" s="663" t="s">
        <v>593</v>
      </c>
      <c r="D404" s="664" t="s">
        <v>2452</v>
      </c>
      <c r="E404" s="663" t="s">
        <v>605</v>
      </c>
      <c r="F404" s="664" t="s">
        <v>2456</v>
      </c>
      <c r="G404" s="663" t="s">
        <v>613</v>
      </c>
      <c r="H404" s="663" t="s">
        <v>662</v>
      </c>
      <c r="I404" s="663" t="s">
        <v>663</v>
      </c>
      <c r="J404" s="663" t="s">
        <v>664</v>
      </c>
      <c r="K404" s="663" t="s">
        <v>665</v>
      </c>
      <c r="L404" s="665">
        <v>41.349935631169537</v>
      </c>
      <c r="M404" s="665">
        <v>1</v>
      </c>
      <c r="N404" s="666">
        <v>41.349935631169537</v>
      </c>
    </row>
    <row r="405" spans="1:14" ht="14.4" customHeight="1" x14ac:dyDescent="0.3">
      <c r="A405" s="661" t="s">
        <v>580</v>
      </c>
      <c r="B405" s="662" t="s">
        <v>581</v>
      </c>
      <c r="C405" s="663" t="s">
        <v>593</v>
      </c>
      <c r="D405" s="664" t="s">
        <v>2452</v>
      </c>
      <c r="E405" s="663" t="s">
        <v>605</v>
      </c>
      <c r="F405" s="664" t="s">
        <v>2456</v>
      </c>
      <c r="G405" s="663" t="s">
        <v>613</v>
      </c>
      <c r="H405" s="663" t="s">
        <v>674</v>
      </c>
      <c r="I405" s="663" t="s">
        <v>675</v>
      </c>
      <c r="J405" s="663" t="s">
        <v>676</v>
      </c>
      <c r="K405" s="663" t="s">
        <v>677</v>
      </c>
      <c r="L405" s="665">
        <v>283.83472430145821</v>
      </c>
      <c r="M405" s="665">
        <v>8</v>
      </c>
      <c r="N405" s="666">
        <v>2270.6777944116657</v>
      </c>
    </row>
    <row r="406" spans="1:14" ht="14.4" customHeight="1" x14ac:dyDescent="0.3">
      <c r="A406" s="661" t="s">
        <v>580</v>
      </c>
      <c r="B406" s="662" t="s">
        <v>581</v>
      </c>
      <c r="C406" s="663" t="s">
        <v>593</v>
      </c>
      <c r="D406" s="664" t="s">
        <v>2452</v>
      </c>
      <c r="E406" s="663" t="s">
        <v>605</v>
      </c>
      <c r="F406" s="664" t="s">
        <v>2456</v>
      </c>
      <c r="G406" s="663" t="s">
        <v>613</v>
      </c>
      <c r="H406" s="663" t="s">
        <v>1655</v>
      </c>
      <c r="I406" s="663" t="s">
        <v>1656</v>
      </c>
      <c r="J406" s="663" t="s">
        <v>1657</v>
      </c>
      <c r="K406" s="663" t="s">
        <v>1658</v>
      </c>
      <c r="L406" s="665">
        <v>126.5193287730124</v>
      </c>
      <c r="M406" s="665">
        <v>1</v>
      </c>
      <c r="N406" s="666">
        <v>126.5193287730124</v>
      </c>
    </row>
    <row r="407" spans="1:14" ht="14.4" customHeight="1" x14ac:dyDescent="0.3">
      <c r="A407" s="661" t="s">
        <v>580</v>
      </c>
      <c r="B407" s="662" t="s">
        <v>581</v>
      </c>
      <c r="C407" s="663" t="s">
        <v>593</v>
      </c>
      <c r="D407" s="664" t="s">
        <v>2452</v>
      </c>
      <c r="E407" s="663" t="s">
        <v>605</v>
      </c>
      <c r="F407" s="664" t="s">
        <v>2456</v>
      </c>
      <c r="G407" s="663" t="s">
        <v>613</v>
      </c>
      <c r="H407" s="663" t="s">
        <v>678</v>
      </c>
      <c r="I407" s="663" t="s">
        <v>679</v>
      </c>
      <c r="J407" s="663" t="s">
        <v>680</v>
      </c>
      <c r="K407" s="663" t="s">
        <v>681</v>
      </c>
      <c r="L407" s="665">
        <v>41.280000000000015</v>
      </c>
      <c r="M407" s="665">
        <v>2</v>
      </c>
      <c r="N407" s="666">
        <v>82.560000000000031</v>
      </c>
    </row>
    <row r="408" spans="1:14" ht="14.4" customHeight="1" x14ac:dyDescent="0.3">
      <c r="A408" s="661" t="s">
        <v>580</v>
      </c>
      <c r="B408" s="662" t="s">
        <v>581</v>
      </c>
      <c r="C408" s="663" t="s">
        <v>593</v>
      </c>
      <c r="D408" s="664" t="s">
        <v>2452</v>
      </c>
      <c r="E408" s="663" t="s">
        <v>605</v>
      </c>
      <c r="F408" s="664" t="s">
        <v>2456</v>
      </c>
      <c r="G408" s="663" t="s">
        <v>613</v>
      </c>
      <c r="H408" s="663" t="s">
        <v>682</v>
      </c>
      <c r="I408" s="663" t="s">
        <v>683</v>
      </c>
      <c r="J408" s="663" t="s">
        <v>684</v>
      </c>
      <c r="K408" s="663" t="s">
        <v>685</v>
      </c>
      <c r="L408" s="665">
        <v>93.08</v>
      </c>
      <c r="M408" s="665">
        <v>1</v>
      </c>
      <c r="N408" s="666">
        <v>93.08</v>
      </c>
    </row>
    <row r="409" spans="1:14" ht="14.4" customHeight="1" x14ac:dyDescent="0.3">
      <c r="A409" s="661" t="s">
        <v>580</v>
      </c>
      <c r="B409" s="662" t="s">
        <v>581</v>
      </c>
      <c r="C409" s="663" t="s">
        <v>593</v>
      </c>
      <c r="D409" s="664" t="s">
        <v>2452</v>
      </c>
      <c r="E409" s="663" t="s">
        <v>605</v>
      </c>
      <c r="F409" s="664" t="s">
        <v>2456</v>
      </c>
      <c r="G409" s="663" t="s">
        <v>613</v>
      </c>
      <c r="H409" s="663" t="s">
        <v>686</v>
      </c>
      <c r="I409" s="663" t="s">
        <v>686</v>
      </c>
      <c r="J409" s="663" t="s">
        <v>687</v>
      </c>
      <c r="K409" s="663" t="s">
        <v>688</v>
      </c>
      <c r="L409" s="665">
        <v>36.529943461405828</v>
      </c>
      <c r="M409" s="665">
        <v>21</v>
      </c>
      <c r="N409" s="666">
        <v>767.12881268952242</v>
      </c>
    </row>
    <row r="410" spans="1:14" ht="14.4" customHeight="1" x14ac:dyDescent="0.3">
      <c r="A410" s="661" t="s">
        <v>580</v>
      </c>
      <c r="B410" s="662" t="s">
        <v>581</v>
      </c>
      <c r="C410" s="663" t="s">
        <v>593</v>
      </c>
      <c r="D410" s="664" t="s">
        <v>2452</v>
      </c>
      <c r="E410" s="663" t="s">
        <v>605</v>
      </c>
      <c r="F410" s="664" t="s">
        <v>2456</v>
      </c>
      <c r="G410" s="663" t="s">
        <v>613</v>
      </c>
      <c r="H410" s="663" t="s">
        <v>689</v>
      </c>
      <c r="I410" s="663" t="s">
        <v>690</v>
      </c>
      <c r="J410" s="663" t="s">
        <v>691</v>
      </c>
      <c r="K410" s="663" t="s">
        <v>692</v>
      </c>
      <c r="L410" s="665">
        <v>56.729749851924325</v>
      </c>
      <c r="M410" s="665">
        <v>2</v>
      </c>
      <c r="N410" s="666">
        <v>113.45949970384865</v>
      </c>
    </row>
    <row r="411" spans="1:14" ht="14.4" customHeight="1" x14ac:dyDescent="0.3">
      <c r="A411" s="661" t="s">
        <v>580</v>
      </c>
      <c r="B411" s="662" t="s">
        <v>581</v>
      </c>
      <c r="C411" s="663" t="s">
        <v>593</v>
      </c>
      <c r="D411" s="664" t="s">
        <v>2452</v>
      </c>
      <c r="E411" s="663" t="s">
        <v>605</v>
      </c>
      <c r="F411" s="664" t="s">
        <v>2456</v>
      </c>
      <c r="G411" s="663" t="s">
        <v>613</v>
      </c>
      <c r="H411" s="663" t="s">
        <v>693</v>
      </c>
      <c r="I411" s="663" t="s">
        <v>694</v>
      </c>
      <c r="J411" s="663" t="s">
        <v>691</v>
      </c>
      <c r="K411" s="663" t="s">
        <v>695</v>
      </c>
      <c r="L411" s="665">
        <v>139.05276993766583</v>
      </c>
      <c r="M411" s="665">
        <v>3</v>
      </c>
      <c r="N411" s="666">
        <v>417.15830981299746</v>
      </c>
    </row>
    <row r="412" spans="1:14" ht="14.4" customHeight="1" x14ac:dyDescent="0.3">
      <c r="A412" s="661" t="s">
        <v>580</v>
      </c>
      <c r="B412" s="662" t="s">
        <v>581</v>
      </c>
      <c r="C412" s="663" t="s">
        <v>593</v>
      </c>
      <c r="D412" s="664" t="s">
        <v>2452</v>
      </c>
      <c r="E412" s="663" t="s">
        <v>605</v>
      </c>
      <c r="F412" s="664" t="s">
        <v>2456</v>
      </c>
      <c r="G412" s="663" t="s">
        <v>613</v>
      </c>
      <c r="H412" s="663" t="s">
        <v>696</v>
      </c>
      <c r="I412" s="663" t="s">
        <v>697</v>
      </c>
      <c r="J412" s="663" t="s">
        <v>698</v>
      </c>
      <c r="K412" s="663" t="s">
        <v>699</v>
      </c>
      <c r="L412" s="665">
        <v>200.26</v>
      </c>
      <c r="M412" s="665">
        <v>1</v>
      </c>
      <c r="N412" s="666">
        <v>200.26</v>
      </c>
    </row>
    <row r="413" spans="1:14" ht="14.4" customHeight="1" x14ac:dyDescent="0.3">
      <c r="A413" s="661" t="s">
        <v>580</v>
      </c>
      <c r="B413" s="662" t="s">
        <v>581</v>
      </c>
      <c r="C413" s="663" t="s">
        <v>593</v>
      </c>
      <c r="D413" s="664" t="s">
        <v>2452</v>
      </c>
      <c r="E413" s="663" t="s">
        <v>605</v>
      </c>
      <c r="F413" s="664" t="s">
        <v>2456</v>
      </c>
      <c r="G413" s="663" t="s">
        <v>613</v>
      </c>
      <c r="H413" s="663" t="s">
        <v>1659</v>
      </c>
      <c r="I413" s="663" t="s">
        <v>1660</v>
      </c>
      <c r="J413" s="663" t="s">
        <v>652</v>
      </c>
      <c r="K413" s="663" t="s">
        <v>1661</v>
      </c>
      <c r="L413" s="665">
        <v>157.86500000000001</v>
      </c>
      <c r="M413" s="665">
        <v>2</v>
      </c>
      <c r="N413" s="666">
        <v>315.73</v>
      </c>
    </row>
    <row r="414" spans="1:14" ht="14.4" customHeight="1" x14ac:dyDescent="0.3">
      <c r="A414" s="661" t="s">
        <v>580</v>
      </c>
      <c r="B414" s="662" t="s">
        <v>581</v>
      </c>
      <c r="C414" s="663" t="s">
        <v>593</v>
      </c>
      <c r="D414" s="664" t="s">
        <v>2452</v>
      </c>
      <c r="E414" s="663" t="s">
        <v>605</v>
      </c>
      <c r="F414" s="664" t="s">
        <v>2456</v>
      </c>
      <c r="G414" s="663" t="s">
        <v>613</v>
      </c>
      <c r="H414" s="663" t="s">
        <v>1356</v>
      </c>
      <c r="I414" s="663" t="s">
        <v>1357</v>
      </c>
      <c r="J414" s="663" t="s">
        <v>1358</v>
      </c>
      <c r="K414" s="663" t="s">
        <v>1359</v>
      </c>
      <c r="L414" s="665">
        <v>73.930000000000021</v>
      </c>
      <c r="M414" s="665">
        <v>1</v>
      </c>
      <c r="N414" s="666">
        <v>73.930000000000021</v>
      </c>
    </row>
    <row r="415" spans="1:14" ht="14.4" customHeight="1" x14ac:dyDescent="0.3">
      <c r="A415" s="661" t="s">
        <v>580</v>
      </c>
      <c r="B415" s="662" t="s">
        <v>581</v>
      </c>
      <c r="C415" s="663" t="s">
        <v>593</v>
      </c>
      <c r="D415" s="664" t="s">
        <v>2452</v>
      </c>
      <c r="E415" s="663" t="s">
        <v>605</v>
      </c>
      <c r="F415" s="664" t="s">
        <v>2456</v>
      </c>
      <c r="G415" s="663" t="s">
        <v>613</v>
      </c>
      <c r="H415" s="663" t="s">
        <v>1364</v>
      </c>
      <c r="I415" s="663" t="s">
        <v>1365</v>
      </c>
      <c r="J415" s="663" t="s">
        <v>1366</v>
      </c>
      <c r="K415" s="663" t="s">
        <v>1367</v>
      </c>
      <c r="L415" s="665">
        <v>324.85000000000002</v>
      </c>
      <c r="M415" s="665">
        <v>1</v>
      </c>
      <c r="N415" s="666">
        <v>324.85000000000002</v>
      </c>
    </row>
    <row r="416" spans="1:14" ht="14.4" customHeight="1" x14ac:dyDescent="0.3">
      <c r="A416" s="661" t="s">
        <v>580</v>
      </c>
      <c r="B416" s="662" t="s">
        <v>581</v>
      </c>
      <c r="C416" s="663" t="s">
        <v>593</v>
      </c>
      <c r="D416" s="664" t="s">
        <v>2452</v>
      </c>
      <c r="E416" s="663" t="s">
        <v>605</v>
      </c>
      <c r="F416" s="664" t="s">
        <v>2456</v>
      </c>
      <c r="G416" s="663" t="s">
        <v>613</v>
      </c>
      <c r="H416" s="663" t="s">
        <v>720</v>
      </c>
      <c r="I416" s="663" t="s">
        <v>721</v>
      </c>
      <c r="J416" s="663" t="s">
        <v>722</v>
      </c>
      <c r="K416" s="663" t="s">
        <v>723</v>
      </c>
      <c r="L416" s="665">
        <v>51.099997657248281</v>
      </c>
      <c r="M416" s="665">
        <v>1</v>
      </c>
      <c r="N416" s="666">
        <v>51.099997657248281</v>
      </c>
    </row>
    <row r="417" spans="1:14" ht="14.4" customHeight="1" x14ac:dyDescent="0.3">
      <c r="A417" s="661" t="s">
        <v>580</v>
      </c>
      <c r="B417" s="662" t="s">
        <v>581</v>
      </c>
      <c r="C417" s="663" t="s">
        <v>593</v>
      </c>
      <c r="D417" s="664" t="s">
        <v>2452</v>
      </c>
      <c r="E417" s="663" t="s">
        <v>605</v>
      </c>
      <c r="F417" s="664" t="s">
        <v>2456</v>
      </c>
      <c r="G417" s="663" t="s">
        <v>613</v>
      </c>
      <c r="H417" s="663" t="s">
        <v>1662</v>
      </c>
      <c r="I417" s="663" t="s">
        <v>1663</v>
      </c>
      <c r="J417" s="663" t="s">
        <v>1664</v>
      </c>
      <c r="K417" s="663" t="s">
        <v>1665</v>
      </c>
      <c r="L417" s="665">
        <v>83.439999999999984</v>
      </c>
      <c r="M417" s="665">
        <v>1</v>
      </c>
      <c r="N417" s="666">
        <v>83.439999999999984</v>
      </c>
    </row>
    <row r="418" spans="1:14" ht="14.4" customHeight="1" x14ac:dyDescent="0.3">
      <c r="A418" s="661" t="s">
        <v>580</v>
      </c>
      <c r="B418" s="662" t="s">
        <v>581</v>
      </c>
      <c r="C418" s="663" t="s">
        <v>593</v>
      </c>
      <c r="D418" s="664" t="s">
        <v>2452</v>
      </c>
      <c r="E418" s="663" t="s">
        <v>605</v>
      </c>
      <c r="F418" s="664" t="s">
        <v>2456</v>
      </c>
      <c r="G418" s="663" t="s">
        <v>613</v>
      </c>
      <c r="H418" s="663" t="s">
        <v>724</v>
      </c>
      <c r="I418" s="663" t="s">
        <v>725</v>
      </c>
      <c r="J418" s="663" t="s">
        <v>726</v>
      </c>
      <c r="K418" s="663" t="s">
        <v>727</v>
      </c>
      <c r="L418" s="665">
        <v>35.50064244058246</v>
      </c>
      <c r="M418" s="665">
        <v>47</v>
      </c>
      <c r="N418" s="666">
        <v>1668.5301947073756</v>
      </c>
    </row>
    <row r="419" spans="1:14" ht="14.4" customHeight="1" x14ac:dyDescent="0.3">
      <c r="A419" s="661" t="s">
        <v>580</v>
      </c>
      <c r="B419" s="662" t="s">
        <v>581</v>
      </c>
      <c r="C419" s="663" t="s">
        <v>593</v>
      </c>
      <c r="D419" s="664" t="s">
        <v>2452</v>
      </c>
      <c r="E419" s="663" t="s">
        <v>605</v>
      </c>
      <c r="F419" s="664" t="s">
        <v>2456</v>
      </c>
      <c r="G419" s="663" t="s">
        <v>613</v>
      </c>
      <c r="H419" s="663" t="s">
        <v>728</v>
      </c>
      <c r="I419" s="663" t="s">
        <v>729</v>
      </c>
      <c r="J419" s="663" t="s">
        <v>730</v>
      </c>
      <c r="K419" s="663" t="s">
        <v>731</v>
      </c>
      <c r="L419" s="665">
        <v>62.399029796852851</v>
      </c>
      <c r="M419" s="665">
        <v>3</v>
      </c>
      <c r="N419" s="666">
        <v>187.19708939055855</v>
      </c>
    </row>
    <row r="420" spans="1:14" ht="14.4" customHeight="1" x14ac:dyDescent="0.3">
      <c r="A420" s="661" t="s">
        <v>580</v>
      </c>
      <c r="B420" s="662" t="s">
        <v>581</v>
      </c>
      <c r="C420" s="663" t="s">
        <v>593</v>
      </c>
      <c r="D420" s="664" t="s">
        <v>2452</v>
      </c>
      <c r="E420" s="663" t="s">
        <v>605</v>
      </c>
      <c r="F420" s="664" t="s">
        <v>2456</v>
      </c>
      <c r="G420" s="663" t="s">
        <v>613</v>
      </c>
      <c r="H420" s="663" t="s">
        <v>1666</v>
      </c>
      <c r="I420" s="663" t="s">
        <v>1667</v>
      </c>
      <c r="J420" s="663" t="s">
        <v>1668</v>
      </c>
      <c r="K420" s="663" t="s">
        <v>1669</v>
      </c>
      <c r="L420" s="665">
        <v>75.010000000000005</v>
      </c>
      <c r="M420" s="665">
        <v>2</v>
      </c>
      <c r="N420" s="666">
        <v>150.02000000000001</v>
      </c>
    </row>
    <row r="421" spans="1:14" ht="14.4" customHeight="1" x14ac:dyDescent="0.3">
      <c r="A421" s="661" t="s">
        <v>580</v>
      </c>
      <c r="B421" s="662" t="s">
        <v>581</v>
      </c>
      <c r="C421" s="663" t="s">
        <v>593</v>
      </c>
      <c r="D421" s="664" t="s">
        <v>2452</v>
      </c>
      <c r="E421" s="663" t="s">
        <v>605</v>
      </c>
      <c r="F421" s="664" t="s">
        <v>2456</v>
      </c>
      <c r="G421" s="663" t="s">
        <v>613</v>
      </c>
      <c r="H421" s="663" t="s">
        <v>1374</v>
      </c>
      <c r="I421" s="663" t="s">
        <v>1374</v>
      </c>
      <c r="J421" s="663" t="s">
        <v>1375</v>
      </c>
      <c r="K421" s="663" t="s">
        <v>1192</v>
      </c>
      <c r="L421" s="665">
        <v>98.758989332079096</v>
      </c>
      <c r="M421" s="665">
        <v>1</v>
      </c>
      <c r="N421" s="666">
        <v>98.758989332079096</v>
      </c>
    </row>
    <row r="422" spans="1:14" ht="14.4" customHeight="1" x14ac:dyDescent="0.3">
      <c r="A422" s="661" t="s">
        <v>580</v>
      </c>
      <c r="B422" s="662" t="s">
        <v>581</v>
      </c>
      <c r="C422" s="663" t="s">
        <v>593</v>
      </c>
      <c r="D422" s="664" t="s">
        <v>2452</v>
      </c>
      <c r="E422" s="663" t="s">
        <v>605</v>
      </c>
      <c r="F422" s="664" t="s">
        <v>2456</v>
      </c>
      <c r="G422" s="663" t="s">
        <v>613</v>
      </c>
      <c r="H422" s="663" t="s">
        <v>744</v>
      </c>
      <c r="I422" s="663" t="s">
        <v>745</v>
      </c>
      <c r="J422" s="663" t="s">
        <v>746</v>
      </c>
      <c r="K422" s="663" t="s">
        <v>747</v>
      </c>
      <c r="L422" s="665">
        <v>125.06999999999995</v>
      </c>
      <c r="M422" s="665">
        <v>1</v>
      </c>
      <c r="N422" s="666">
        <v>125.06999999999995</v>
      </c>
    </row>
    <row r="423" spans="1:14" ht="14.4" customHeight="1" x14ac:dyDescent="0.3">
      <c r="A423" s="661" t="s">
        <v>580</v>
      </c>
      <c r="B423" s="662" t="s">
        <v>581</v>
      </c>
      <c r="C423" s="663" t="s">
        <v>593</v>
      </c>
      <c r="D423" s="664" t="s">
        <v>2452</v>
      </c>
      <c r="E423" s="663" t="s">
        <v>605</v>
      </c>
      <c r="F423" s="664" t="s">
        <v>2456</v>
      </c>
      <c r="G423" s="663" t="s">
        <v>613</v>
      </c>
      <c r="H423" s="663" t="s">
        <v>1670</v>
      </c>
      <c r="I423" s="663" t="s">
        <v>1671</v>
      </c>
      <c r="J423" s="663" t="s">
        <v>1672</v>
      </c>
      <c r="K423" s="663" t="s">
        <v>1673</v>
      </c>
      <c r="L423" s="665">
        <v>160.41</v>
      </c>
      <c r="M423" s="665">
        <v>1</v>
      </c>
      <c r="N423" s="666">
        <v>160.41</v>
      </c>
    </row>
    <row r="424" spans="1:14" ht="14.4" customHeight="1" x14ac:dyDescent="0.3">
      <c r="A424" s="661" t="s">
        <v>580</v>
      </c>
      <c r="B424" s="662" t="s">
        <v>581</v>
      </c>
      <c r="C424" s="663" t="s">
        <v>593</v>
      </c>
      <c r="D424" s="664" t="s">
        <v>2452</v>
      </c>
      <c r="E424" s="663" t="s">
        <v>605</v>
      </c>
      <c r="F424" s="664" t="s">
        <v>2456</v>
      </c>
      <c r="G424" s="663" t="s">
        <v>613</v>
      </c>
      <c r="H424" s="663" t="s">
        <v>1674</v>
      </c>
      <c r="I424" s="663" t="s">
        <v>1675</v>
      </c>
      <c r="J424" s="663" t="s">
        <v>1057</v>
      </c>
      <c r="K424" s="663" t="s">
        <v>1058</v>
      </c>
      <c r="L424" s="665">
        <v>124.2</v>
      </c>
      <c r="M424" s="665">
        <v>1</v>
      </c>
      <c r="N424" s="666">
        <v>124.2</v>
      </c>
    </row>
    <row r="425" spans="1:14" ht="14.4" customHeight="1" x14ac:dyDescent="0.3">
      <c r="A425" s="661" t="s">
        <v>580</v>
      </c>
      <c r="B425" s="662" t="s">
        <v>581</v>
      </c>
      <c r="C425" s="663" t="s">
        <v>593</v>
      </c>
      <c r="D425" s="664" t="s">
        <v>2452</v>
      </c>
      <c r="E425" s="663" t="s">
        <v>605</v>
      </c>
      <c r="F425" s="664" t="s">
        <v>2456</v>
      </c>
      <c r="G425" s="663" t="s">
        <v>613</v>
      </c>
      <c r="H425" s="663" t="s">
        <v>748</v>
      </c>
      <c r="I425" s="663" t="s">
        <v>749</v>
      </c>
      <c r="J425" s="663" t="s">
        <v>750</v>
      </c>
      <c r="K425" s="663" t="s">
        <v>751</v>
      </c>
      <c r="L425" s="665">
        <v>22.525043492430108</v>
      </c>
      <c r="M425" s="665">
        <v>2</v>
      </c>
      <c r="N425" s="666">
        <v>45.050086984860215</v>
      </c>
    </row>
    <row r="426" spans="1:14" ht="14.4" customHeight="1" x14ac:dyDescent="0.3">
      <c r="A426" s="661" t="s">
        <v>580</v>
      </c>
      <c r="B426" s="662" t="s">
        <v>581</v>
      </c>
      <c r="C426" s="663" t="s">
        <v>593</v>
      </c>
      <c r="D426" s="664" t="s">
        <v>2452</v>
      </c>
      <c r="E426" s="663" t="s">
        <v>605</v>
      </c>
      <c r="F426" s="664" t="s">
        <v>2456</v>
      </c>
      <c r="G426" s="663" t="s">
        <v>613</v>
      </c>
      <c r="H426" s="663" t="s">
        <v>1676</v>
      </c>
      <c r="I426" s="663" t="s">
        <v>1677</v>
      </c>
      <c r="J426" s="663" t="s">
        <v>1678</v>
      </c>
      <c r="K426" s="663" t="s">
        <v>1679</v>
      </c>
      <c r="L426" s="665">
        <v>63.58</v>
      </c>
      <c r="M426" s="665">
        <v>2</v>
      </c>
      <c r="N426" s="666">
        <v>127.16</v>
      </c>
    </row>
    <row r="427" spans="1:14" ht="14.4" customHeight="1" x14ac:dyDescent="0.3">
      <c r="A427" s="661" t="s">
        <v>580</v>
      </c>
      <c r="B427" s="662" t="s">
        <v>581</v>
      </c>
      <c r="C427" s="663" t="s">
        <v>593</v>
      </c>
      <c r="D427" s="664" t="s">
        <v>2452</v>
      </c>
      <c r="E427" s="663" t="s">
        <v>605</v>
      </c>
      <c r="F427" s="664" t="s">
        <v>2456</v>
      </c>
      <c r="G427" s="663" t="s">
        <v>613</v>
      </c>
      <c r="H427" s="663" t="s">
        <v>1680</v>
      </c>
      <c r="I427" s="663" t="s">
        <v>1681</v>
      </c>
      <c r="J427" s="663" t="s">
        <v>1682</v>
      </c>
      <c r="K427" s="663" t="s">
        <v>1683</v>
      </c>
      <c r="L427" s="665">
        <v>134.28000000000003</v>
      </c>
      <c r="M427" s="665">
        <v>2</v>
      </c>
      <c r="N427" s="666">
        <v>268.56000000000006</v>
      </c>
    </row>
    <row r="428" spans="1:14" ht="14.4" customHeight="1" x14ac:dyDescent="0.3">
      <c r="A428" s="661" t="s">
        <v>580</v>
      </c>
      <c r="B428" s="662" t="s">
        <v>581</v>
      </c>
      <c r="C428" s="663" t="s">
        <v>593</v>
      </c>
      <c r="D428" s="664" t="s">
        <v>2452</v>
      </c>
      <c r="E428" s="663" t="s">
        <v>605</v>
      </c>
      <c r="F428" s="664" t="s">
        <v>2456</v>
      </c>
      <c r="G428" s="663" t="s">
        <v>613</v>
      </c>
      <c r="H428" s="663" t="s">
        <v>752</v>
      </c>
      <c r="I428" s="663" t="s">
        <v>753</v>
      </c>
      <c r="J428" s="663" t="s">
        <v>754</v>
      </c>
      <c r="K428" s="663" t="s">
        <v>755</v>
      </c>
      <c r="L428" s="665">
        <v>121.83935360183236</v>
      </c>
      <c r="M428" s="665">
        <v>1</v>
      </c>
      <c r="N428" s="666">
        <v>121.83935360183236</v>
      </c>
    </row>
    <row r="429" spans="1:14" ht="14.4" customHeight="1" x14ac:dyDescent="0.3">
      <c r="A429" s="661" t="s">
        <v>580</v>
      </c>
      <c r="B429" s="662" t="s">
        <v>581</v>
      </c>
      <c r="C429" s="663" t="s">
        <v>593</v>
      </c>
      <c r="D429" s="664" t="s">
        <v>2452</v>
      </c>
      <c r="E429" s="663" t="s">
        <v>605</v>
      </c>
      <c r="F429" s="664" t="s">
        <v>2456</v>
      </c>
      <c r="G429" s="663" t="s">
        <v>613</v>
      </c>
      <c r="H429" s="663" t="s">
        <v>756</v>
      </c>
      <c r="I429" s="663" t="s">
        <v>757</v>
      </c>
      <c r="J429" s="663" t="s">
        <v>758</v>
      </c>
      <c r="K429" s="663" t="s">
        <v>759</v>
      </c>
      <c r="L429" s="665">
        <v>126.18500000000002</v>
      </c>
      <c r="M429" s="665">
        <v>4</v>
      </c>
      <c r="N429" s="666">
        <v>504.74000000000007</v>
      </c>
    </row>
    <row r="430" spans="1:14" ht="14.4" customHeight="1" x14ac:dyDescent="0.3">
      <c r="A430" s="661" t="s">
        <v>580</v>
      </c>
      <c r="B430" s="662" t="s">
        <v>581</v>
      </c>
      <c r="C430" s="663" t="s">
        <v>593</v>
      </c>
      <c r="D430" s="664" t="s">
        <v>2452</v>
      </c>
      <c r="E430" s="663" t="s">
        <v>605</v>
      </c>
      <c r="F430" s="664" t="s">
        <v>2456</v>
      </c>
      <c r="G430" s="663" t="s">
        <v>613</v>
      </c>
      <c r="H430" s="663" t="s">
        <v>1684</v>
      </c>
      <c r="I430" s="663" t="s">
        <v>1685</v>
      </c>
      <c r="J430" s="663" t="s">
        <v>1686</v>
      </c>
      <c r="K430" s="663" t="s">
        <v>1687</v>
      </c>
      <c r="L430" s="665">
        <v>79.73</v>
      </c>
      <c r="M430" s="665">
        <v>1</v>
      </c>
      <c r="N430" s="666">
        <v>79.73</v>
      </c>
    </row>
    <row r="431" spans="1:14" ht="14.4" customHeight="1" x14ac:dyDescent="0.3">
      <c r="A431" s="661" t="s">
        <v>580</v>
      </c>
      <c r="B431" s="662" t="s">
        <v>581</v>
      </c>
      <c r="C431" s="663" t="s">
        <v>593</v>
      </c>
      <c r="D431" s="664" t="s">
        <v>2452</v>
      </c>
      <c r="E431" s="663" t="s">
        <v>605</v>
      </c>
      <c r="F431" s="664" t="s">
        <v>2456</v>
      </c>
      <c r="G431" s="663" t="s">
        <v>613</v>
      </c>
      <c r="H431" s="663" t="s">
        <v>763</v>
      </c>
      <c r="I431" s="663" t="s">
        <v>764</v>
      </c>
      <c r="J431" s="663" t="s">
        <v>765</v>
      </c>
      <c r="K431" s="663" t="s">
        <v>766</v>
      </c>
      <c r="L431" s="665">
        <v>68.893665491939743</v>
      </c>
      <c r="M431" s="665">
        <v>5</v>
      </c>
      <c r="N431" s="666">
        <v>344.46832745969874</v>
      </c>
    </row>
    <row r="432" spans="1:14" ht="14.4" customHeight="1" x14ac:dyDescent="0.3">
      <c r="A432" s="661" t="s">
        <v>580</v>
      </c>
      <c r="B432" s="662" t="s">
        <v>581</v>
      </c>
      <c r="C432" s="663" t="s">
        <v>593</v>
      </c>
      <c r="D432" s="664" t="s">
        <v>2452</v>
      </c>
      <c r="E432" s="663" t="s">
        <v>605</v>
      </c>
      <c r="F432" s="664" t="s">
        <v>2456</v>
      </c>
      <c r="G432" s="663" t="s">
        <v>613</v>
      </c>
      <c r="H432" s="663" t="s">
        <v>767</v>
      </c>
      <c r="I432" s="663" t="s">
        <v>767</v>
      </c>
      <c r="J432" s="663" t="s">
        <v>768</v>
      </c>
      <c r="K432" s="663" t="s">
        <v>769</v>
      </c>
      <c r="L432" s="665">
        <v>106.48460730650919</v>
      </c>
      <c r="M432" s="665">
        <v>6</v>
      </c>
      <c r="N432" s="666">
        <v>638.90764383905514</v>
      </c>
    </row>
    <row r="433" spans="1:14" ht="14.4" customHeight="1" x14ac:dyDescent="0.3">
      <c r="A433" s="661" t="s">
        <v>580</v>
      </c>
      <c r="B433" s="662" t="s">
        <v>581</v>
      </c>
      <c r="C433" s="663" t="s">
        <v>593</v>
      </c>
      <c r="D433" s="664" t="s">
        <v>2452</v>
      </c>
      <c r="E433" s="663" t="s">
        <v>605</v>
      </c>
      <c r="F433" s="664" t="s">
        <v>2456</v>
      </c>
      <c r="G433" s="663" t="s">
        <v>613</v>
      </c>
      <c r="H433" s="663" t="s">
        <v>1688</v>
      </c>
      <c r="I433" s="663" t="s">
        <v>1689</v>
      </c>
      <c r="J433" s="663" t="s">
        <v>1382</v>
      </c>
      <c r="K433" s="663" t="s">
        <v>1690</v>
      </c>
      <c r="L433" s="665">
        <v>40.464876614961952</v>
      </c>
      <c r="M433" s="665">
        <v>2</v>
      </c>
      <c r="N433" s="666">
        <v>80.929753229923904</v>
      </c>
    </row>
    <row r="434" spans="1:14" ht="14.4" customHeight="1" x14ac:dyDescent="0.3">
      <c r="A434" s="661" t="s">
        <v>580</v>
      </c>
      <c r="B434" s="662" t="s">
        <v>581</v>
      </c>
      <c r="C434" s="663" t="s">
        <v>593</v>
      </c>
      <c r="D434" s="664" t="s">
        <v>2452</v>
      </c>
      <c r="E434" s="663" t="s">
        <v>605</v>
      </c>
      <c r="F434" s="664" t="s">
        <v>2456</v>
      </c>
      <c r="G434" s="663" t="s">
        <v>613</v>
      </c>
      <c r="H434" s="663" t="s">
        <v>1380</v>
      </c>
      <c r="I434" s="663" t="s">
        <v>1381</v>
      </c>
      <c r="J434" s="663" t="s">
        <v>1382</v>
      </c>
      <c r="K434" s="663" t="s">
        <v>1383</v>
      </c>
      <c r="L434" s="665">
        <v>279.7500448145376</v>
      </c>
      <c r="M434" s="665">
        <v>2</v>
      </c>
      <c r="N434" s="666">
        <v>559.50008962907521</v>
      </c>
    </row>
    <row r="435" spans="1:14" ht="14.4" customHeight="1" x14ac:dyDescent="0.3">
      <c r="A435" s="661" t="s">
        <v>580</v>
      </c>
      <c r="B435" s="662" t="s">
        <v>581</v>
      </c>
      <c r="C435" s="663" t="s">
        <v>593</v>
      </c>
      <c r="D435" s="664" t="s">
        <v>2452</v>
      </c>
      <c r="E435" s="663" t="s">
        <v>605</v>
      </c>
      <c r="F435" s="664" t="s">
        <v>2456</v>
      </c>
      <c r="G435" s="663" t="s">
        <v>613</v>
      </c>
      <c r="H435" s="663" t="s">
        <v>1388</v>
      </c>
      <c r="I435" s="663" t="s">
        <v>1389</v>
      </c>
      <c r="J435" s="663" t="s">
        <v>1390</v>
      </c>
      <c r="K435" s="663" t="s">
        <v>1391</v>
      </c>
      <c r="L435" s="665">
        <v>37.57</v>
      </c>
      <c r="M435" s="665">
        <v>2</v>
      </c>
      <c r="N435" s="666">
        <v>75.14</v>
      </c>
    </row>
    <row r="436" spans="1:14" ht="14.4" customHeight="1" x14ac:dyDescent="0.3">
      <c r="A436" s="661" t="s">
        <v>580</v>
      </c>
      <c r="B436" s="662" t="s">
        <v>581</v>
      </c>
      <c r="C436" s="663" t="s">
        <v>593</v>
      </c>
      <c r="D436" s="664" t="s">
        <v>2452</v>
      </c>
      <c r="E436" s="663" t="s">
        <v>605</v>
      </c>
      <c r="F436" s="664" t="s">
        <v>2456</v>
      </c>
      <c r="G436" s="663" t="s">
        <v>613</v>
      </c>
      <c r="H436" s="663" t="s">
        <v>774</v>
      </c>
      <c r="I436" s="663" t="s">
        <v>775</v>
      </c>
      <c r="J436" s="663" t="s">
        <v>776</v>
      </c>
      <c r="K436" s="663" t="s">
        <v>777</v>
      </c>
      <c r="L436" s="665">
        <v>132.07</v>
      </c>
      <c r="M436" s="665">
        <v>1</v>
      </c>
      <c r="N436" s="666">
        <v>132.07</v>
      </c>
    </row>
    <row r="437" spans="1:14" ht="14.4" customHeight="1" x14ac:dyDescent="0.3">
      <c r="A437" s="661" t="s">
        <v>580</v>
      </c>
      <c r="B437" s="662" t="s">
        <v>581</v>
      </c>
      <c r="C437" s="663" t="s">
        <v>593</v>
      </c>
      <c r="D437" s="664" t="s">
        <v>2452</v>
      </c>
      <c r="E437" s="663" t="s">
        <v>605</v>
      </c>
      <c r="F437" s="664" t="s">
        <v>2456</v>
      </c>
      <c r="G437" s="663" t="s">
        <v>613</v>
      </c>
      <c r="H437" s="663" t="s">
        <v>781</v>
      </c>
      <c r="I437" s="663" t="s">
        <v>782</v>
      </c>
      <c r="J437" s="663" t="s">
        <v>783</v>
      </c>
      <c r="K437" s="663" t="s">
        <v>784</v>
      </c>
      <c r="L437" s="665">
        <v>43.553892195429164</v>
      </c>
      <c r="M437" s="665">
        <v>5</v>
      </c>
      <c r="N437" s="666">
        <v>217.76946097714583</v>
      </c>
    </row>
    <row r="438" spans="1:14" ht="14.4" customHeight="1" x14ac:dyDescent="0.3">
      <c r="A438" s="661" t="s">
        <v>580</v>
      </c>
      <c r="B438" s="662" t="s">
        <v>581</v>
      </c>
      <c r="C438" s="663" t="s">
        <v>593</v>
      </c>
      <c r="D438" s="664" t="s">
        <v>2452</v>
      </c>
      <c r="E438" s="663" t="s">
        <v>605</v>
      </c>
      <c r="F438" s="664" t="s">
        <v>2456</v>
      </c>
      <c r="G438" s="663" t="s">
        <v>613</v>
      </c>
      <c r="H438" s="663" t="s">
        <v>1396</v>
      </c>
      <c r="I438" s="663" t="s">
        <v>215</v>
      </c>
      <c r="J438" s="663" t="s">
        <v>1397</v>
      </c>
      <c r="K438" s="663"/>
      <c r="L438" s="665">
        <v>94.742999999999995</v>
      </c>
      <c r="M438" s="665">
        <v>1</v>
      </c>
      <c r="N438" s="666">
        <v>94.742999999999995</v>
      </c>
    </row>
    <row r="439" spans="1:14" ht="14.4" customHeight="1" x14ac:dyDescent="0.3">
      <c r="A439" s="661" t="s">
        <v>580</v>
      </c>
      <c r="B439" s="662" t="s">
        <v>581</v>
      </c>
      <c r="C439" s="663" t="s">
        <v>593</v>
      </c>
      <c r="D439" s="664" t="s">
        <v>2452</v>
      </c>
      <c r="E439" s="663" t="s">
        <v>605</v>
      </c>
      <c r="F439" s="664" t="s">
        <v>2456</v>
      </c>
      <c r="G439" s="663" t="s">
        <v>613</v>
      </c>
      <c r="H439" s="663" t="s">
        <v>793</v>
      </c>
      <c r="I439" s="663" t="s">
        <v>215</v>
      </c>
      <c r="J439" s="663" t="s">
        <v>794</v>
      </c>
      <c r="K439" s="663"/>
      <c r="L439" s="665">
        <v>129.90399301383303</v>
      </c>
      <c r="M439" s="665">
        <v>5</v>
      </c>
      <c r="N439" s="666">
        <v>649.51996506916521</v>
      </c>
    </row>
    <row r="440" spans="1:14" ht="14.4" customHeight="1" x14ac:dyDescent="0.3">
      <c r="A440" s="661" t="s">
        <v>580</v>
      </c>
      <c r="B440" s="662" t="s">
        <v>581</v>
      </c>
      <c r="C440" s="663" t="s">
        <v>593</v>
      </c>
      <c r="D440" s="664" t="s">
        <v>2452</v>
      </c>
      <c r="E440" s="663" t="s">
        <v>605</v>
      </c>
      <c r="F440" s="664" t="s">
        <v>2456</v>
      </c>
      <c r="G440" s="663" t="s">
        <v>613</v>
      </c>
      <c r="H440" s="663" t="s">
        <v>1691</v>
      </c>
      <c r="I440" s="663" t="s">
        <v>1692</v>
      </c>
      <c r="J440" s="663" t="s">
        <v>1693</v>
      </c>
      <c r="K440" s="663" t="s">
        <v>1694</v>
      </c>
      <c r="L440" s="665">
        <v>68.536941695927737</v>
      </c>
      <c r="M440" s="665">
        <v>3</v>
      </c>
      <c r="N440" s="666">
        <v>205.61082508778321</v>
      </c>
    </row>
    <row r="441" spans="1:14" ht="14.4" customHeight="1" x14ac:dyDescent="0.3">
      <c r="A441" s="661" t="s">
        <v>580</v>
      </c>
      <c r="B441" s="662" t="s">
        <v>581</v>
      </c>
      <c r="C441" s="663" t="s">
        <v>593</v>
      </c>
      <c r="D441" s="664" t="s">
        <v>2452</v>
      </c>
      <c r="E441" s="663" t="s">
        <v>605</v>
      </c>
      <c r="F441" s="664" t="s">
        <v>2456</v>
      </c>
      <c r="G441" s="663" t="s">
        <v>613</v>
      </c>
      <c r="H441" s="663" t="s">
        <v>797</v>
      </c>
      <c r="I441" s="663" t="s">
        <v>798</v>
      </c>
      <c r="J441" s="663" t="s">
        <v>799</v>
      </c>
      <c r="K441" s="663" t="s">
        <v>800</v>
      </c>
      <c r="L441" s="665">
        <v>62.654871623996065</v>
      </c>
      <c r="M441" s="665">
        <v>4</v>
      </c>
      <c r="N441" s="666">
        <v>250.61948649598426</v>
      </c>
    </row>
    <row r="442" spans="1:14" ht="14.4" customHeight="1" x14ac:dyDescent="0.3">
      <c r="A442" s="661" t="s">
        <v>580</v>
      </c>
      <c r="B442" s="662" t="s">
        <v>581</v>
      </c>
      <c r="C442" s="663" t="s">
        <v>593</v>
      </c>
      <c r="D442" s="664" t="s">
        <v>2452</v>
      </c>
      <c r="E442" s="663" t="s">
        <v>605</v>
      </c>
      <c r="F442" s="664" t="s">
        <v>2456</v>
      </c>
      <c r="G442" s="663" t="s">
        <v>613</v>
      </c>
      <c r="H442" s="663" t="s">
        <v>805</v>
      </c>
      <c r="I442" s="663" t="s">
        <v>806</v>
      </c>
      <c r="J442" s="663" t="s">
        <v>807</v>
      </c>
      <c r="K442" s="663" t="s">
        <v>808</v>
      </c>
      <c r="L442" s="665">
        <v>31.604932951966813</v>
      </c>
      <c r="M442" s="665">
        <v>4</v>
      </c>
      <c r="N442" s="666">
        <v>126.41973180786725</v>
      </c>
    </row>
    <row r="443" spans="1:14" ht="14.4" customHeight="1" x14ac:dyDescent="0.3">
      <c r="A443" s="661" t="s">
        <v>580</v>
      </c>
      <c r="B443" s="662" t="s">
        <v>581</v>
      </c>
      <c r="C443" s="663" t="s">
        <v>593</v>
      </c>
      <c r="D443" s="664" t="s">
        <v>2452</v>
      </c>
      <c r="E443" s="663" t="s">
        <v>605</v>
      </c>
      <c r="F443" s="664" t="s">
        <v>2456</v>
      </c>
      <c r="G443" s="663" t="s">
        <v>613</v>
      </c>
      <c r="H443" s="663" t="s">
        <v>1695</v>
      </c>
      <c r="I443" s="663" t="s">
        <v>1696</v>
      </c>
      <c r="J443" s="663" t="s">
        <v>1697</v>
      </c>
      <c r="K443" s="663" t="s">
        <v>1698</v>
      </c>
      <c r="L443" s="665">
        <v>761.05700000000013</v>
      </c>
      <c r="M443" s="665">
        <v>3</v>
      </c>
      <c r="N443" s="666">
        <v>2283.1710000000003</v>
      </c>
    </row>
    <row r="444" spans="1:14" ht="14.4" customHeight="1" x14ac:dyDescent="0.3">
      <c r="A444" s="661" t="s">
        <v>580</v>
      </c>
      <c r="B444" s="662" t="s">
        <v>581</v>
      </c>
      <c r="C444" s="663" t="s">
        <v>593</v>
      </c>
      <c r="D444" s="664" t="s">
        <v>2452</v>
      </c>
      <c r="E444" s="663" t="s">
        <v>605</v>
      </c>
      <c r="F444" s="664" t="s">
        <v>2456</v>
      </c>
      <c r="G444" s="663" t="s">
        <v>613</v>
      </c>
      <c r="H444" s="663" t="s">
        <v>817</v>
      </c>
      <c r="I444" s="663" t="s">
        <v>818</v>
      </c>
      <c r="J444" s="663" t="s">
        <v>776</v>
      </c>
      <c r="K444" s="663" t="s">
        <v>819</v>
      </c>
      <c r="L444" s="665">
        <v>174.64975206573078</v>
      </c>
      <c r="M444" s="665">
        <v>6</v>
      </c>
      <c r="N444" s="666">
        <v>1047.8985123943846</v>
      </c>
    </row>
    <row r="445" spans="1:14" ht="14.4" customHeight="1" x14ac:dyDescent="0.3">
      <c r="A445" s="661" t="s">
        <v>580</v>
      </c>
      <c r="B445" s="662" t="s">
        <v>581</v>
      </c>
      <c r="C445" s="663" t="s">
        <v>593</v>
      </c>
      <c r="D445" s="664" t="s">
        <v>2452</v>
      </c>
      <c r="E445" s="663" t="s">
        <v>605</v>
      </c>
      <c r="F445" s="664" t="s">
        <v>2456</v>
      </c>
      <c r="G445" s="663" t="s">
        <v>613</v>
      </c>
      <c r="H445" s="663" t="s">
        <v>820</v>
      </c>
      <c r="I445" s="663" t="s">
        <v>821</v>
      </c>
      <c r="J445" s="663" t="s">
        <v>822</v>
      </c>
      <c r="K445" s="663" t="s">
        <v>823</v>
      </c>
      <c r="L445" s="665">
        <v>34.670000000000009</v>
      </c>
      <c r="M445" s="665">
        <v>1</v>
      </c>
      <c r="N445" s="666">
        <v>34.670000000000009</v>
      </c>
    </row>
    <row r="446" spans="1:14" ht="14.4" customHeight="1" x14ac:dyDescent="0.3">
      <c r="A446" s="661" t="s">
        <v>580</v>
      </c>
      <c r="B446" s="662" t="s">
        <v>581</v>
      </c>
      <c r="C446" s="663" t="s">
        <v>593</v>
      </c>
      <c r="D446" s="664" t="s">
        <v>2452</v>
      </c>
      <c r="E446" s="663" t="s">
        <v>605</v>
      </c>
      <c r="F446" s="664" t="s">
        <v>2456</v>
      </c>
      <c r="G446" s="663" t="s">
        <v>613</v>
      </c>
      <c r="H446" s="663" t="s">
        <v>824</v>
      </c>
      <c r="I446" s="663" t="s">
        <v>825</v>
      </c>
      <c r="J446" s="663" t="s">
        <v>826</v>
      </c>
      <c r="K446" s="663" t="s">
        <v>827</v>
      </c>
      <c r="L446" s="665">
        <v>61.73</v>
      </c>
      <c r="M446" s="665">
        <v>1</v>
      </c>
      <c r="N446" s="666">
        <v>61.73</v>
      </c>
    </row>
    <row r="447" spans="1:14" ht="14.4" customHeight="1" x14ac:dyDescent="0.3">
      <c r="A447" s="661" t="s">
        <v>580</v>
      </c>
      <c r="B447" s="662" t="s">
        <v>581</v>
      </c>
      <c r="C447" s="663" t="s">
        <v>593</v>
      </c>
      <c r="D447" s="664" t="s">
        <v>2452</v>
      </c>
      <c r="E447" s="663" t="s">
        <v>605</v>
      </c>
      <c r="F447" s="664" t="s">
        <v>2456</v>
      </c>
      <c r="G447" s="663" t="s">
        <v>613</v>
      </c>
      <c r="H447" s="663" t="s">
        <v>828</v>
      </c>
      <c r="I447" s="663" t="s">
        <v>829</v>
      </c>
      <c r="J447" s="663" t="s">
        <v>830</v>
      </c>
      <c r="K447" s="663" t="s">
        <v>831</v>
      </c>
      <c r="L447" s="665">
        <v>26.910000000000011</v>
      </c>
      <c r="M447" s="665">
        <v>1</v>
      </c>
      <c r="N447" s="666">
        <v>26.910000000000011</v>
      </c>
    </row>
    <row r="448" spans="1:14" ht="14.4" customHeight="1" x14ac:dyDescent="0.3">
      <c r="A448" s="661" t="s">
        <v>580</v>
      </c>
      <c r="B448" s="662" t="s">
        <v>581</v>
      </c>
      <c r="C448" s="663" t="s">
        <v>593</v>
      </c>
      <c r="D448" s="664" t="s">
        <v>2452</v>
      </c>
      <c r="E448" s="663" t="s">
        <v>605</v>
      </c>
      <c r="F448" s="664" t="s">
        <v>2456</v>
      </c>
      <c r="G448" s="663" t="s">
        <v>613</v>
      </c>
      <c r="H448" s="663" t="s">
        <v>1699</v>
      </c>
      <c r="I448" s="663" t="s">
        <v>1700</v>
      </c>
      <c r="J448" s="663" t="s">
        <v>1701</v>
      </c>
      <c r="K448" s="663" t="s">
        <v>1702</v>
      </c>
      <c r="L448" s="665">
        <v>40.979999999999976</v>
      </c>
      <c r="M448" s="665">
        <v>1</v>
      </c>
      <c r="N448" s="666">
        <v>40.979999999999976</v>
      </c>
    </row>
    <row r="449" spans="1:14" ht="14.4" customHeight="1" x14ac:dyDescent="0.3">
      <c r="A449" s="661" t="s">
        <v>580</v>
      </c>
      <c r="B449" s="662" t="s">
        <v>581</v>
      </c>
      <c r="C449" s="663" t="s">
        <v>593</v>
      </c>
      <c r="D449" s="664" t="s">
        <v>2452</v>
      </c>
      <c r="E449" s="663" t="s">
        <v>605</v>
      </c>
      <c r="F449" s="664" t="s">
        <v>2456</v>
      </c>
      <c r="G449" s="663" t="s">
        <v>613</v>
      </c>
      <c r="H449" s="663" t="s">
        <v>1703</v>
      </c>
      <c r="I449" s="663" t="s">
        <v>1704</v>
      </c>
      <c r="J449" s="663" t="s">
        <v>1705</v>
      </c>
      <c r="K449" s="663" t="s">
        <v>699</v>
      </c>
      <c r="L449" s="665">
        <v>324.19106055005057</v>
      </c>
      <c r="M449" s="665">
        <v>1</v>
      </c>
      <c r="N449" s="666">
        <v>324.19106055005057</v>
      </c>
    </row>
    <row r="450" spans="1:14" ht="14.4" customHeight="1" x14ac:dyDescent="0.3">
      <c r="A450" s="661" t="s">
        <v>580</v>
      </c>
      <c r="B450" s="662" t="s">
        <v>581</v>
      </c>
      <c r="C450" s="663" t="s">
        <v>593</v>
      </c>
      <c r="D450" s="664" t="s">
        <v>2452</v>
      </c>
      <c r="E450" s="663" t="s">
        <v>605</v>
      </c>
      <c r="F450" s="664" t="s">
        <v>2456</v>
      </c>
      <c r="G450" s="663" t="s">
        <v>613</v>
      </c>
      <c r="H450" s="663" t="s">
        <v>836</v>
      </c>
      <c r="I450" s="663" t="s">
        <v>837</v>
      </c>
      <c r="J450" s="663" t="s">
        <v>838</v>
      </c>
      <c r="K450" s="663" t="s">
        <v>839</v>
      </c>
      <c r="L450" s="665">
        <v>126.40931155905081</v>
      </c>
      <c r="M450" s="665">
        <v>1</v>
      </c>
      <c r="N450" s="666">
        <v>126.40931155905081</v>
      </c>
    </row>
    <row r="451" spans="1:14" ht="14.4" customHeight="1" x14ac:dyDescent="0.3">
      <c r="A451" s="661" t="s">
        <v>580</v>
      </c>
      <c r="B451" s="662" t="s">
        <v>581</v>
      </c>
      <c r="C451" s="663" t="s">
        <v>593</v>
      </c>
      <c r="D451" s="664" t="s">
        <v>2452</v>
      </c>
      <c r="E451" s="663" t="s">
        <v>605</v>
      </c>
      <c r="F451" s="664" t="s">
        <v>2456</v>
      </c>
      <c r="G451" s="663" t="s">
        <v>613</v>
      </c>
      <c r="H451" s="663" t="s">
        <v>1706</v>
      </c>
      <c r="I451" s="663" t="s">
        <v>1707</v>
      </c>
      <c r="J451" s="663" t="s">
        <v>1708</v>
      </c>
      <c r="K451" s="663" t="s">
        <v>1709</v>
      </c>
      <c r="L451" s="665">
        <v>194.33262436937056</v>
      </c>
      <c r="M451" s="665">
        <v>4</v>
      </c>
      <c r="N451" s="666">
        <v>777.33049747748225</v>
      </c>
    </row>
    <row r="452" spans="1:14" ht="14.4" customHeight="1" x14ac:dyDescent="0.3">
      <c r="A452" s="661" t="s">
        <v>580</v>
      </c>
      <c r="B452" s="662" t="s">
        <v>581</v>
      </c>
      <c r="C452" s="663" t="s">
        <v>593</v>
      </c>
      <c r="D452" s="664" t="s">
        <v>2452</v>
      </c>
      <c r="E452" s="663" t="s">
        <v>605</v>
      </c>
      <c r="F452" s="664" t="s">
        <v>2456</v>
      </c>
      <c r="G452" s="663" t="s">
        <v>613</v>
      </c>
      <c r="H452" s="663" t="s">
        <v>845</v>
      </c>
      <c r="I452" s="663" t="s">
        <v>215</v>
      </c>
      <c r="J452" s="663" t="s">
        <v>846</v>
      </c>
      <c r="K452" s="663"/>
      <c r="L452" s="665">
        <v>162.50425416927425</v>
      </c>
      <c r="M452" s="665">
        <v>4</v>
      </c>
      <c r="N452" s="666">
        <v>650.01701667709699</v>
      </c>
    </row>
    <row r="453" spans="1:14" ht="14.4" customHeight="1" x14ac:dyDescent="0.3">
      <c r="A453" s="661" t="s">
        <v>580</v>
      </c>
      <c r="B453" s="662" t="s">
        <v>581</v>
      </c>
      <c r="C453" s="663" t="s">
        <v>593</v>
      </c>
      <c r="D453" s="664" t="s">
        <v>2452</v>
      </c>
      <c r="E453" s="663" t="s">
        <v>605</v>
      </c>
      <c r="F453" s="664" t="s">
        <v>2456</v>
      </c>
      <c r="G453" s="663" t="s">
        <v>613</v>
      </c>
      <c r="H453" s="663" t="s">
        <v>1710</v>
      </c>
      <c r="I453" s="663" t="s">
        <v>215</v>
      </c>
      <c r="J453" s="663" t="s">
        <v>1711</v>
      </c>
      <c r="K453" s="663"/>
      <c r="L453" s="665">
        <v>85.33</v>
      </c>
      <c r="M453" s="665">
        <v>1</v>
      </c>
      <c r="N453" s="666">
        <v>85.33</v>
      </c>
    </row>
    <row r="454" spans="1:14" ht="14.4" customHeight="1" x14ac:dyDescent="0.3">
      <c r="A454" s="661" t="s">
        <v>580</v>
      </c>
      <c r="B454" s="662" t="s">
        <v>581</v>
      </c>
      <c r="C454" s="663" t="s">
        <v>593</v>
      </c>
      <c r="D454" s="664" t="s">
        <v>2452</v>
      </c>
      <c r="E454" s="663" t="s">
        <v>605</v>
      </c>
      <c r="F454" s="664" t="s">
        <v>2456</v>
      </c>
      <c r="G454" s="663" t="s">
        <v>613</v>
      </c>
      <c r="H454" s="663" t="s">
        <v>1409</v>
      </c>
      <c r="I454" s="663" t="s">
        <v>1409</v>
      </c>
      <c r="J454" s="663" t="s">
        <v>1334</v>
      </c>
      <c r="K454" s="663" t="s">
        <v>1410</v>
      </c>
      <c r="L454" s="665">
        <v>192.49999999999997</v>
      </c>
      <c r="M454" s="665">
        <v>1.1000000000000001</v>
      </c>
      <c r="N454" s="666">
        <v>211.75</v>
      </c>
    </row>
    <row r="455" spans="1:14" ht="14.4" customHeight="1" x14ac:dyDescent="0.3">
      <c r="A455" s="661" t="s">
        <v>580</v>
      </c>
      <c r="B455" s="662" t="s">
        <v>581</v>
      </c>
      <c r="C455" s="663" t="s">
        <v>593</v>
      </c>
      <c r="D455" s="664" t="s">
        <v>2452</v>
      </c>
      <c r="E455" s="663" t="s">
        <v>605</v>
      </c>
      <c r="F455" s="664" t="s">
        <v>2456</v>
      </c>
      <c r="G455" s="663" t="s">
        <v>613</v>
      </c>
      <c r="H455" s="663" t="s">
        <v>847</v>
      </c>
      <c r="I455" s="663" t="s">
        <v>848</v>
      </c>
      <c r="J455" s="663" t="s">
        <v>849</v>
      </c>
      <c r="K455" s="663" t="s">
        <v>850</v>
      </c>
      <c r="L455" s="665">
        <v>42.204904082552154</v>
      </c>
      <c r="M455" s="665">
        <v>6</v>
      </c>
      <c r="N455" s="666">
        <v>253.22942449531291</v>
      </c>
    </row>
    <row r="456" spans="1:14" ht="14.4" customHeight="1" x14ac:dyDescent="0.3">
      <c r="A456" s="661" t="s">
        <v>580</v>
      </c>
      <c r="B456" s="662" t="s">
        <v>581</v>
      </c>
      <c r="C456" s="663" t="s">
        <v>593</v>
      </c>
      <c r="D456" s="664" t="s">
        <v>2452</v>
      </c>
      <c r="E456" s="663" t="s">
        <v>605</v>
      </c>
      <c r="F456" s="664" t="s">
        <v>2456</v>
      </c>
      <c r="G456" s="663" t="s">
        <v>613</v>
      </c>
      <c r="H456" s="663" t="s">
        <v>855</v>
      </c>
      <c r="I456" s="663" t="s">
        <v>856</v>
      </c>
      <c r="J456" s="663" t="s">
        <v>857</v>
      </c>
      <c r="K456" s="663" t="s">
        <v>858</v>
      </c>
      <c r="L456" s="665">
        <v>106.86199999999997</v>
      </c>
      <c r="M456" s="665">
        <v>5</v>
      </c>
      <c r="N456" s="666">
        <v>534.30999999999983</v>
      </c>
    </row>
    <row r="457" spans="1:14" ht="14.4" customHeight="1" x14ac:dyDescent="0.3">
      <c r="A457" s="661" t="s">
        <v>580</v>
      </c>
      <c r="B457" s="662" t="s">
        <v>581</v>
      </c>
      <c r="C457" s="663" t="s">
        <v>593</v>
      </c>
      <c r="D457" s="664" t="s">
        <v>2452</v>
      </c>
      <c r="E457" s="663" t="s">
        <v>605</v>
      </c>
      <c r="F457" s="664" t="s">
        <v>2456</v>
      </c>
      <c r="G457" s="663" t="s">
        <v>613</v>
      </c>
      <c r="H457" s="663" t="s">
        <v>1712</v>
      </c>
      <c r="I457" s="663" t="s">
        <v>1713</v>
      </c>
      <c r="J457" s="663" t="s">
        <v>1714</v>
      </c>
      <c r="K457" s="663" t="s">
        <v>1715</v>
      </c>
      <c r="L457" s="665">
        <v>62.689862134079895</v>
      </c>
      <c r="M457" s="665">
        <v>9</v>
      </c>
      <c r="N457" s="666">
        <v>564.20875920671904</v>
      </c>
    </row>
    <row r="458" spans="1:14" ht="14.4" customHeight="1" x14ac:dyDescent="0.3">
      <c r="A458" s="661" t="s">
        <v>580</v>
      </c>
      <c r="B458" s="662" t="s">
        <v>581</v>
      </c>
      <c r="C458" s="663" t="s">
        <v>593</v>
      </c>
      <c r="D458" s="664" t="s">
        <v>2452</v>
      </c>
      <c r="E458" s="663" t="s">
        <v>605</v>
      </c>
      <c r="F458" s="664" t="s">
        <v>2456</v>
      </c>
      <c r="G458" s="663" t="s">
        <v>613</v>
      </c>
      <c r="H458" s="663" t="s">
        <v>1716</v>
      </c>
      <c r="I458" s="663" t="s">
        <v>1717</v>
      </c>
      <c r="J458" s="663" t="s">
        <v>1718</v>
      </c>
      <c r="K458" s="663" t="s">
        <v>1719</v>
      </c>
      <c r="L458" s="665">
        <v>242.00000000000006</v>
      </c>
      <c r="M458" s="665">
        <v>2</v>
      </c>
      <c r="N458" s="666">
        <v>484.00000000000011</v>
      </c>
    </row>
    <row r="459" spans="1:14" ht="14.4" customHeight="1" x14ac:dyDescent="0.3">
      <c r="A459" s="661" t="s">
        <v>580</v>
      </c>
      <c r="B459" s="662" t="s">
        <v>581</v>
      </c>
      <c r="C459" s="663" t="s">
        <v>593</v>
      </c>
      <c r="D459" s="664" t="s">
        <v>2452</v>
      </c>
      <c r="E459" s="663" t="s">
        <v>605</v>
      </c>
      <c r="F459" s="664" t="s">
        <v>2456</v>
      </c>
      <c r="G459" s="663" t="s">
        <v>613</v>
      </c>
      <c r="H459" s="663" t="s">
        <v>1720</v>
      </c>
      <c r="I459" s="663" t="s">
        <v>1721</v>
      </c>
      <c r="J459" s="663" t="s">
        <v>1722</v>
      </c>
      <c r="K459" s="663" t="s">
        <v>1105</v>
      </c>
      <c r="L459" s="665">
        <v>120.54929484745337</v>
      </c>
      <c r="M459" s="665">
        <v>1</v>
      </c>
      <c r="N459" s="666">
        <v>120.54929484745337</v>
      </c>
    </row>
    <row r="460" spans="1:14" ht="14.4" customHeight="1" x14ac:dyDescent="0.3">
      <c r="A460" s="661" t="s">
        <v>580</v>
      </c>
      <c r="B460" s="662" t="s">
        <v>581</v>
      </c>
      <c r="C460" s="663" t="s">
        <v>593</v>
      </c>
      <c r="D460" s="664" t="s">
        <v>2452</v>
      </c>
      <c r="E460" s="663" t="s">
        <v>605</v>
      </c>
      <c r="F460" s="664" t="s">
        <v>2456</v>
      </c>
      <c r="G460" s="663" t="s">
        <v>613</v>
      </c>
      <c r="H460" s="663" t="s">
        <v>871</v>
      </c>
      <c r="I460" s="663" t="s">
        <v>872</v>
      </c>
      <c r="J460" s="663" t="s">
        <v>873</v>
      </c>
      <c r="K460" s="663" t="s">
        <v>874</v>
      </c>
      <c r="L460" s="665">
        <v>137.89745026198747</v>
      </c>
      <c r="M460" s="665">
        <v>1</v>
      </c>
      <c r="N460" s="666">
        <v>137.89745026198747</v>
      </c>
    </row>
    <row r="461" spans="1:14" ht="14.4" customHeight="1" x14ac:dyDescent="0.3">
      <c r="A461" s="661" t="s">
        <v>580</v>
      </c>
      <c r="B461" s="662" t="s">
        <v>581</v>
      </c>
      <c r="C461" s="663" t="s">
        <v>593</v>
      </c>
      <c r="D461" s="664" t="s">
        <v>2452</v>
      </c>
      <c r="E461" s="663" t="s">
        <v>605</v>
      </c>
      <c r="F461" s="664" t="s">
        <v>2456</v>
      </c>
      <c r="G461" s="663" t="s">
        <v>613</v>
      </c>
      <c r="H461" s="663" t="s">
        <v>879</v>
      </c>
      <c r="I461" s="663" t="s">
        <v>880</v>
      </c>
      <c r="J461" s="663" t="s">
        <v>726</v>
      </c>
      <c r="K461" s="663" t="s">
        <v>881</v>
      </c>
      <c r="L461" s="665">
        <v>57.588304812006989</v>
      </c>
      <c r="M461" s="665">
        <v>101</v>
      </c>
      <c r="N461" s="666">
        <v>5816.4187860127058</v>
      </c>
    </row>
    <row r="462" spans="1:14" ht="14.4" customHeight="1" x14ac:dyDescent="0.3">
      <c r="A462" s="661" t="s">
        <v>580</v>
      </c>
      <c r="B462" s="662" t="s">
        <v>581</v>
      </c>
      <c r="C462" s="663" t="s">
        <v>593</v>
      </c>
      <c r="D462" s="664" t="s">
        <v>2452</v>
      </c>
      <c r="E462" s="663" t="s">
        <v>605</v>
      </c>
      <c r="F462" s="664" t="s">
        <v>2456</v>
      </c>
      <c r="G462" s="663" t="s">
        <v>613</v>
      </c>
      <c r="H462" s="663" t="s">
        <v>1723</v>
      </c>
      <c r="I462" s="663" t="s">
        <v>1723</v>
      </c>
      <c r="J462" s="663" t="s">
        <v>1724</v>
      </c>
      <c r="K462" s="663" t="s">
        <v>1725</v>
      </c>
      <c r="L462" s="665">
        <v>241.37</v>
      </c>
      <c r="M462" s="665">
        <v>1</v>
      </c>
      <c r="N462" s="666">
        <v>241.37</v>
      </c>
    </row>
    <row r="463" spans="1:14" ht="14.4" customHeight="1" x14ac:dyDescent="0.3">
      <c r="A463" s="661" t="s">
        <v>580</v>
      </c>
      <c r="B463" s="662" t="s">
        <v>581</v>
      </c>
      <c r="C463" s="663" t="s">
        <v>593</v>
      </c>
      <c r="D463" s="664" t="s">
        <v>2452</v>
      </c>
      <c r="E463" s="663" t="s">
        <v>605</v>
      </c>
      <c r="F463" s="664" t="s">
        <v>2456</v>
      </c>
      <c r="G463" s="663" t="s">
        <v>613</v>
      </c>
      <c r="H463" s="663" t="s">
        <v>1726</v>
      </c>
      <c r="I463" s="663" t="s">
        <v>1727</v>
      </c>
      <c r="J463" s="663" t="s">
        <v>1728</v>
      </c>
      <c r="K463" s="663" t="s">
        <v>1729</v>
      </c>
      <c r="L463" s="665">
        <v>98.69</v>
      </c>
      <c r="M463" s="665">
        <v>1</v>
      </c>
      <c r="N463" s="666">
        <v>98.69</v>
      </c>
    </row>
    <row r="464" spans="1:14" ht="14.4" customHeight="1" x14ac:dyDescent="0.3">
      <c r="A464" s="661" t="s">
        <v>580</v>
      </c>
      <c r="B464" s="662" t="s">
        <v>581</v>
      </c>
      <c r="C464" s="663" t="s">
        <v>593</v>
      </c>
      <c r="D464" s="664" t="s">
        <v>2452</v>
      </c>
      <c r="E464" s="663" t="s">
        <v>605</v>
      </c>
      <c r="F464" s="664" t="s">
        <v>2456</v>
      </c>
      <c r="G464" s="663" t="s">
        <v>613</v>
      </c>
      <c r="H464" s="663" t="s">
        <v>1730</v>
      </c>
      <c r="I464" s="663" t="s">
        <v>1731</v>
      </c>
      <c r="J464" s="663" t="s">
        <v>1732</v>
      </c>
      <c r="K464" s="663" t="s">
        <v>1733</v>
      </c>
      <c r="L464" s="665">
        <v>25.980000000000008</v>
      </c>
      <c r="M464" s="665">
        <v>1</v>
      </c>
      <c r="N464" s="666">
        <v>25.980000000000008</v>
      </c>
    </row>
    <row r="465" spans="1:14" ht="14.4" customHeight="1" x14ac:dyDescent="0.3">
      <c r="A465" s="661" t="s">
        <v>580</v>
      </c>
      <c r="B465" s="662" t="s">
        <v>581</v>
      </c>
      <c r="C465" s="663" t="s">
        <v>593</v>
      </c>
      <c r="D465" s="664" t="s">
        <v>2452</v>
      </c>
      <c r="E465" s="663" t="s">
        <v>605</v>
      </c>
      <c r="F465" s="664" t="s">
        <v>2456</v>
      </c>
      <c r="G465" s="663" t="s">
        <v>613</v>
      </c>
      <c r="H465" s="663" t="s">
        <v>1734</v>
      </c>
      <c r="I465" s="663" t="s">
        <v>1735</v>
      </c>
      <c r="J465" s="663" t="s">
        <v>1736</v>
      </c>
      <c r="K465" s="663" t="s">
        <v>1737</v>
      </c>
      <c r="L465" s="665">
        <v>68.949724064358122</v>
      </c>
      <c r="M465" s="665">
        <v>2</v>
      </c>
      <c r="N465" s="666">
        <v>137.89944812871624</v>
      </c>
    </row>
    <row r="466" spans="1:14" ht="14.4" customHeight="1" x14ac:dyDescent="0.3">
      <c r="A466" s="661" t="s">
        <v>580</v>
      </c>
      <c r="B466" s="662" t="s">
        <v>581</v>
      </c>
      <c r="C466" s="663" t="s">
        <v>593</v>
      </c>
      <c r="D466" s="664" t="s">
        <v>2452</v>
      </c>
      <c r="E466" s="663" t="s">
        <v>605</v>
      </c>
      <c r="F466" s="664" t="s">
        <v>2456</v>
      </c>
      <c r="G466" s="663" t="s">
        <v>613</v>
      </c>
      <c r="H466" s="663" t="s">
        <v>894</v>
      </c>
      <c r="I466" s="663" t="s">
        <v>215</v>
      </c>
      <c r="J466" s="663" t="s">
        <v>895</v>
      </c>
      <c r="K466" s="663"/>
      <c r="L466" s="665">
        <v>152.32761512842126</v>
      </c>
      <c r="M466" s="665">
        <v>13</v>
      </c>
      <c r="N466" s="666">
        <v>1980.2589966694763</v>
      </c>
    </row>
    <row r="467" spans="1:14" ht="14.4" customHeight="1" x14ac:dyDescent="0.3">
      <c r="A467" s="661" t="s">
        <v>580</v>
      </c>
      <c r="B467" s="662" t="s">
        <v>581</v>
      </c>
      <c r="C467" s="663" t="s">
        <v>593</v>
      </c>
      <c r="D467" s="664" t="s">
        <v>2452</v>
      </c>
      <c r="E467" s="663" t="s">
        <v>605</v>
      </c>
      <c r="F467" s="664" t="s">
        <v>2456</v>
      </c>
      <c r="G467" s="663" t="s">
        <v>613</v>
      </c>
      <c r="H467" s="663" t="s">
        <v>896</v>
      </c>
      <c r="I467" s="663" t="s">
        <v>897</v>
      </c>
      <c r="J467" s="663" t="s">
        <v>898</v>
      </c>
      <c r="K467" s="663" t="s">
        <v>899</v>
      </c>
      <c r="L467" s="665">
        <v>116.35949677949472</v>
      </c>
      <c r="M467" s="665">
        <v>2</v>
      </c>
      <c r="N467" s="666">
        <v>232.71899355898944</v>
      </c>
    </row>
    <row r="468" spans="1:14" ht="14.4" customHeight="1" x14ac:dyDescent="0.3">
      <c r="A468" s="661" t="s">
        <v>580</v>
      </c>
      <c r="B468" s="662" t="s">
        <v>581</v>
      </c>
      <c r="C468" s="663" t="s">
        <v>593</v>
      </c>
      <c r="D468" s="664" t="s">
        <v>2452</v>
      </c>
      <c r="E468" s="663" t="s">
        <v>605</v>
      </c>
      <c r="F468" s="664" t="s">
        <v>2456</v>
      </c>
      <c r="G468" s="663" t="s">
        <v>613</v>
      </c>
      <c r="H468" s="663" t="s">
        <v>1738</v>
      </c>
      <c r="I468" s="663" t="s">
        <v>215</v>
      </c>
      <c r="J468" s="663" t="s">
        <v>1739</v>
      </c>
      <c r="K468" s="663"/>
      <c r="L468" s="665">
        <v>275.76999999999992</v>
      </c>
      <c r="M468" s="665">
        <v>1</v>
      </c>
      <c r="N468" s="666">
        <v>275.76999999999992</v>
      </c>
    </row>
    <row r="469" spans="1:14" ht="14.4" customHeight="1" x14ac:dyDescent="0.3">
      <c r="A469" s="661" t="s">
        <v>580</v>
      </c>
      <c r="B469" s="662" t="s">
        <v>581</v>
      </c>
      <c r="C469" s="663" t="s">
        <v>593</v>
      </c>
      <c r="D469" s="664" t="s">
        <v>2452</v>
      </c>
      <c r="E469" s="663" t="s">
        <v>605</v>
      </c>
      <c r="F469" s="664" t="s">
        <v>2456</v>
      </c>
      <c r="G469" s="663" t="s">
        <v>613</v>
      </c>
      <c r="H469" s="663" t="s">
        <v>1740</v>
      </c>
      <c r="I469" s="663" t="s">
        <v>215</v>
      </c>
      <c r="J469" s="663" t="s">
        <v>1741</v>
      </c>
      <c r="K469" s="663"/>
      <c r="L469" s="665">
        <v>137.89000000000001</v>
      </c>
      <c r="M469" s="665">
        <v>1</v>
      </c>
      <c r="N469" s="666">
        <v>137.89000000000001</v>
      </c>
    </row>
    <row r="470" spans="1:14" ht="14.4" customHeight="1" x14ac:dyDescent="0.3">
      <c r="A470" s="661" t="s">
        <v>580</v>
      </c>
      <c r="B470" s="662" t="s">
        <v>581</v>
      </c>
      <c r="C470" s="663" t="s">
        <v>593</v>
      </c>
      <c r="D470" s="664" t="s">
        <v>2452</v>
      </c>
      <c r="E470" s="663" t="s">
        <v>605</v>
      </c>
      <c r="F470" s="664" t="s">
        <v>2456</v>
      </c>
      <c r="G470" s="663" t="s">
        <v>613</v>
      </c>
      <c r="H470" s="663" t="s">
        <v>908</v>
      </c>
      <c r="I470" s="663" t="s">
        <v>909</v>
      </c>
      <c r="J470" s="663" t="s">
        <v>910</v>
      </c>
      <c r="K470" s="663" t="s">
        <v>911</v>
      </c>
      <c r="L470" s="665">
        <v>56.517286558396208</v>
      </c>
      <c r="M470" s="665">
        <v>4</v>
      </c>
      <c r="N470" s="666">
        <v>226.06914623358483</v>
      </c>
    </row>
    <row r="471" spans="1:14" ht="14.4" customHeight="1" x14ac:dyDescent="0.3">
      <c r="A471" s="661" t="s">
        <v>580</v>
      </c>
      <c r="B471" s="662" t="s">
        <v>581</v>
      </c>
      <c r="C471" s="663" t="s">
        <v>593</v>
      </c>
      <c r="D471" s="664" t="s">
        <v>2452</v>
      </c>
      <c r="E471" s="663" t="s">
        <v>605</v>
      </c>
      <c r="F471" s="664" t="s">
        <v>2456</v>
      </c>
      <c r="G471" s="663" t="s">
        <v>613</v>
      </c>
      <c r="H471" s="663" t="s">
        <v>1742</v>
      </c>
      <c r="I471" s="663" t="s">
        <v>215</v>
      </c>
      <c r="J471" s="663" t="s">
        <v>1743</v>
      </c>
      <c r="K471" s="663"/>
      <c r="L471" s="665">
        <v>303.5353374838773</v>
      </c>
      <c r="M471" s="665">
        <v>1</v>
      </c>
      <c r="N471" s="666">
        <v>303.5353374838773</v>
      </c>
    </row>
    <row r="472" spans="1:14" ht="14.4" customHeight="1" x14ac:dyDescent="0.3">
      <c r="A472" s="661" t="s">
        <v>580</v>
      </c>
      <c r="B472" s="662" t="s">
        <v>581</v>
      </c>
      <c r="C472" s="663" t="s">
        <v>593</v>
      </c>
      <c r="D472" s="664" t="s">
        <v>2452</v>
      </c>
      <c r="E472" s="663" t="s">
        <v>605</v>
      </c>
      <c r="F472" s="664" t="s">
        <v>2456</v>
      </c>
      <c r="G472" s="663" t="s">
        <v>613</v>
      </c>
      <c r="H472" s="663" t="s">
        <v>912</v>
      </c>
      <c r="I472" s="663" t="s">
        <v>913</v>
      </c>
      <c r="J472" s="663" t="s">
        <v>628</v>
      </c>
      <c r="K472" s="663" t="s">
        <v>914</v>
      </c>
      <c r="L472" s="665">
        <v>69.752519804514094</v>
      </c>
      <c r="M472" s="665">
        <v>4</v>
      </c>
      <c r="N472" s="666">
        <v>279.01007921805638</v>
      </c>
    </row>
    <row r="473" spans="1:14" ht="14.4" customHeight="1" x14ac:dyDescent="0.3">
      <c r="A473" s="661" t="s">
        <v>580</v>
      </c>
      <c r="B473" s="662" t="s">
        <v>581</v>
      </c>
      <c r="C473" s="663" t="s">
        <v>593</v>
      </c>
      <c r="D473" s="664" t="s">
        <v>2452</v>
      </c>
      <c r="E473" s="663" t="s">
        <v>605</v>
      </c>
      <c r="F473" s="664" t="s">
        <v>2456</v>
      </c>
      <c r="G473" s="663" t="s">
        <v>613</v>
      </c>
      <c r="H473" s="663" t="s">
        <v>1744</v>
      </c>
      <c r="I473" s="663" t="s">
        <v>1744</v>
      </c>
      <c r="J473" s="663" t="s">
        <v>1745</v>
      </c>
      <c r="K473" s="663" t="s">
        <v>1746</v>
      </c>
      <c r="L473" s="665">
        <v>255.10389781043335</v>
      </c>
      <c r="M473" s="665">
        <v>2</v>
      </c>
      <c r="N473" s="666">
        <v>510.2077956208667</v>
      </c>
    </row>
    <row r="474" spans="1:14" ht="14.4" customHeight="1" x14ac:dyDescent="0.3">
      <c r="A474" s="661" t="s">
        <v>580</v>
      </c>
      <c r="B474" s="662" t="s">
        <v>581</v>
      </c>
      <c r="C474" s="663" t="s">
        <v>593</v>
      </c>
      <c r="D474" s="664" t="s">
        <v>2452</v>
      </c>
      <c r="E474" s="663" t="s">
        <v>605</v>
      </c>
      <c r="F474" s="664" t="s">
        <v>2456</v>
      </c>
      <c r="G474" s="663" t="s">
        <v>613</v>
      </c>
      <c r="H474" s="663" t="s">
        <v>1747</v>
      </c>
      <c r="I474" s="663" t="s">
        <v>1748</v>
      </c>
      <c r="J474" s="663" t="s">
        <v>888</v>
      </c>
      <c r="K474" s="663" t="s">
        <v>1749</v>
      </c>
      <c r="L474" s="665">
        <v>85.749481157581272</v>
      </c>
      <c r="M474" s="665">
        <v>4</v>
      </c>
      <c r="N474" s="666">
        <v>342.99792463032509</v>
      </c>
    </row>
    <row r="475" spans="1:14" ht="14.4" customHeight="1" x14ac:dyDescent="0.3">
      <c r="A475" s="661" t="s">
        <v>580</v>
      </c>
      <c r="B475" s="662" t="s">
        <v>581</v>
      </c>
      <c r="C475" s="663" t="s">
        <v>593</v>
      </c>
      <c r="D475" s="664" t="s">
        <v>2452</v>
      </c>
      <c r="E475" s="663" t="s">
        <v>605</v>
      </c>
      <c r="F475" s="664" t="s">
        <v>2456</v>
      </c>
      <c r="G475" s="663" t="s">
        <v>613</v>
      </c>
      <c r="H475" s="663" t="s">
        <v>920</v>
      </c>
      <c r="I475" s="663" t="s">
        <v>215</v>
      </c>
      <c r="J475" s="663" t="s">
        <v>921</v>
      </c>
      <c r="K475" s="663"/>
      <c r="L475" s="665">
        <v>46.319803133901956</v>
      </c>
      <c r="M475" s="665">
        <v>2</v>
      </c>
      <c r="N475" s="666">
        <v>92.639606267803913</v>
      </c>
    </row>
    <row r="476" spans="1:14" ht="14.4" customHeight="1" x14ac:dyDescent="0.3">
      <c r="A476" s="661" t="s">
        <v>580</v>
      </c>
      <c r="B476" s="662" t="s">
        <v>581</v>
      </c>
      <c r="C476" s="663" t="s">
        <v>593</v>
      </c>
      <c r="D476" s="664" t="s">
        <v>2452</v>
      </c>
      <c r="E476" s="663" t="s">
        <v>605</v>
      </c>
      <c r="F476" s="664" t="s">
        <v>2456</v>
      </c>
      <c r="G476" s="663" t="s">
        <v>613</v>
      </c>
      <c r="H476" s="663" t="s">
        <v>922</v>
      </c>
      <c r="I476" s="663" t="s">
        <v>923</v>
      </c>
      <c r="J476" s="663" t="s">
        <v>924</v>
      </c>
      <c r="K476" s="663" t="s">
        <v>925</v>
      </c>
      <c r="L476" s="665">
        <v>123.05963813887391</v>
      </c>
      <c r="M476" s="665">
        <v>1</v>
      </c>
      <c r="N476" s="666">
        <v>123.05963813887391</v>
      </c>
    </row>
    <row r="477" spans="1:14" ht="14.4" customHeight="1" x14ac:dyDescent="0.3">
      <c r="A477" s="661" t="s">
        <v>580</v>
      </c>
      <c r="B477" s="662" t="s">
        <v>581</v>
      </c>
      <c r="C477" s="663" t="s">
        <v>593</v>
      </c>
      <c r="D477" s="664" t="s">
        <v>2452</v>
      </c>
      <c r="E477" s="663" t="s">
        <v>605</v>
      </c>
      <c r="F477" s="664" t="s">
        <v>2456</v>
      </c>
      <c r="G477" s="663" t="s">
        <v>613</v>
      </c>
      <c r="H477" s="663" t="s">
        <v>926</v>
      </c>
      <c r="I477" s="663" t="s">
        <v>926</v>
      </c>
      <c r="J477" s="663" t="s">
        <v>927</v>
      </c>
      <c r="K477" s="663" t="s">
        <v>928</v>
      </c>
      <c r="L477" s="665">
        <v>167.75219498751213</v>
      </c>
      <c r="M477" s="665">
        <v>1</v>
      </c>
      <c r="N477" s="666">
        <v>167.75219498751213</v>
      </c>
    </row>
    <row r="478" spans="1:14" ht="14.4" customHeight="1" x14ac:dyDescent="0.3">
      <c r="A478" s="661" t="s">
        <v>580</v>
      </c>
      <c r="B478" s="662" t="s">
        <v>581</v>
      </c>
      <c r="C478" s="663" t="s">
        <v>593</v>
      </c>
      <c r="D478" s="664" t="s">
        <v>2452</v>
      </c>
      <c r="E478" s="663" t="s">
        <v>605</v>
      </c>
      <c r="F478" s="664" t="s">
        <v>2456</v>
      </c>
      <c r="G478" s="663" t="s">
        <v>613</v>
      </c>
      <c r="H478" s="663" t="s">
        <v>1750</v>
      </c>
      <c r="I478" s="663" t="s">
        <v>1751</v>
      </c>
      <c r="J478" s="663" t="s">
        <v>1752</v>
      </c>
      <c r="K478" s="663" t="s">
        <v>1753</v>
      </c>
      <c r="L478" s="665">
        <v>405.43542066433179</v>
      </c>
      <c r="M478" s="665">
        <v>1</v>
      </c>
      <c r="N478" s="666">
        <v>405.43542066433179</v>
      </c>
    </row>
    <row r="479" spans="1:14" ht="14.4" customHeight="1" x14ac:dyDescent="0.3">
      <c r="A479" s="661" t="s">
        <v>580</v>
      </c>
      <c r="B479" s="662" t="s">
        <v>581</v>
      </c>
      <c r="C479" s="663" t="s">
        <v>593</v>
      </c>
      <c r="D479" s="664" t="s">
        <v>2452</v>
      </c>
      <c r="E479" s="663" t="s">
        <v>605</v>
      </c>
      <c r="F479" s="664" t="s">
        <v>2456</v>
      </c>
      <c r="G479" s="663" t="s">
        <v>613</v>
      </c>
      <c r="H479" s="663" t="s">
        <v>1754</v>
      </c>
      <c r="I479" s="663" t="s">
        <v>1755</v>
      </c>
      <c r="J479" s="663" t="s">
        <v>1756</v>
      </c>
      <c r="K479" s="663" t="s">
        <v>677</v>
      </c>
      <c r="L479" s="665">
        <v>1033.99</v>
      </c>
      <c r="M479" s="665">
        <v>1</v>
      </c>
      <c r="N479" s="666">
        <v>1033.99</v>
      </c>
    </row>
    <row r="480" spans="1:14" ht="14.4" customHeight="1" x14ac:dyDescent="0.3">
      <c r="A480" s="661" t="s">
        <v>580</v>
      </c>
      <c r="B480" s="662" t="s">
        <v>581</v>
      </c>
      <c r="C480" s="663" t="s">
        <v>593</v>
      </c>
      <c r="D480" s="664" t="s">
        <v>2452</v>
      </c>
      <c r="E480" s="663" t="s">
        <v>605</v>
      </c>
      <c r="F480" s="664" t="s">
        <v>2456</v>
      </c>
      <c r="G480" s="663" t="s">
        <v>613</v>
      </c>
      <c r="H480" s="663" t="s">
        <v>937</v>
      </c>
      <c r="I480" s="663" t="s">
        <v>938</v>
      </c>
      <c r="J480" s="663" t="s">
        <v>939</v>
      </c>
      <c r="K480" s="663" t="s">
        <v>940</v>
      </c>
      <c r="L480" s="665">
        <v>53.460000000000008</v>
      </c>
      <c r="M480" s="665">
        <v>17</v>
      </c>
      <c r="N480" s="666">
        <v>908.82000000000016</v>
      </c>
    </row>
    <row r="481" spans="1:14" ht="14.4" customHeight="1" x14ac:dyDescent="0.3">
      <c r="A481" s="661" t="s">
        <v>580</v>
      </c>
      <c r="B481" s="662" t="s">
        <v>581</v>
      </c>
      <c r="C481" s="663" t="s">
        <v>593</v>
      </c>
      <c r="D481" s="664" t="s">
        <v>2452</v>
      </c>
      <c r="E481" s="663" t="s">
        <v>605</v>
      </c>
      <c r="F481" s="664" t="s">
        <v>2456</v>
      </c>
      <c r="G481" s="663" t="s">
        <v>613</v>
      </c>
      <c r="H481" s="663" t="s">
        <v>1433</v>
      </c>
      <c r="I481" s="663" t="s">
        <v>1434</v>
      </c>
      <c r="J481" s="663" t="s">
        <v>1435</v>
      </c>
      <c r="K481" s="663" t="s">
        <v>1436</v>
      </c>
      <c r="L481" s="665">
        <v>95.279999999999987</v>
      </c>
      <c r="M481" s="665">
        <v>2</v>
      </c>
      <c r="N481" s="666">
        <v>190.55999999999997</v>
      </c>
    </row>
    <row r="482" spans="1:14" ht="14.4" customHeight="1" x14ac:dyDescent="0.3">
      <c r="A482" s="661" t="s">
        <v>580</v>
      </c>
      <c r="B482" s="662" t="s">
        <v>581</v>
      </c>
      <c r="C482" s="663" t="s">
        <v>593</v>
      </c>
      <c r="D482" s="664" t="s">
        <v>2452</v>
      </c>
      <c r="E482" s="663" t="s">
        <v>605</v>
      </c>
      <c r="F482" s="664" t="s">
        <v>2456</v>
      </c>
      <c r="G482" s="663" t="s">
        <v>613</v>
      </c>
      <c r="H482" s="663" t="s">
        <v>1757</v>
      </c>
      <c r="I482" s="663" t="s">
        <v>1758</v>
      </c>
      <c r="J482" s="663" t="s">
        <v>1759</v>
      </c>
      <c r="K482" s="663" t="s">
        <v>1760</v>
      </c>
      <c r="L482" s="665">
        <v>66.65000000000002</v>
      </c>
      <c r="M482" s="665">
        <v>1</v>
      </c>
      <c r="N482" s="666">
        <v>66.65000000000002</v>
      </c>
    </row>
    <row r="483" spans="1:14" ht="14.4" customHeight="1" x14ac:dyDescent="0.3">
      <c r="A483" s="661" t="s">
        <v>580</v>
      </c>
      <c r="B483" s="662" t="s">
        <v>581</v>
      </c>
      <c r="C483" s="663" t="s">
        <v>593</v>
      </c>
      <c r="D483" s="664" t="s">
        <v>2452</v>
      </c>
      <c r="E483" s="663" t="s">
        <v>605</v>
      </c>
      <c r="F483" s="664" t="s">
        <v>2456</v>
      </c>
      <c r="G483" s="663" t="s">
        <v>613</v>
      </c>
      <c r="H483" s="663" t="s">
        <v>943</v>
      </c>
      <c r="I483" s="663" t="s">
        <v>215</v>
      </c>
      <c r="J483" s="663" t="s">
        <v>944</v>
      </c>
      <c r="K483" s="663"/>
      <c r="L483" s="665">
        <v>147.49999743124226</v>
      </c>
      <c r="M483" s="665">
        <v>2</v>
      </c>
      <c r="N483" s="666">
        <v>294.99999486248453</v>
      </c>
    </row>
    <row r="484" spans="1:14" ht="14.4" customHeight="1" x14ac:dyDescent="0.3">
      <c r="A484" s="661" t="s">
        <v>580</v>
      </c>
      <c r="B484" s="662" t="s">
        <v>581</v>
      </c>
      <c r="C484" s="663" t="s">
        <v>593</v>
      </c>
      <c r="D484" s="664" t="s">
        <v>2452</v>
      </c>
      <c r="E484" s="663" t="s">
        <v>605</v>
      </c>
      <c r="F484" s="664" t="s">
        <v>2456</v>
      </c>
      <c r="G484" s="663" t="s">
        <v>613</v>
      </c>
      <c r="H484" s="663" t="s">
        <v>1761</v>
      </c>
      <c r="I484" s="663" t="s">
        <v>215</v>
      </c>
      <c r="J484" s="663" t="s">
        <v>1762</v>
      </c>
      <c r="K484" s="663"/>
      <c r="L484" s="665">
        <v>83.49</v>
      </c>
      <c r="M484" s="665">
        <v>1</v>
      </c>
      <c r="N484" s="666">
        <v>83.49</v>
      </c>
    </row>
    <row r="485" spans="1:14" ht="14.4" customHeight="1" x14ac:dyDescent="0.3">
      <c r="A485" s="661" t="s">
        <v>580</v>
      </c>
      <c r="B485" s="662" t="s">
        <v>581</v>
      </c>
      <c r="C485" s="663" t="s">
        <v>593</v>
      </c>
      <c r="D485" s="664" t="s">
        <v>2452</v>
      </c>
      <c r="E485" s="663" t="s">
        <v>605</v>
      </c>
      <c r="F485" s="664" t="s">
        <v>2456</v>
      </c>
      <c r="G485" s="663" t="s">
        <v>613</v>
      </c>
      <c r="H485" s="663" t="s">
        <v>1763</v>
      </c>
      <c r="I485" s="663" t="s">
        <v>215</v>
      </c>
      <c r="J485" s="663" t="s">
        <v>1764</v>
      </c>
      <c r="K485" s="663"/>
      <c r="L485" s="665">
        <v>80.825726315502763</v>
      </c>
      <c r="M485" s="665">
        <v>3</v>
      </c>
      <c r="N485" s="666">
        <v>242.47717894650827</v>
      </c>
    </row>
    <row r="486" spans="1:14" ht="14.4" customHeight="1" x14ac:dyDescent="0.3">
      <c r="A486" s="661" t="s">
        <v>580</v>
      </c>
      <c r="B486" s="662" t="s">
        <v>581</v>
      </c>
      <c r="C486" s="663" t="s">
        <v>593</v>
      </c>
      <c r="D486" s="664" t="s">
        <v>2452</v>
      </c>
      <c r="E486" s="663" t="s">
        <v>605</v>
      </c>
      <c r="F486" s="664" t="s">
        <v>2456</v>
      </c>
      <c r="G486" s="663" t="s">
        <v>613</v>
      </c>
      <c r="H486" s="663" t="s">
        <v>1765</v>
      </c>
      <c r="I486" s="663" t="s">
        <v>215</v>
      </c>
      <c r="J486" s="663" t="s">
        <v>1766</v>
      </c>
      <c r="K486" s="663"/>
      <c r="L486" s="665">
        <v>216.84</v>
      </c>
      <c r="M486" s="665">
        <v>1</v>
      </c>
      <c r="N486" s="666">
        <v>216.84</v>
      </c>
    </row>
    <row r="487" spans="1:14" ht="14.4" customHeight="1" x14ac:dyDescent="0.3">
      <c r="A487" s="661" t="s">
        <v>580</v>
      </c>
      <c r="B487" s="662" t="s">
        <v>581</v>
      </c>
      <c r="C487" s="663" t="s">
        <v>593</v>
      </c>
      <c r="D487" s="664" t="s">
        <v>2452</v>
      </c>
      <c r="E487" s="663" t="s">
        <v>605</v>
      </c>
      <c r="F487" s="664" t="s">
        <v>2456</v>
      </c>
      <c r="G487" s="663" t="s">
        <v>613</v>
      </c>
      <c r="H487" s="663" t="s">
        <v>1767</v>
      </c>
      <c r="I487" s="663" t="s">
        <v>1768</v>
      </c>
      <c r="J487" s="663" t="s">
        <v>1769</v>
      </c>
      <c r="K487" s="663" t="s">
        <v>1669</v>
      </c>
      <c r="L487" s="665">
        <v>43.99</v>
      </c>
      <c r="M487" s="665">
        <v>1</v>
      </c>
      <c r="N487" s="666">
        <v>43.99</v>
      </c>
    </row>
    <row r="488" spans="1:14" ht="14.4" customHeight="1" x14ac:dyDescent="0.3">
      <c r="A488" s="661" t="s">
        <v>580</v>
      </c>
      <c r="B488" s="662" t="s">
        <v>581</v>
      </c>
      <c r="C488" s="663" t="s">
        <v>593</v>
      </c>
      <c r="D488" s="664" t="s">
        <v>2452</v>
      </c>
      <c r="E488" s="663" t="s">
        <v>605</v>
      </c>
      <c r="F488" s="664" t="s">
        <v>2456</v>
      </c>
      <c r="G488" s="663" t="s">
        <v>613</v>
      </c>
      <c r="H488" s="663" t="s">
        <v>1440</v>
      </c>
      <c r="I488" s="663" t="s">
        <v>1441</v>
      </c>
      <c r="J488" s="663" t="s">
        <v>1442</v>
      </c>
      <c r="K488" s="663" t="s">
        <v>1443</v>
      </c>
      <c r="L488" s="665">
        <v>112.61893885494865</v>
      </c>
      <c r="M488" s="665">
        <v>10</v>
      </c>
      <c r="N488" s="666">
        <v>1126.1893885494865</v>
      </c>
    </row>
    <row r="489" spans="1:14" ht="14.4" customHeight="1" x14ac:dyDescent="0.3">
      <c r="A489" s="661" t="s">
        <v>580</v>
      </c>
      <c r="B489" s="662" t="s">
        <v>581</v>
      </c>
      <c r="C489" s="663" t="s">
        <v>593</v>
      </c>
      <c r="D489" s="664" t="s">
        <v>2452</v>
      </c>
      <c r="E489" s="663" t="s">
        <v>605</v>
      </c>
      <c r="F489" s="664" t="s">
        <v>2456</v>
      </c>
      <c r="G489" s="663" t="s">
        <v>613</v>
      </c>
      <c r="H489" s="663" t="s">
        <v>949</v>
      </c>
      <c r="I489" s="663" t="s">
        <v>950</v>
      </c>
      <c r="J489" s="663" t="s">
        <v>951</v>
      </c>
      <c r="K489" s="663" t="s">
        <v>952</v>
      </c>
      <c r="L489" s="665">
        <v>111.64000000000007</v>
      </c>
      <c r="M489" s="665">
        <v>1</v>
      </c>
      <c r="N489" s="666">
        <v>111.64000000000007</v>
      </c>
    </row>
    <row r="490" spans="1:14" ht="14.4" customHeight="1" x14ac:dyDescent="0.3">
      <c r="A490" s="661" t="s">
        <v>580</v>
      </c>
      <c r="B490" s="662" t="s">
        <v>581</v>
      </c>
      <c r="C490" s="663" t="s">
        <v>593</v>
      </c>
      <c r="D490" s="664" t="s">
        <v>2452</v>
      </c>
      <c r="E490" s="663" t="s">
        <v>605</v>
      </c>
      <c r="F490" s="664" t="s">
        <v>2456</v>
      </c>
      <c r="G490" s="663" t="s">
        <v>613</v>
      </c>
      <c r="H490" s="663" t="s">
        <v>1770</v>
      </c>
      <c r="I490" s="663" t="s">
        <v>215</v>
      </c>
      <c r="J490" s="663" t="s">
        <v>1771</v>
      </c>
      <c r="K490" s="663"/>
      <c r="L490" s="665">
        <v>213.76010161382226</v>
      </c>
      <c r="M490" s="665">
        <v>1</v>
      </c>
      <c r="N490" s="666">
        <v>213.76010161382226</v>
      </c>
    </row>
    <row r="491" spans="1:14" ht="14.4" customHeight="1" x14ac:dyDescent="0.3">
      <c r="A491" s="661" t="s">
        <v>580</v>
      </c>
      <c r="B491" s="662" t="s">
        <v>581</v>
      </c>
      <c r="C491" s="663" t="s">
        <v>593</v>
      </c>
      <c r="D491" s="664" t="s">
        <v>2452</v>
      </c>
      <c r="E491" s="663" t="s">
        <v>605</v>
      </c>
      <c r="F491" s="664" t="s">
        <v>2456</v>
      </c>
      <c r="G491" s="663" t="s">
        <v>613</v>
      </c>
      <c r="H491" s="663" t="s">
        <v>1772</v>
      </c>
      <c r="I491" s="663" t="s">
        <v>1773</v>
      </c>
      <c r="J491" s="663" t="s">
        <v>1774</v>
      </c>
      <c r="K491" s="663" t="s">
        <v>1775</v>
      </c>
      <c r="L491" s="665">
        <v>37.819612966172862</v>
      </c>
      <c r="M491" s="665">
        <v>1</v>
      </c>
      <c r="N491" s="666">
        <v>37.819612966172862</v>
      </c>
    </row>
    <row r="492" spans="1:14" ht="14.4" customHeight="1" x14ac:dyDescent="0.3">
      <c r="A492" s="661" t="s">
        <v>580</v>
      </c>
      <c r="B492" s="662" t="s">
        <v>581</v>
      </c>
      <c r="C492" s="663" t="s">
        <v>593</v>
      </c>
      <c r="D492" s="664" t="s">
        <v>2452</v>
      </c>
      <c r="E492" s="663" t="s">
        <v>605</v>
      </c>
      <c r="F492" s="664" t="s">
        <v>2456</v>
      </c>
      <c r="G492" s="663" t="s">
        <v>613</v>
      </c>
      <c r="H492" s="663" t="s">
        <v>1776</v>
      </c>
      <c r="I492" s="663" t="s">
        <v>1777</v>
      </c>
      <c r="J492" s="663" t="s">
        <v>1778</v>
      </c>
      <c r="K492" s="663" t="s">
        <v>1779</v>
      </c>
      <c r="L492" s="665">
        <v>175.94999999999996</v>
      </c>
      <c r="M492" s="665">
        <v>1</v>
      </c>
      <c r="N492" s="666">
        <v>175.94999999999996</v>
      </c>
    </row>
    <row r="493" spans="1:14" ht="14.4" customHeight="1" x14ac:dyDescent="0.3">
      <c r="A493" s="661" t="s">
        <v>580</v>
      </c>
      <c r="B493" s="662" t="s">
        <v>581</v>
      </c>
      <c r="C493" s="663" t="s">
        <v>593</v>
      </c>
      <c r="D493" s="664" t="s">
        <v>2452</v>
      </c>
      <c r="E493" s="663" t="s">
        <v>605</v>
      </c>
      <c r="F493" s="664" t="s">
        <v>2456</v>
      </c>
      <c r="G493" s="663" t="s">
        <v>613</v>
      </c>
      <c r="H493" s="663" t="s">
        <v>1780</v>
      </c>
      <c r="I493" s="663" t="s">
        <v>1781</v>
      </c>
      <c r="J493" s="663" t="s">
        <v>1782</v>
      </c>
      <c r="K493" s="663" t="s">
        <v>1783</v>
      </c>
      <c r="L493" s="665">
        <v>57.829562990690484</v>
      </c>
      <c r="M493" s="665">
        <v>1</v>
      </c>
      <c r="N493" s="666">
        <v>57.829562990690484</v>
      </c>
    </row>
    <row r="494" spans="1:14" ht="14.4" customHeight="1" x14ac:dyDescent="0.3">
      <c r="A494" s="661" t="s">
        <v>580</v>
      </c>
      <c r="B494" s="662" t="s">
        <v>581</v>
      </c>
      <c r="C494" s="663" t="s">
        <v>593</v>
      </c>
      <c r="D494" s="664" t="s">
        <v>2452</v>
      </c>
      <c r="E494" s="663" t="s">
        <v>605</v>
      </c>
      <c r="F494" s="664" t="s">
        <v>2456</v>
      </c>
      <c r="G494" s="663" t="s">
        <v>613</v>
      </c>
      <c r="H494" s="663" t="s">
        <v>1784</v>
      </c>
      <c r="I494" s="663" t="s">
        <v>1785</v>
      </c>
      <c r="J494" s="663" t="s">
        <v>1786</v>
      </c>
      <c r="K494" s="663" t="s">
        <v>1787</v>
      </c>
      <c r="L494" s="665">
        <v>357.78000000000003</v>
      </c>
      <c r="M494" s="665">
        <v>1</v>
      </c>
      <c r="N494" s="666">
        <v>357.78000000000003</v>
      </c>
    </row>
    <row r="495" spans="1:14" ht="14.4" customHeight="1" x14ac:dyDescent="0.3">
      <c r="A495" s="661" t="s">
        <v>580</v>
      </c>
      <c r="B495" s="662" t="s">
        <v>581</v>
      </c>
      <c r="C495" s="663" t="s">
        <v>593</v>
      </c>
      <c r="D495" s="664" t="s">
        <v>2452</v>
      </c>
      <c r="E495" s="663" t="s">
        <v>605</v>
      </c>
      <c r="F495" s="664" t="s">
        <v>2456</v>
      </c>
      <c r="G495" s="663" t="s">
        <v>613</v>
      </c>
      <c r="H495" s="663" t="s">
        <v>972</v>
      </c>
      <c r="I495" s="663" t="s">
        <v>973</v>
      </c>
      <c r="J495" s="663" t="s">
        <v>974</v>
      </c>
      <c r="K495" s="663" t="s">
        <v>975</v>
      </c>
      <c r="L495" s="665">
        <v>106.72969925278829</v>
      </c>
      <c r="M495" s="665">
        <v>2</v>
      </c>
      <c r="N495" s="666">
        <v>213.45939850557659</v>
      </c>
    </row>
    <row r="496" spans="1:14" ht="14.4" customHeight="1" x14ac:dyDescent="0.3">
      <c r="A496" s="661" t="s">
        <v>580</v>
      </c>
      <c r="B496" s="662" t="s">
        <v>581</v>
      </c>
      <c r="C496" s="663" t="s">
        <v>593</v>
      </c>
      <c r="D496" s="664" t="s">
        <v>2452</v>
      </c>
      <c r="E496" s="663" t="s">
        <v>605</v>
      </c>
      <c r="F496" s="664" t="s">
        <v>2456</v>
      </c>
      <c r="G496" s="663" t="s">
        <v>613</v>
      </c>
      <c r="H496" s="663" t="s">
        <v>1788</v>
      </c>
      <c r="I496" s="663" t="s">
        <v>215</v>
      </c>
      <c r="J496" s="663" t="s">
        <v>1789</v>
      </c>
      <c r="K496" s="663"/>
      <c r="L496" s="665">
        <v>35.023195752115257</v>
      </c>
      <c r="M496" s="665">
        <v>1</v>
      </c>
      <c r="N496" s="666">
        <v>35.023195752115257</v>
      </c>
    </row>
    <row r="497" spans="1:14" ht="14.4" customHeight="1" x14ac:dyDescent="0.3">
      <c r="A497" s="661" t="s">
        <v>580</v>
      </c>
      <c r="B497" s="662" t="s">
        <v>581</v>
      </c>
      <c r="C497" s="663" t="s">
        <v>593</v>
      </c>
      <c r="D497" s="664" t="s">
        <v>2452</v>
      </c>
      <c r="E497" s="663" t="s">
        <v>605</v>
      </c>
      <c r="F497" s="664" t="s">
        <v>2456</v>
      </c>
      <c r="G497" s="663" t="s">
        <v>613</v>
      </c>
      <c r="H497" s="663" t="s">
        <v>1790</v>
      </c>
      <c r="I497" s="663" t="s">
        <v>1791</v>
      </c>
      <c r="J497" s="663" t="s">
        <v>1792</v>
      </c>
      <c r="K497" s="663" t="s">
        <v>1793</v>
      </c>
      <c r="L497" s="665">
        <v>116.44</v>
      </c>
      <c r="M497" s="665">
        <v>1</v>
      </c>
      <c r="N497" s="666">
        <v>116.44</v>
      </c>
    </row>
    <row r="498" spans="1:14" ht="14.4" customHeight="1" x14ac:dyDescent="0.3">
      <c r="A498" s="661" t="s">
        <v>580</v>
      </c>
      <c r="B498" s="662" t="s">
        <v>581</v>
      </c>
      <c r="C498" s="663" t="s">
        <v>593</v>
      </c>
      <c r="D498" s="664" t="s">
        <v>2452</v>
      </c>
      <c r="E498" s="663" t="s">
        <v>605</v>
      </c>
      <c r="F498" s="664" t="s">
        <v>2456</v>
      </c>
      <c r="G498" s="663" t="s">
        <v>613</v>
      </c>
      <c r="H498" s="663" t="s">
        <v>1794</v>
      </c>
      <c r="I498" s="663" t="s">
        <v>1795</v>
      </c>
      <c r="J498" s="663" t="s">
        <v>962</v>
      </c>
      <c r="K498" s="663" t="s">
        <v>1796</v>
      </c>
      <c r="L498" s="665">
        <v>608.51</v>
      </c>
      <c r="M498" s="665">
        <v>1</v>
      </c>
      <c r="N498" s="666">
        <v>608.51</v>
      </c>
    </row>
    <row r="499" spans="1:14" ht="14.4" customHeight="1" x14ac:dyDescent="0.3">
      <c r="A499" s="661" t="s">
        <v>580</v>
      </c>
      <c r="B499" s="662" t="s">
        <v>581</v>
      </c>
      <c r="C499" s="663" t="s">
        <v>593</v>
      </c>
      <c r="D499" s="664" t="s">
        <v>2452</v>
      </c>
      <c r="E499" s="663" t="s">
        <v>605</v>
      </c>
      <c r="F499" s="664" t="s">
        <v>2456</v>
      </c>
      <c r="G499" s="663" t="s">
        <v>613</v>
      </c>
      <c r="H499" s="663" t="s">
        <v>980</v>
      </c>
      <c r="I499" s="663" t="s">
        <v>215</v>
      </c>
      <c r="J499" s="663" t="s">
        <v>981</v>
      </c>
      <c r="K499" s="663"/>
      <c r="L499" s="665">
        <v>127.32179030622424</v>
      </c>
      <c r="M499" s="665">
        <v>5</v>
      </c>
      <c r="N499" s="666">
        <v>636.60895153112119</v>
      </c>
    </row>
    <row r="500" spans="1:14" ht="14.4" customHeight="1" x14ac:dyDescent="0.3">
      <c r="A500" s="661" t="s">
        <v>580</v>
      </c>
      <c r="B500" s="662" t="s">
        <v>581</v>
      </c>
      <c r="C500" s="663" t="s">
        <v>593</v>
      </c>
      <c r="D500" s="664" t="s">
        <v>2452</v>
      </c>
      <c r="E500" s="663" t="s">
        <v>605</v>
      </c>
      <c r="F500" s="664" t="s">
        <v>2456</v>
      </c>
      <c r="G500" s="663" t="s">
        <v>613</v>
      </c>
      <c r="H500" s="663" t="s">
        <v>1797</v>
      </c>
      <c r="I500" s="663" t="s">
        <v>215</v>
      </c>
      <c r="J500" s="663" t="s">
        <v>1798</v>
      </c>
      <c r="K500" s="663"/>
      <c r="L500" s="665">
        <v>581.33535474410155</v>
      </c>
      <c r="M500" s="665">
        <v>1</v>
      </c>
      <c r="N500" s="666">
        <v>581.33535474410155</v>
      </c>
    </row>
    <row r="501" spans="1:14" ht="14.4" customHeight="1" x14ac:dyDescent="0.3">
      <c r="A501" s="661" t="s">
        <v>580</v>
      </c>
      <c r="B501" s="662" t="s">
        <v>581</v>
      </c>
      <c r="C501" s="663" t="s">
        <v>593</v>
      </c>
      <c r="D501" s="664" t="s">
        <v>2452</v>
      </c>
      <c r="E501" s="663" t="s">
        <v>605</v>
      </c>
      <c r="F501" s="664" t="s">
        <v>2456</v>
      </c>
      <c r="G501" s="663" t="s">
        <v>613</v>
      </c>
      <c r="H501" s="663" t="s">
        <v>985</v>
      </c>
      <c r="I501" s="663" t="s">
        <v>986</v>
      </c>
      <c r="J501" s="663" t="s">
        <v>987</v>
      </c>
      <c r="K501" s="663" t="s">
        <v>988</v>
      </c>
      <c r="L501" s="665">
        <v>325.15991105108697</v>
      </c>
      <c r="M501" s="665">
        <v>17</v>
      </c>
      <c r="N501" s="666">
        <v>5527.7184878684784</v>
      </c>
    </row>
    <row r="502" spans="1:14" ht="14.4" customHeight="1" x14ac:dyDescent="0.3">
      <c r="A502" s="661" t="s">
        <v>580</v>
      </c>
      <c r="B502" s="662" t="s">
        <v>581</v>
      </c>
      <c r="C502" s="663" t="s">
        <v>593</v>
      </c>
      <c r="D502" s="664" t="s">
        <v>2452</v>
      </c>
      <c r="E502" s="663" t="s">
        <v>605</v>
      </c>
      <c r="F502" s="664" t="s">
        <v>2456</v>
      </c>
      <c r="G502" s="663" t="s">
        <v>613</v>
      </c>
      <c r="H502" s="663" t="s">
        <v>1799</v>
      </c>
      <c r="I502" s="663" t="s">
        <v>215</v>
      </c>
      <c r="J502" s="663" t="s">
        <v>1800</v>
      </c>
      <c r="K502" s="663"/>
      <c r="L502" s="665">
        <v>163.71</v>
      </c>
      <c r="M502" s="665">
        <v>1</v>
      </c>
      <c r="N502" s="666">
        <v>163.71</v>
      </c>
    </row>
    <row r="503" spans="1:14" ht="14.4" customHeight="1" x14ac:dyDescent="0.3">
      <c r="A503" s="661" t="s">
        <v>580</v>
      </c>
      <c r="B503" s="662" t="s">
        <v>581</v>
      </c>
      <c r="C503" s="663" t="s">
        <v>593</v>
      </c>
      <c r="D503" s="664" t="s">
        <v>2452</v>
      </c>
      <c r="E503" s="663" t="s">
        <v>605</v>
      </c>
      <c r="F503" s="664" t="s">
        <v>2456</v>
      </c>
      <c r="G503" s="663" t="s">
        <v>613</v>
      </c>
      <c r="H503" s="663" t="s">
        <v>1801</v>
      </c>
      <c r="I503" s="663" t="s">
        <v>1802</v>
      </c>
      <c r="J503" s="663" t="s">
        <v>1803</v>
      </c>
      <c r="K503" s="663" t="s">
        <v>1804</v>
      </c>
      <c r="L503" s="665">
        <v>39.700000000000003</v>
      </c>
      <c r="M503" s="665">
        <v>1</v>
      </c>
      <c r="N503" s="666">
        <v>39.700000000000003</v>
      </c>
    </row>
    <row r="504" spans="1:14" ht="14.4" customHeight="1" x14ac:dyDescent="0.3">
      <c r="A504" s="661" t="s">
        <v>580</v>
      </c>
      <c r="B504" s="662" t="s">
        <v>581</v>
      </c>
      <c r="C504" s="663" t="s">
        <v>593</v>
      </c>
      <c r="D504" s="664" t="s">
        <v>2452</v>
      </c>
      <c r="E504" s="663" t="s">
        <v>605</v>
      </c>
      <c r="F504" s="664" t="s">
        <v>2456</v>
      </c>
      <c r="G504" s="663" t="s">
        <v>613</v>
      </c>
      <c r="H504" s="663" t="s">
        <v>1805</v>
      </c>
      <c r="I504" s="663" t="s">
        <v>215</v>
      </c>
      <c r="J504" s="663" t="s">
        <v>1806</v>
      </c>
      <c r="K504" s="663"/>
      <c r="L504" s="665">
        <v>83.489999999999981</v>
      </c>
      <c r="M504" s="665">
        <v>1</v>
      </c>
      <c r="N504" s="666">
        <v>83.489999999999981</v>
      </c>
    </row>
    <row r="505" spans="1:14" ht="14.4" customHeight="1" x14ac:dyDescent="0.3">
      <c r="A505" s="661" t="s">
        <v>580</v>
      </c>
      <c r="B505" s="662" t="s">
        <v>581</v>
      </c>
      <c r="C505" s="663" t="s">
        <v>593</v>
      </c>
      <c r="D505" s="664" t="s">
        <v>2452</v>
      </c>
      <c r="E505" s="663" t="s">
        <v>605</v>
      </c>
      <c r="F505" s="664" t="s">
        <v>2456</v>
      </c>
      <c r="G505" s="663" t="s">
        <v>613</v>
      </c>
      <c r="H505" s="663" t="s">
        <v>1807</v>
      </c>
      <c r="I505" s="663" t="s">
        <v>1808</v>
      </c>
      <c r="J505" s="663" t="s">
        <v>1809</v>
      </c>
      <c r="K505" s="663" t="s">
        <v>1810</v>
      </c>
      <c r="L505" s="665">
        <v>0</v>
      </c>
      <c r="M505" s="665">
        <v>0</v>
      </c>
      <c r="N505" s="666">
        <v>0</v>
      </c>
    </row>
    <row r="506" spans="1:14" ht="14.4" customHeight="1" x14ac:dyDescent="0.3">
      <c r="A506" s="661" t="s">
        <v>580</v>
      </c>
      <c r="B506" s="662" t="s">
        <v>581</v>
      </c>
      <c r="C506" s="663" t="s">
        <v>593</v>
      </c>
      <c r="D506" s="664" t="s">
        <v>2452</v>
      </c>
      <c r="E506" s="663" t="s">
        <v>605</v>
      </c>
      <c r="F506" s="664" t="s">
        <v>2456</v>
      </c>
      <c r="G506" s="663" t="s">
        <v>613</v>
      </c>
      <c r="H506" s="663" t="s">
        <v>1494</v>
      </c>
      <c r="I506" s="663" t="s">
        <v>215</v>
      </c>
      <c r="J506" s="663" t="s">
        <v>1495</v>
      </c>
      <c r="K506" s="663"/>
      <c r="L506" s="665">
        <v>275.76999999999992</v>
      </c>
      <c r="M506" s="665">
        <v>1</v>
      </c>
      <c r="N506" s="666">
        <v>275.76999999999992</v>
      </c>
    </row>
    <row r="507" spans="1:14" ht="14.4" customHeight="1" x14ac:dyDescent="0.3">
      <c r="A507" s="661" t="s">
        <v>580</v>
      </c>
      <c r="B507" s="662" t="s">
        <v>581</v>
      </c>
      <c r="C507" s="663" t="s">
        <v>593</v>
      </c>
      <c r="D507" s="664" t="s">
        <v>2452</v>
      </c>
      <c r="E507" s="663" t="s">
        <v>605</v>
      </c>
      <c r="F507" s="664" t="s">
        <v>2456</v>
      </c>
      <c r="G507" s="663" t="s">
        <v>613</v>
      </c>
      <c r="H507" s="663" t="s">
        <v>1811</v>
      </c>
      <c r="I507" s="663" t="s">
        <v>215</v>
      </c>
      <c r="J507" s="663" t="s">
        <v>1812</v>
      </c>
      <c r="K507" s="663"/>
      <c r="L507" s="665">
        <v>27.035996402126067</v>
      </c>
      <c r="M507" s="665">
        <v>1</v>
      </c>
      <c r="N507" s="666">
        <v>27.035996402126067</v>
      </c>
    </row>
    <row r="508" spans="1:14" ht="14.4" customHeight="1" x14ac:dyDescent="0.3">
      <c r="A508" s="661" t="s">
        <v>580</v>
      </c>
      <c r="B508" s="662" t="s">
        <v>581</v>
      </c>
      <c r="C508" s="663" t="s">
        <v>593</v>
      </c>
      <c r="D508" s="664" t="s">
        <v>2452</v>
      </c>
      <c r="E508" s="663" t="s">
        <v>605</v>
      </c>
      <c r="F508" s="664" t="s">
        <v>2456</v>
      </c>
      <c r="G508" s="663" t="s">
        <v>613</v>
      </c>
      <c r="H508" s="663" t="s">
        <v>1813</v>
      </c>
      <c r="I508" s="663" t="s">
        <v>1814</v>
      </c>
      <c r="J508" s="663" t="s">
        <v>1815</v>
      </c>
      <c r="K508" s="663"/>
      <c r="L508" s="665">
        <v>98.130576115695419</v>
      </c>
      <c r="M508" s="665">
        <v>1</v>
      </c>
      <c r="N508" s="666">
        <v>98.130576115695419</v>
      </c>
    </row>
    <row r="509" spans="1:14" ht="14.4" customHeight="1" x14ac:dyDescent="0.3">
      <c r="A509" s="661" t="s">
        <v>580</v>
      </c>
      <c r="B509" s="662" t="s">
        <v>581</v>
      </c>
      <c r="C509" s="663" t="s">
        <v>593</v>
      </c>
      <c r="D509" s="664" t="s">
        <v>2452</v>
      </c>
      <c r="E509" s="663" t="s">
        <v>605</v>
      </c>
      <c r="F509" s="664" t="s">
        <v>2456</v>
      </c>
      <c r="G509" s="663" t="s">
        <v>613</v>
      </c>
      <c r="H509" s="663" t="s">
        <v>1816</v>
      </c>
      <c r="I509" s="663" t="s">
        <v>215</v>
      </c>
      <c r="J509" s="663" t="s">
        <v>1817</v>
      </c>
      <c r="K509" s="663"/>
      <c r="L509" s="665">
        <v>108.25384597549123</v>
      </c>
      <c r="M509" s="665">
        <v>2</v>
      </c>
      <c r="N509" s="666">
        <v>216.50769195098246</v>
      </c>
    </row>
    <row r="510" spans="1:14" ht="14.4" customHeight="1" x14ac:dyDescent="0.3">
      <c r="A510" s="661" t="s">
        <v>580</v>
      </c>
      <c r="B510" s="662" t="s">
        <v>581</v>
      </c>
      <c r="C510" s="663" t="s">
        <v>593</v>
      </c>
      <c r="D510" s="664" t="s">
        <v>2452</v>
      </c>
      <c r="E510" s="663" t="s">
        <v>605</v>
      </c>
      <c r="F510" s="664" t="s">
        <v>2456</v>
      </c>
      <c r="G510" s="663" t="s">
        <v>613</v>
      </c>
      <c r="H510" s="663" t="s">
        <v>1818</v>
      </c>
      <c r="I510" s="663" t="s">
        <v>1819</v>
      </c>
      <c r="J510" s="663" t="s">
        <v>1820</v>
      </c>
      <c r="K510" s="663" t="s">
        <v>1821</v>
      </c>
      <c r="L510" s="665">
        <v>24.01</v>
      </c>
      <c r="M510" s="665">
        <v>1</v>
      </c>
      <c r="N510" s="666">
        <v>24.01</v>
      </c>
    </row>
    <row r="511" spans="1:14" ht="14.4" customHeight="1" x14ac:dyDescent="0.3">
      <c r="A511" s="661" t="s">
        <v>580</v>
      </c>
      <c r="B511" s="662" t="s">
        <v>581</v>
      </c>
      <c r="C511" s="663" t="s">
        <v>593</v>
      </c>
      <c r="D511" s="664" t="s">
        <v>2452</v>
      </c>
      <c r="E511" s="663" t="s">
        <v>605</v>
      </c>
      <c r="F511" s="664" t="s">
        <v>2456</v>
      </c>
      <c r="G511" s="663" t="s">
        <v>613</v>
      </c>
      <c r="H511" s="663" t="s">
        <v>1822</v>
      </c>
      <c r="I511" s="663" t="s">
        <v>1823</v>
      </c>
      <c r="J511" s="663" t="s">
        <v>1386</v>
      </c>
      <c r="K511" s="663" t="s">
        <v>1824</v>
      </c>
      <c r="L511" s="665">
        <v>64.849999999999994</v>
      </c>
      <c r="M511" s="665">
        <v>2</v>
      </c>
      <c r="N511" s="666">
        <v>129.69999999999999</v>
      </c>
    </row>
    <row r="512" spans="1:14" ht="14.4" customHeight="1" x14ac:dyDescent="0.3">
      <c r="A512" s="661" t="s">
        <v>580</v>
      </c>
      <c r="B512" s="662" t="s">
        <v>581</v>
      </c>
      <c r="C512" s="663" t="s">
        <v>593</v>
      </c>
      <c r="D512" s="664" t="s">
        <v>2452</v>
      </c>
      <c r="E512" s="663" t="s">
        <v>605</v>
      </c>
      <c r="F512" s="664" t="s">
        <v>2456</v>
      </c>
      <c r="G512" s="663" t="s">
        <v>613</v>
      </c>
      <c r="H512" s="663" t="s">
        <v>1825</v>
      </c>
      <c r="I512" s="663" t="s">
        <v>1826</v>
      </c>
      <c r="J512" s="663" t="s">
        <v>1498</v>
      </c>
      <c r="K512" s="663" t="s">
        <v>1827</v>
      </c>
      <c r="L512" s="665">
        <v>310.47983342873255</v>
      </c>
      <c r="M512" s="665">
        <v>5</v>
      </c>
      <c r="N512" s="666">
        <v>1552.3991671436627</v>
      </c>
    </row>
    <row r="513" spans="1:14" ht="14.4" customHeight="1" x14ac:dyDescent="0.3">
      <c r="A513" s="661" t="s">
        <v>580</v>
      </c>
      <c r="B513" s="662" t="s">
        <v>581</v>
      </c>
      <c r="C513" s="663" t="s">
        <v>593</v>
      </c>
      <c r="D513" s="664" t="s">
        <v>2452</v>
      </c>
      <c r="E513" s="663" t="s">
        <v>605</v>
      </c>
      <c r="F513" s="664" t="s">
        <v>2456</v>
      </c>
      <c r="G513" s="663" t="s">
        <v>613</v>
      </c>
      <c r="H513" s="663" t="s">
        <v>1828</v>
      </c>
      <c r="I513" s="663" t="s">
        <v>1829</v>
      </c>
      <c r="J513" s="663" t="s">
        <v>1830</v>
      </c>
      <c r="K513" s="663" t="s">
        <v>1831</v>
      </c>
      <c r="L513" s="665">
        <v>106.33953640007618</v>
      </c>
      <c r="M513" s="665">
        <v>1</v>
      </c>
      <c r="N513" s="666">
        <v>106.33953640007618</v>
      </c>
    </row>
    <row r="514" spans="1:14" ht="14.4" customHeight="1" x14ac:dyDescent="0.3">
      <c r="A514" s="661" t="s">
        <v>580</v>
      </c>
      <c r="B514" s="662" t="s">
        <v>581</v>
      </c>
      <c r="C514" s="663" t="s">
        <v>593</v>
      </c>
      <c r="D514" s="664" t="s">
        <v>2452</v>
      </c>
      <c r="E514" s="663" t="s">
        <v>605</v>
      </c>
      <c r="F514" s="664" t="s">
        <v>2456</v>
      </c>
      <c r="G514" s="663" t="s">
        <v>613</v>
      </c>
      <c r="H514" s="663" t="s">
        <v>1832</v>
      </c>
      <c r="I514" s="663" t="s">
        <v>1833</v>
      </c>
      <c r="J514" s="663" t="s">
        <v>1834</v>
      </c>
      <c r="K514" s="663" t="s">
        <v>1835</v>
      </c>
      <c r="L514" s="665">
        <v>206.35999999999996</v>
      </c>
      <c r="M514" s="665">
        <v>1</v>
      </c>
      <c r="N514" s="666">
        <v>206.35999999999996</v>
      </c>
    </row>
    <row r="515" spans="1:14" ht="14.4" customHeight="1" x14ac:dyDescent="0.3">
      <c r="A515" s="661" t="s">
        <v>580</v>
      </c>
      <c r="B515" s="662" t="s">
        <v>581</v>
      </c>
      <c r="C515" s="663" t="s">
        <v>593</v>
      </c>
      <c r="D515" s="664" t="s">
        <v>2452</v>
      </c>
      <c r="E515" s="663" t="s">
        <v>605</v>
      </c>
      <c r="F515" s="664" t="s">
        <v>2456</v>
      </c>
      <c r="G515" s="663" t="s">
        <v>613</v>
      </c>
      <c r="H515" s="663" t="s">
        <v>1836</v>
      </c>
      <c r="I515" s="663" t="s">
        <v>215</v>
      </c>
      <c r="J515" s="663" t="s">
        <v>1837</v>
      </c>
      <c r="K515" s="663"/>
      <c r="L515" s="665">
        <v>155.51469312962681</v>
      </c>
      <c r="M515" s="665">
        <v>1</v>
      </c>
      <c r="N515" s="666">
        <v>155.51469312962681</v>
      </c>
    </row>
    <row r="516" spans="1:14" ht="14.4" customHeight="1" x14ac:dyDescent="0.3">
      <c r="A516" s="661" t="s">
        <v>580</v>
      </c>
      <c r="B516" s="662" t="s">
        <v>581</v>
      </c>
      <c r="C516" s="663" t="s">
        <v>593</v>
      </c>
      <c r="D516" s="664" t="s">
        <v>2452</v>
      </c>
      <c r="E516" s="663" t="s">
        <v>605</v>
      </c>
      <c r="F516" s="664" t="s">
        <v>2456</v>
      </c>
      <c r="G516" s="663" t="s">
        <v>613</v>
      </c>
      <c r="H516" s="663" t="s">
        <v>1838</v>
      </c>
      <c r="I516" s="663" t="s">
        <v>1838</v>
      </c>
      <c r="J516" s="663" t="s">
        <v>1839</v>
      </c>
      <c r="K516" s="663" t="s">
        <v>1840</v>
      </c>
      <c r="L516" s="665">
        <v>846.99999999999989</v>
      </c>
      <c r="M516" s="665">
        <v>2</v>
      </c>
      <c r="N516" s="666">
        <v>1693.9999999999998</v>
      </c>
    </row>
    <row r="517" spans="1:14" ht="14.4" customHeight="1" x14ac:dyDescent="0.3">
      <c r="A517" s="661" t="s">
        <v>580</v>
      </c>
      <c r="B517" s="662" t="s">
        <v>581</v>
      </c>
      <c r="C517" s="663" t="s">
        <v>593</v>
      </c>
      <c r="D517" s="664" t="s">
        <v>2452</v>
      </c>
      <c r="E517" s="663" t="s">
        <v>605</v>
      </c>
      <c r="F517" s="664" t="s">
        <v>2456</v>
      </c>
      <c r="G517" s="663" t="s">
        <v>613</v>
      </c>
      <c r="H517" s="663" t="s">
        <v>1841</v>
      </c>
      <c r="I517" s="663" t="s">
        <v>1842</v>
      </c>
      <c r="J517" s="663" t="s">
        <v>1843</v>
      </c>
      <c r="K517" s="663" t="s">
        <v>1844</v>
      </c>
      <c r="L517" s="665">
        <v>61.24</v>
      </c>
      <c r="M517" s="665">
        <v>1</v>
      </c>
      <c r="N517" s="666">
        <v>61.24</v>
      </c>
    </row>
    <row r="518" spans="1:14" ht="14.4" customHeight="1" x14ac:dyDescent="0.3">
      <c r="A518" s="661" t="s">
        <v>580</v>
      </c>
      <c r="B518" s="662" t="s">
        <v>581</v>
      </c>
      <c r="C518" s="663" t="s">
        <v>593</v>
      </c>
      <c r="D518" s="664" t="s">
        <v>2452</v>
      </c>
      <c r="E518" s="663" t="s">
        <v>605</v>
      </c>
      <c r="F518" s="664" t="s">
        <v>2456</v>
      </c>
      <c r="G518" s="663" t="s">
        <v>613</v>
      </c>
      <c r="H518" s="663" t="s">
        <v>1845</v>
      </c>
      <c r="I518" s="663" t="s">
        <v>1846</v>
      </c>
      <c r="J518" s="663" t="s">
        <v>1847</v>
      </c>
      <c r="K518" s="663" t="s">
        <v>1848</v>
      </c>
      <c r="L518" s="665">
        <v>161.03000000000003</v>
      </c>
      <c r="M518" s="665">
        <v>1</v>
      </c>
      <c r="N518" s="666">
        <v>161.03000000000003</v>
      </c>
    </row>
    <row r="519" spans="1:14" ht="14.4" customHeight="1" x14ac:dyDescent="0.3">
      <c r="A519" s="661" t="s">
        <v>580</v>
      </c>
      <c r="B519" s="662" t="s">
        <v>581</v>
      </c>
      <c r="C519" s="663" t="s">
        <v>593</v>
      </c>
      <c r="D519" s="664" t="s">
        <v>2452</v>
      </c>
      <c r="E519" s="663" t="s">
        <v>605</v>
      </c>
      <c r="F519" s="664" t="s">
        <v>2456</v>
      </c>
      <c r="G519" s="663" t="s">
        <v>613</v>
      </c>
      <c r="H519" s="663" t="s">
        <v>1023</v>
      </c>
      <c r="I519" s="663" t="s">
        <v>1023</v>
      </c>
      <c r="J519" s="663" t="s">
        <v>1024</v>
      </c>
      <c r="K519" s="663" t="s">
        <v>1025</v>
      </c>
      <c r="L519" s="665">
        <v>415.8</v>
      </c>
      <c r="M519" s="665">
        <v>3</v>
      </c>
      <c r="N519" s="666">
        <v>1247.4000000000001</v>
      </c>
    </row>
    <row r="520" spans="1:14" ht="14.4" customHeight="1" x14ac:dyDescent="0.3">
      <c r="A520" s="661" t="s">
        <v>580</v>
      </c>
      <c r="B520" s="662" t="s">
        <v>581</v>
      </c>
      <c r="C520" s="663" t="s">
        <v>593</v>
      </c>
      <c r="D520" s="664" t="s">
        <v>2452</v>
      </c>
      <c r="E520" s="663" t="s">
        <v>605</v>
      </c>
      <c r="F520" s="664" t="s">
        <v>2456</v>
      </c>
      <c r="G520" s="663" t="s">
        <v>613</v>
      </c>
      <c r="H520" s="663" t="s">
        <v>1026</v>
      </c>
      <c r="I520" s="663" t="s">
        <v>1026</v>
      </c>
      <c r="J520" s="663" t="s">
        <v>1027</v>
      </c>
      <c r="K520" s="663" t="s">
        <v>1028</v>
      </c>
      <c r="L520" s="665">
        <v>58.510000000000005</v>
      </c>
      <c r="M520" s="665">
        <v>1</v>
      </c>
      <c r="N520" s="666">
        <v>58.510000000000005</v>
      </c>
    </row>
    <row r="521" spans="1:14" ht="14.4" customHeight="1" x14ac:dyDescent="0.3">
      <c r="A521" s="661" t="s">
        <v>580</v>
      </c>
      <c r="B521" s="662" t="s">
        <v>581</v>
      </c>
      <c r="C521" s="663" t="s">
        <v>593</v>
      </c>
      <c r="D521" s="664" t="s">
        <v>2452</v>
      </c>
      <c r="E521" s="663" t="s">
        <v>605</v>
      </c>
      <c r="F521" s="664" t="s">
        <v>2456</v>
      </c>
      <c r="G521" s="663" t="s">
        <v>613</v>
      </c>
      <c r="H521" s="663" t="s">
        <v>1849</v>
      </c>
      <c r="I521" s="663" t="s">
        <v>1849</v>
      </c>
      <c r="J521" s="663" t="s">
        <v>1850</v>
      </c>
      <c r="K521" s="663" t="s">
        <v>839</v>
      </c>
      <c r="L521" s="665">
        <v>102.83912712668538</v>
      </c>
      <c r="M521" s="665">
        <v>2</v>
      </c>
      <c r="N521" s="666">
        <v>205.67825425337077</v>
      </c>
    </row>
    <row r="522" spans="1:14" ht="14.4" customHeight="1" x14ac:dyDescent="0.3">
      <c r="A522" s="661" t="s">
        <v>580</v>
      </c>
      <c r="B522" s="662" t="s">
        <v>581</v>
      </c>
      <c r="C522" s="663" t="s">
        <v>593</v>
      </c>
      <c r="D522" s="664" t="s">
        <v>2452</v>
      </c>
      <c r="E522" s="663" t="s">
        <v>605</v>
      </c>
      <c r="F522" s="664" t="s">
        <v>2456</v>
      </c>
      <c r="G522" s="663" t="s">
        <v>613</v>
      </c>
      <c r="H522" s="663" t="s">
        <v>1851</v>
      </c>
      <c r="I522" s="663" t="s">
        <v>1851</v>
      </c>
      <c r="J522" s="663" t="s">
        <v>799</v>
      </c>
      <c r="K522" s="663" t="s">
        <v>1852</v>
      </c>
      <c r="L522" s="665">
        <v>124.28000000000003</v>
      </c>
      <c r="M522" s="665">
        <v>1</v>
      </c>
      <c r="N522" s="666">
        <v>124.28000000000003</v>
      </c>
    </row>
    <row r="523" spans="1:14" ht="14.4" customHeight="1" x14ac:dyDescent="0.3">
      <c r="A523" s="661" t="s">
        <v>580</v>
      </c>
      <c r="B523" s="662" t="s">
        <v>581</v>
      </c>
      <c r="C523" s="663" t="s">
        <v>593</v>
      </c>
      <c r="D523" s="664" t="s">
        <v>2452</v>
      </c>
      <c r="E523" s="663" t="s">
        <v>605</v>
      </c>
      <c r="F523" s="664" t="s">
        <v>2456</v>
      </c>
      <c r="G523" s="663" t="s">
        <v>613</v>
      </c>
      <c r="H523" s="663" t="s">
        <v>1034</v>
      </c>
      <c r="I523" s="663" t="s">
        <v>1034</v>
      </c>
      <c r="J523" s="663" t="s">
        <v>1035</v>
      </c>
      <c r="K523" s="663" t="s">
        <v>1036</v>
      </c>
      <c r="L523" s="665">
        <v>43.999945735524435</v>
      </c>
      <c r="M523" s="665">
        <v>13</v>
      </c>
      <c r="N523" s="666">
        <v>571.99929456181769</v>
      </c>
    </row>
    <row r="524" spans="1:14" ht="14.4" customHeight="1" x14ac:dyDescent="0.3">
      <c r="A524" s="661" t="s">
        <v>580</v>
      </c>
      <c r="B524" s="662" t="s">
        <v>581</v>
      </c>
      <c r="C524" s="663" t="s">
        <v>593</v>
      </c>
      <c r="D524" s="664" t="s">
        <v>2452</v>
      </c>
      <c r="E524" s="663" t="s">
        <v>605</v>
      </c>
      <c r="F524" s="664" t="s">
        <v>2456</v>
      </c>
      <c r="G524" s="663" t="s">
        <v>613</v>
      </c>
      <c r="H524" s="663" t="s">
        <v>1041</v>
      </c>
      <c r="I524" s="663" t="s">
        <v>1041</v>
      </c>
      <c r="J524" s="663" t="s">
        <v>1042</v>
      </c>
      <c r="K524" s="663" t="s">
        <v>1043</v>
      </c>
      <c r="L524" s="665">
        <v>45.664999999999992</v>
      </c>
      <c r="M524" s="665">
        <v>2</v>
      </c>
      <c r="N524" s="666">
        <v>91.329999999999984</v>
      </c>
    </row>
    <row r="525" spans="1:14" ht="14.4" customHeight="1" x14ac:dyDescent="0.3">
      <c r="A525" s="661" t="s">
        <v>580</v>
      </c>
      <c r="B525" s="662" t="s">
        <v>581</v>
      </c>
      <c r="C525" s="663" t="s">
        <v>593</v>
      </c>
      <c r="D525" s="664" t="s">
        <v>2452</v>
      </c>
      <c r="E525" s="663" t="s">
        <v>605</v>
      </c>
      <c r="F525" s="664" t="s">
        <v>2456</v>
      </c>
      <c r="G525" s="663" t="s">
        <v>613</v>
      </c>
      <c r="H525" s="663" t="s">
        <v>1853</v>
      </c>
      <c r="I525" s="663" t="s">
        <v>1853</v>
      </c>
      <c r="J525" s="663" t="s">
        <v>668</v>
      </c>
      <c r="K525" s="663" t="s">
        <v>1854</v>
      </c>
      <c r="L525" s="665">
        <v>246.25999999999993</v>
      </c>
      <c r="M525" s="665">
        <v>2</v>
      </c>
      <c r="N525" s="666">
        <v>492.51999999999987</v>
      </c>
    </row>
    <row r="526" spans="1:14" ht="14.4" customHeight="1" x14ac:dyDescent="0.3">
      <c r="A526" s="661" t="s">
        <v>580</v>
      </c>
      <c r="B526" s="662" t="s">
        <v>581</v>
      </c>
      <c r="C526" s="663" t="s">
        <v>593</v>
      </c>
      <c r="D526" s="664" t="s">
        <v>2452</v>
      </c>
      <c r="E526" s="663" t="s">
        <v>605</v>
      </c>
      <c r="F526" s="664" t="s">
        <v>2456</v>
      </c>
      <c r="G526" s="663" t="s">
        <v>613</v>
      </c>
      <c r="H526" s="663" t="s">
        <v>1519</v>
      </c>
      <c r="I526" s="663" t="s">
        <v>215</v>
      </c>
      <c r="J526" s="663" t="s">
        <v>1520</v>
      </c>
      <c r="K526" s="663"/>
      <c r="L526" s="665">
        <v>137.88993670531639</v>
      </c>
      <c r="M526" s="665">
        <v>2</v>
      </c>
      <c r="N526" s="666">
        <v>275.77987341063277</v>
      </c>
    </row>
    <row r="527" spans="1:14" ht="14.4" customHeight="1" x14ac:dyDescent="0.3">
      <c r="A527" s="661" t="s">
        <v>580</v>
      </c>
      <c r="B527" s="662" t="s">
        <v>581</v>
      </c>
      <c r="C527" s="663" t="s">
        <v>593</v>
      </c>
      <c r="D527" s="664" t="s">
        <v>2452</v>
      </c>
      <c r="E527" s="663" t="s">
        <v>605</v>
      </c>
      <c r="F527" s="664" t="s">
        <v>2456</v>
      </c>
      <c r="G527" s="663" t="s">
        <v>613</v>
      </c>
      <c r="H527" s="663" t="s">
        <v>1524</v>
      </c>
      <c r="I527" s="663" t="s">
        <v>215</v>
      </c>
      <c r="J527" s="663" t="s">
        <v>1525</v>
      </c>
      <c r="K527" s="663"/>
      <c r="L527" s="665">
        <v>53.919971356770873</v>
      </c>
      <c r="M527" s="665">
        <v>1</v>
      </c>
      <c r="N527" s="666">
        <v>53.919971356770873</v>
      </c>
    </row>
    <row r="528" spans="1:14" ht="14.4" customHeight="1" x14ac:dyDescent="0.3">
      <c r="A528" s="661" t="s">
        <v>580</v>
      </c>
      <c r="B528" s="662" t="s">
        <v>581</v>
      </c>
      <c r="C528" s="663" t="s">
        <v>593</v>
      </c>
      <c r="D528" s="664" t="s">
        <v>2452</v>
      </c>
      <c r="E528" s="663" t="s">
        <v>605</v>
      </c>
      <c r="F528" s="664" t="s">
        <v>2456</v>
      </c>
      <c r="G528" s="663" t="s">
        <v>613</v>
      </c>
      <c r="H528" s="663" t="s">
        <v>1855</v>
      </c>
      <c r="I528" s="663" t="s">
        <v>1855</v>
      </c>
      <c r="J528" s="663" t="s">
        <v>1856</v>
      </c>
      <c r="K528" s="663" t="s">
        <v>1857</v>
      </c>
      <c r="L528" s="665">
        <v>72.450888204394758</v>
      </c>
      <c r="M528" s="665">
        <v>1</v>
      </c>
      <c r="N528" s="666">
        <v>72.450888204394758</v>
      </c>
    </row>
    <row r="529" spans="1:14" ht="14.4" customHeight="1" x14ac:dyDescent="0.3">
      <c r="A529" s="661" t="s">
        <v>580</v>
      </c>
      <c r="B529" s="662" t="s">
        <v>581</v>
      </c>
      <c r="C529" s="663" t="s">
        <v>593</v>
      </c>
      <c r="D529" s="664" t="s">
        <v>2452</v>
      </c>
      <c r="E529" s="663" t="s">
        <v>605</v>
      </c>
      <c r="F529" s="664" t="s">
        <v>2456</v>
      </c>
      <c r="G529" s="663" t="s">
        <v>613</v>
      </c>
      <c r="H529" s="663" t="s">
        <v>1858</v>
      </c>
      <c r="I529" s="663" t="s">
        <v>1858</v>
      </c>
      <c r="J529" s="663" t="s">
        <v>691</v>
      </c>
      <c r="K529" s="663" t="s">
        <v>695</v>
      </c>
      <c r="L529" s="665">
        <v>227.93</v>
      </c>
      <c r="M529" s="665">
        <v>1</v>
      </c>
      <c r="N529" s="666">
        <v>227.93</v>
      </c>
    </row>
    <row r="530" spans="1:14" ht="14.4" customHeight="1" x14ac:dyDescent="0.3">
      <c r="A530" s="661" t="s">
        <v>580</v>
      </c>
      <c r="B530" s="662" t="s">
        <v>581</v>
      </c>
      <c r="C530" s="663" t="s">
        <v>593</v>
      </c>
      <c r="D530" s="664" t="s">
        <v>2452</v>
      </c>
      <c r="E530" s="663" t="s">
        <v>605</v>
      </c>
      <c r="F530" s="664" t="s">
        <v>2456</v>
      </c>
      <c r="G530" s="663" t="s">
        <v>1064</v>
      </c>
      <c r="H530" s="663" t="s">
        <v>1859</v>
      </c>
      <c r="I530" s="663" t="s">
        <v>1860</v>
      </c>
      <c r="J530" s="663" t="s">
        <v>1130</v>
      </c>
      <c r="K530" s="663" t="s">
        <v>1861</v>
      </c>
      <c r="L530" s="665">
        <v>76.08</v>
      </c>
      <c r="M530" s="665">
        <v>1</v>
      </c>
      <c r="N530" s="666">
        <v>76.08</v>
      </c>
    </row>
    <row r="531" spans="1:14" ht="14.4" customHeight="1" x14ac:dyDescent="0.3">
      <c r="A531" s="661" t="s">
        <v>580</v>
      </c>
      <c r="B531" s="662" t="s">
        <v>581</v>
      </c>
      <c r="C531" s="663" t="s">
        <v>593</v>
      </c>
      <c r="D531" s="664" t="s">
        <v>2452</v>
      </c>
      <c r="E531" s="663" t="s">
        <v>605</v>
      </c>
      <c r="F531" s="664" t="s">
        <v>2456</v>
      </c>
      <c r="G531" s="663" t="s">
        <v>1064</v>
      </c>
      <c r="H531" s="663" t="s">
        <v>1069</v>
      </c>
      <c r="I531" s="663" t="s">
        <v>1070</v>
      </c>
      <c r="J531" s="663" t="s">
        <v>1071</v>
      </c>
      <c r="K531" s="663" t="s">
        <v>827</v>
      </c>
      <c r="L531" s="665">
        <v>90.38000000000001</v>
      </c>
      <c r="M531" s="665">
        <v>1</v>
      </c>
      <c r="N531" s="666">
        <v>90.38000000000001</v>
      </c>
    </row>
    <row r="532" spans="1:14" ht="14.4" customHeight="1" x14ac:dyDescent="0.3">
      <c r="A532" s="661" t="s">
        <v>580</v>
      </c>
      <c r="B532" s="662" t="s">
        <v>581</v>
      </c>
      <c r="C532" s="663" t="s">
        <v>593</v>
      </c>
      <c r="D532" s="664" t="s">
        <v>2452</v>
      </c>
      <c r="E532" s="663" t="s">
        <v>605</v>
      </c>
      <c r="F532" s="664" t="s">
        <v>2456</v>
      </c>
      <c r="G532" s="663" t="s">
        <v>1064</v>
      </c>
      <c r="H532" s="663" t="s">
        <v>1072</v>
      </c>
      <c r="I532" s="663" t="s">
        <v>1073</v>
      </c>
      <c r="J532" s="663" t="s">
        <v>1074</v>
      </c>
      <c r="K532" s="663" t="s">
        <v>1075</v>
      </c>
      <c r="L532" s="665">
        <v>105.10180236245988</v>
      </c>
      <c r="M532" s="665">
        <v>10</v>
      </c>
      <c r="N532" s="666">
        <v>1051.0180236245988</v>
      </c>
    </row>
    <row r="533" spans="1:14" ht="14.4" customHeight="1" x14ac:dyDescent="0.3">
      <c r="A533" s="661" t="s">
        <v>580</v>
      </c>
      <c r="B533" s="662" t="s">
        <v>581</v>
      </c>
      <c r="C533" s="663" t="s">
        <v>593</v>
      </c>
      <c r="D533" s="664" t="s">
        <v>2452</v>
      </c>
      <c r="E533" s="663" t="s">
        <v>605</v>
      </c>
      <c r="F533" s="664" t="s">
        <v>2456</v>
      </c>
      <c r="G533" s="663" t="s">
        <v>1064</v>
      </c>
      <c r="H533" s="663" t="s">
        <v>1530</v>
      </c>
      <c r="I533" s="663" t="s">
        <v>1531</v>
      </c>
      <c r="J533" s="663" t="s">
        <v>1532</v>
      </c>
      <c r="K533" s="663" t="s">
        <v>839</v>
      </c>
      <c r="L533" s="665">
        <v>47.5</v>
      </c>
      <c r="M533" s="665">
        <v>2</v>
      </c>
      <c r="N533" s="666">
        <v>95</v>
      </c>
    </row>
    <row r="534" spans="1:14" ht="14.4" customHeight="1" x14ac:dyDescent="0.3">
      <c r="A534" s="661" t="s">
        <v>580</v>
      </c>
      <c r="B534" s="662" t="s">
        <v>581</v>
      </c>
      <c r="C534" s="663" t="s">
        <v>593</v>
      </c>
      <c r="D534" s="664" t="s">
        <v>2452</v>
      </c>
      <c r="E534" s="663" t="s">
        <v>605</v>
      </c>
      <c r="F534" s="664" t="s">
        <v>2456</v>
      </c>
      <c r="G534" s="663" t="s">
        <v>1064</v>
      </c>
      <c r="H534" s="663" t="s">
        <v>1862</v>
      </c>
      <c r="I534" s="663" t="s">
        <v>1863</v>
      </c>
      <c r="J534" s="663" t="s">
        <v>1864</v>
      </c>
      <c r="K534" s="663" t="s">
        <v>827</v>
      </c>
      <c r="L534" s="665">
        <v>72.499308442712348</v>
      </c>
      <c r="M534" s="665">
        <v>1</v>
      </c>
      <c r="N534" s="666">
        <v>72.499308442712348</v>
      </c>
    </row>
    <row r="535" spans="1:14" ht="14.4" customHeight="1" x14ac:dyDescent="0.3">
      <c r="A535" s="661" t="s">
        <v>580</v>
      </c>
      <c r="B535" s="662" t="s">
        <v>581</v>
      </c>
      <c r="C535" s="663" t="s">
        <v>593</v>
      </c>
      <c r="D535" s="664" t="s">
        <v>2452</v>
      </c>
      <c r="E535" s="663" t="s">
        <v>605</v>
      </c>
      <c r="F535" s="664" t="s">
        <v>2456</v>
      </c>
      <c r="G535" s="663" t="s">
        <v>1064</v>
      </c>
      <c r="H535" s="663" t="s">
        <v>1087</v>
      </c>
      <c r="I535" s="663" t="s">
        <v>1088</v>
      </c>
      <c r="J535" s="663" t="s">
        <v>1089</v>
      </c>
      <c r="K535" s="663" t="s">
        <v>1090</v>
      </c>
      <c r="L535" s="665">
        <v>633.84588888888891</v>
      </c>
      <c r="M535" s="665">
        <v>27</v>
      </c>
      <c r="N535" s="666">
        <v>17113.839</v>
      </c>
    </row>
    <row r="536" spans="1:14" ht="14.4" customHeight="1" x14ac:dyDescent="0.3">
      <c r="A536" s="661" t="s">
        <v>580</v>
      </c>
      <c r="B536" s="662" t="s">
        <v>581</v>
      </c>
      <c r="C536" s="663" t="s">
        <v>593</v>
      </c>
      <c r="D536" s="664" t="s">
        <v>2452</v>
      </c>
      <c r="E536" s="663" t="s">
        <v>605</v>
      </c>
      <c r="F536" s="664" t="s">
        <v>2456</v>
      </c>
      <c r="G536" s="663" t="s">
        <v>1064</v>
      </c>
      <c r="H536" s="663" t="s">
        <v>1091</v>
      </c>
      <c r="I536" s="663" t="s">
        <v>1092</v>
      </c>
      <c r="J536" s="663" t="s">
        <v>1089</v>
      </c>
      <c r="K536" s="663" t="s">
        <v>1093</v>
      </c>
      <c r="L536" s="665">
        <v>721.2</v>
      </c>
      <c r="M536" s="665">
        <v>10</v>
      </c>
      <c r="N536" s="666">
        <v>7212</v>
      </c>
    </row>
    <row r="537" spans="1:14" ht="14.4" customHeight="1" x14ac:dyDescent="0.3">
      <c r="A537" s="661" t="s">
        <v>580</v>
      </c>
      <c r="B537" s="662" t="s">
        <v>581</v>
      </c>
      <c r="C537" s="663" t="s">
        <v>593</v>
      </c>
      <c r="D537" s="664" t="s">
        <v>2452</v>
      </c>
      <c r="E537" s="663" t="s">
        <v>605</v>
      </c>
      <c r="F537" s="664" t="s">
        <v>2456</v>
      </c>
      <c r="G537" s="663" t="s">
        <v>1064</v>
      </c>
      <c r="H537" s="663" t="s">
        <v>1865</v>
      </c>
      <c r="I537" s="663" t="s">
        <v>1866</v>
      </c>
      <c r="J537" s="663" t="s">
        <v>1089</v>
      </c>
      <c r="K537" s="663" t="s">
        <v>1867</v>
      </c>
      <c r="L537" s="665">
        <v>913.65</v>
      </c>
      <c r="M537" s="665">
        <v>1</v>
      </c>
      <c r="N537" s="666">
        <v>913.65</v>
      </c>
    </row>
    <row r="538" spans="1:14" ht="14.4" customHeight="1" x14ac:dyDescent="0.3">
      <c r="A538" s="661" t="s">
        <v>580</v>
      </c>
      <c r="B538" s="662" t="s">
        <v>581</v>
      </c>
      <c r="C538" s="663" t="s">
        <v>593</v>
      </c>
      <c r="D538" s="664" t="s">
        <v>2452</v>
      </c>
      <c r="E538" s="663" t="s">
        <v>605</v>
      </c>
      <c r="F538" s="664" t="s">
        <v>2456</v>
      </c>
      <c r="G538" s="663" t="s">
        <v>1064</v>
      </c>
      <c r="H538" s="663" t="s">
        <v>1094</v>
      </c>
      <c r="I538" s="663" t="s">
        <v>1095</v>
      </c>
      <c r="J538" s="663" t="s">
        <v>1096</v>
      </c>
      <c r="K538" s="663" t="s">
        <v>1097</v>
      </c>
      <c r="L538" s="665">
        <v>57.120553206838352</v>
      </c>
      <c r="M538" s="665">
        <v>17</v>
      </c>
      <c r="N538" s="666">
        <v>971.04940451625203</v>
      </c>
    </row>
    <row r="539" spans="1:14" ht="14.4" customHeight="1" x14ac:dyDescent="0.3">
      <c r="A539" s="661" t="s">
        <v>580</v>
      </c>
      <c r="B539" s="662" t="s">
        <v>581</v>
      </c>
      <c r="C539" s="663" t="s">
        <v>593</v>
      </c>
      <c r="D539" s="664" t="s">
        <v>2452</v>
      </c>
      <c r="E539" s="663" t="s">
        <v>605</v>
      </c>
      <c r="F539" s="664" t="s">
        <v>2456</v>
      </c>
      <c r="G539" s="663" t="s">
        <v>1064</v>
      </c>
      <c r="H539" s="663" t="s">
        <v>1533</v>
      </c>
      <c r="I539" s="663" t="s">
        <v>1534</v>
      </c>
      <c r="J539" s="663" t="s">
        <v>1535</v>
      </c>
      <c r="K539" s="663" t="s">
        <v>1536</v>
      </c>
      <c r="L539" s="665">
        <v>56.209784158721739</v>
      </c>
      <c r="M539" s="665">
        <v>3</v>
      </c>
      <c r="N539" s="666">
        <v>168.62935247616522</v>
      </c>
    </row>
    <row r="540" spans="1:14" ht="14.4" customHeight="1" x14ac:dyDescent="0.3">
      <c r="A540" s="661" t="s">
        <v>580</v>
      </c>
      <c r="B540" s="662" t="s">
        <v>581</v>
      </c>
      <c r="C540" s="663" t="s">
        <v>593</v>
      </c>
      <c r="D540" s="664" t="s">
        <v>2452</v>
      </c>
      <c r="E540" s="663" t="s">
        <v>605</v>
      </c>
      <c r="F540" s="664" t="s">
        <v>2456</v>
      </c>
      <c r="G540" s="663" t="s">
        <v>1064</v>
      </c>
      <c r="H540" s="663" t="s">
        <v>1868</v>
      </c>
      <c r="I540" s="663" t="s">
        <v>1869</v>
      </c>
      <c r="J540" s="663" t="s">
        <v>1870</v>
      </c>
      <c r="K540" s="663" t="s">
        <v>1871</v>
      </c>
      <c r="L540" s="665">
        <v>46.839772982613837</v>
      </c>
      <c r="M540" s="665">
        <v>4</v>
      </c>
      <c r="N540" s="666">
        <v>187.35909193045535</v>
      </c>
    </row>
    <row r="541" spans="1:14" ht="14.4" customHeight="1" x14ac:dyDescent="0.3">
      <c r="A541" s="661" t="s">
        <v>580</v>
      </c>
      <c r="B541" s="662" t="s">
        <v>581</v>
      </c>
      <c r="C541" s="663" t="s">
        <v>593</v>
      </c>
      <c r="D541" s="664" t="s">
        <v>2452</v>
      </c>
      <c r="E541" s="663" t="s">
        <v>605</v>
      </c>
      <c r="F541" s="664" t="s">
        <v>2456</v>
      </c>
      <c r="G541" s="663" t="s">
        <v>1064</v>
      </c>
      <c r="H541" s="663" t="s">
        <v>1098</v>
      </c>
      <c r="I541" s="663" t="s">
        <v>1099</v>
      </c>
      <c r="J541" s="663" t="s">
        <v>1100</v>
      </c>
      <c r="K541" s="663" t="s">
        <v>1101</v>
      </c>
      <c r="L541" s="665">
        <v>114.54550619689746</v>
      </c>
      <c r="M541" s="665">
        <v>2</v>
      </c>
      <c r="N541" s="666">
        <v>229.09101239379493</v>
      </c>
    </row>
    <row r="542" spans="1:14" ht="14.4" customHeight="1" x14ac:dyDescent="0.3">
      <c r="A542" s="661" t="s">
        <v>580</v>
      </c>
      <c r="B542" s="662" t="s">
        <v>581</v>
      </c>
      <c r="C542" s="663" t="s">
        <v>593</v>
      </c>
      <c r="D542" s="664" t="s">
        <v>2452</v>
      </c>
      <c r="E542" s="663" t="s">
        <v>605</v>
      </c>
      <c r="F542" s="664" t="s">
        <v>2456</v>
      </c>
      <c r="G542" s="663" t="s">
        <v>1064</v>
      </c>
      <c r="H542" s="663" t="s">
        <v>1102</v>
      </c>
      <c r="I542" s="663" t="s">
        <v>1103</v>
      </c>
      <c r="J542" s="663" t="s">
        <v>1104</v>
      </c>
      <c r="K542" s="663" t="s">
        <v>1105</v>
      </c>
      <c r="L542" s="665">
        <v>48.81999877182249</v>
      </c>
      <c r="M542" s="665">
        <v>1</v>
      </c>
      <c r="N542" s="666">
        <v>48.81999877182249</v>
      </c>
    </row>
    <row r="543" spans="1:14" ht="14.4" customHeight="1" x14ac:dyDescent="0.3">
      <c r="A543" s="661" t="s">
        <v>580</v>
      </c>
      <c r="B543" s="662" t="s">
        <v>581</v>
      </c>
      <c r="C543" s="663" t="s">
        <v>593</v>
      </c>
      <c r="D543" s="664" t="s">
        <v>2452</v>
      </c>
      <c r="E543" s="663" t="s">
        <v>605</v>
      </c>
      <c r="F543" s="664" t="s">
        <v>2456</v>
      </c>
      <c r="G543" s="663" t="s">
        <v>1064</v>
      </c>
      <c r="H543" s="663" t="s">
        <v>1872</v>
      </c>
      <c r="I543" s="663" t="s">
        <v>1873</v>
      </c>
      <c r="J543" s="663" t="s">
        <v>1874</v>
      </c>
      <c r="K543" s="663" t="s">
        <v>1192</v>
      </c>
      <c r="L543" s="665">
        <v>52.749999999999986</v>
      </c>
      <c r="M543" s="665">
        <v>1</v>
      </c>
      <c r="N543" s="666">
        <v>52.749999999999986</v>
      </c>
    </row>
    <row r="544" spans="1:14" ht="14.4" customHeight="1" x14ac:dyDescent="0.3">
      <c r="A544" s="661" t="s">
        <v>580</v>
      </c>
      <c r="B544" s="662" t="s">
        <v>581</v>
      </c>
      <c r="C544" s="663" t="s">
        <v>593</v>
      </c>
      <c r="D544" s="664" t="s">
        <v>2452</v>
      </c>
      <c r="E544" s="663" t="s">
        <v>605</v>
      </c>
      <c r="F544" s="664" t="s">
        <v>2456</v>
      </c>
      <c r="G544" s="663" t="s">
        <v>1064</v>
      </c>
      <c r="H544" s="663" t="s">
        <v>1537</v>
      </c>
      <c r="I544" s="663" t="s">
        <v>1538</v>
      </c>
      <c r="J544" s="663" t="s">
        <v>1539</v>
      </c>
      <c r="K544" s="663" t="s">
        <v>1540</v>
      </c>
      <c r="L544" s="665">
        <v>69.679911994495413</v>
      </c>
      <c r="M544" s="665">
        <v>5</v>
      </c>
      <c r="N544" s="666">
        <v>348.39955997247705</v>
      </c>
    </row>
    <row r="545" spans="1:14" ht="14.4" customHeight="1" x14ac:dyDescent="0.3">
      <c r="A545" s="661" t="s">
        <v>580</v>
      </c>
      <c r="B545" s="662" t="s">
        <v>581</v>
      </c>
      <c r="C545" s="663" t="s">
        <v>593</v>
      </c>
      <c r="D545" s="664" t="s">
        <v>2452</v>
      </c>
      <c r="E545" s="663" t="s">
        <v>605</v>
      </c>
      <c r="F545" s="664" t="s">
        <v>2456</v>
      </c>
      <c r="G545" s="663" t="s">
        <v>1064</v>
      </c>
      <c r="H545" s="663" t="s">
        <v>1128</v>
      </c>
      <c r="I545" s="663" t="s">
        <v>1129</v>
      </c>
      <c r="J545" s="663" t="s">
        <v>1130</v>
      </c>
      <c r="K545" s="663" t="s">
        <v>956</v>
      </c>
      <c r="L545" s="665">
        <v>72.569999999999979</v>
      </c>
      <c r="M545" s="665">
        <v>2</v>
      </c>
      <c r="N545" s="666">
        <v>145.13999999999996</v>
      </c>
    </row>
    <row r="546" spans="1:14" ht="14.4" customHeight="1" x14ac:dyDescent="0.3">
      <c r="A546" s="661" t="s">
        <v>580</v>
      </c>
      <c r="B546" s="662" t="s">
        <v>581</v>
      </c>
      <c r="C546" s="663" t="s">
        <v>593</v>
      </c>
      <c r="D546" s="664" t="s">
        <v>2452</v>
      </c>
      <c r="E546" s="663" t="s">
        <v>605</v>
      </c>
      <c r="F546" s="664" t="s">
        <v>2456</v>
      </c>
      <c r="G546" s="663" t="s">
        <v>1064</v>
      </c>
      <c r="H546" s="663" t="s">
        <v>1875</v>
      </c>
      <c r="I546" s="663" t="s">
        <v>1876</v>
      </c>
      <c r="J546" s="663" t="s">
        <v>1877</v>
      </c>
      <c r="K546" s="663" t="s">
        <v>780</v>
      </c>
      <c r="L546" s="665">
        <v>95.822452772231614</v>
      </c>
      <c r="M546" s="665">
        <v>1</v>
      </c>
      <c r="N546" s="666">
        <v>95.822452772231614</v>
      </c>
    </row>
    <row r="547" spans="1:14" ht="14.4" customHeight="1" x14ac:dyDescent="0.3">
      <c r="A547" s="661" t="s">
        <v>580</v>
      </c>
      <c r="B547" s="662" t="s">
        <v>581</v>
      </c>
      <c r="C547" s="663" t="s">
        <v>593</v>
      </c>
      <c r="D547" s="664" t="s">
        <v>2452</v>
      </c>
      <c r="E547" s="663" t="s">
        <v>605</v>
      </c>
      <c r="F547" s="664" t="s">
        <v>2456</v>
      </c>
      <c r="G547" s="663" t="s">
        <v>1064</v>
      </c>
      <c r="H547" s="663" t="s">
        <v>1878</v>
      </c>
      <c r="I547" s="663" t="s">
        <v>1878</v>
      </c>
      <c r="J547" s="663" t="s">
        <v>1879</v>
      </c>
      <c r="K547" s="663" t="s">
        <v>1477</v>
      </c>
      <c r="L547" s="665">
        <v>79.769848515357353</v>
      </c>
      <c r="M547" s="665">
        <v>1</v>
      </c>
      <c r="N547" s="666">
        <v>79.769848515357353</v>
      </c>
    </row>
    <row r="548" spans="1:14" ht="14.4" customHeight="1" x14ac:dyDescent="0.3">
      <c r="A548" s="661" t="s">
        <v>580</v>
      </c>
      <c r="B548" s="662" t="s">
        <v>581</v>
      </c>
      <c r="C548" s="663" t="s">
        <v>593</v>
      </c>
      <c r="D548" s="664" t="s">
        <v>2452</v>
      </c>
      <c r="E548" s="663" t="s">
        <v>605</v>
      </c>
      <c r="F548" s="664" t="s">
        <v>2456</v>
      </c>
      <c r="G548" s="663" t="s">
        <v>1064</v>
      </c>
      <c r="H548" s="663" t="s">
        <v>1880</v>
      </c>
      <c r="I548" s="663" t="s">
        <v>1881</v>
      </c>
      <c r="J548" s="663" t="s">
        <v>1882</v>
      </c>
      <c r="K548" s="663" t="s">
        <v>956</v>
      </c>
      <c r="L548" s="665">
        <v>44.119903275528358</v>
      </c>
      <c r="M548" s="665">
        <v>1</v>
      </c>
      <c r="N548" s="666">
        <v>44.119903275528358</v>
      </c>
    </row>
    <row r="549" spans="1:14" ht="14.4" customHeight="1" x14ac:dyDescent="0.3">
      <c r="A549" s="661" t="s">
        <v>580</v>
      </c>
      <c r="B549" s="662" t="s">
        <v>581</v>
      </c>
      <c r="C549" s="663" t="s">
        <v>593</v>
      </c>
      <c r="D549" s="664" t="s">
        <v>2452</v>
      </c>
      <c r="E549" s="663" t="s">
        <v>605</v>
      </c>
      <c r="F549" s="664" t="s">
        <v>2456</v>
      </c>
      <c r="G549" s="663" t="s">
        <v>1064</v>
      </c>
      <c r="H549" s="663" t="s">
        <v>1138</v>
      </c>
      <c r="I549" s="663" t="s">
        <v>1139</v>
      </c>
      <c r="J549" s="663" t="s">
        <v>1140</v>
      </c>
      <c r="K549" s="663" t="s">
        <v>1141</v>
      </c>
      <c r="L549" s="665">
        <v>88.430134942403285</v>
      </c>
      <c r="M549" s="665">
        <v>1</v>
      </c>
      <c r="N549" s="666">
        <v>88.430134942403285</v>
      </c>
    </row>
    <row r="550" spans="1:14" ht="14.4" customHeight="1" x14ac:dyDescent="0.3">
      <c r="A550" s="661" t="s">
        <v>580</v>
      </c>
      <c r="B550" s="662" t="s">
        <v>581</v>
      </c>
      <c r="C550" s="663" t="s">
        <v>593</v>
      </c>
      <c r="D550" s="664" t="s">
        <v>2452</v>
      </c>
      <c r="E550" s="663" t="s">
        <v>605</v>
      </c>
      <c r="F550" s="664" t="s">
        <v>2456</v>
      </c>
      <c r="G550" s="663" t="s">
        <v>1064</v>
      </c>
      <c r="H550" s="663" t="s">
        <v>1883</v>
      </c>
      <c r="I550" s="663" t="s">
        <v>1884</v>
      </c>
      <c r="J550" s="663" t="s">
        <v>1885</v>
      </c>
      <c r="K550" s="663" t="s">
        <v>1683</v>
      </c>
      <c r="L550" s="665">
        <v>105.92500000000001</v>
      </c>
      <c r="M550" s="665">
        <v>2</v>
      </c>
      <c r="N550" s="666">
        <v>211.85000000000002</v>
      </c>
    </row>
    <row r="551" spans="1:14" ht="14.4" customHeight="1" x14ac:dyDescent="0.3">
      <c r="A551" s="661" t="s">
        <v>580</v>
      </c>
      <c r="B551" s="662" t="s">
        <v>581</v>
      </c>
      <c r="C551" s="663" t="s">
        <v>593</v>
      </c>
      <c r="D551" s="664" t="s">
        <v>2452</v>
      </c>
      <c r="E551" s="663" t="s">
        <v>605</v>
      </c>
      <c r="F551" s="664" t="s">
        <v>2456</v>
      </c>
      <c r="G551" s="663" t="s">
        <v>1064</v>
      </c>
      <c r="H551" s="663" t="s">
        <v>1552</v>
      </c>
      <c r="I551" s="663" t="s">
        <v>1553</v>
      </c>
      <c r="J551" s="663" t="s">
        <v>1554</v>
      </c>
      <c r="K551" s="663" t="s">
        <v>1555</v>
      </c>
      <c r="L551" s="665">
        <v>62.740000000000009</v>
      </c>
      <c r="M551" s="665">
        <v>1</v>
      </c>
      <c r="N551" s="666">
        <v>62.740000000000009</v>
      </c>
    </row>
    <row r="552" spans="1:14" ht="14.4" customHeight="1" x14ac:dyDescent="0.3">
      <c r="A552" s="661" t="s">
        <v>580</v>
      </c>
      <c r="B552" s="662" t="s">
        <v>581</v>
      </c>
      <c r="C552" s="663" t="s">
        <v>593</v>
      </c>
      <c r="D552" s="664" t="s">
        <v>2452</v>
      </c>
      <c r="E552" s="663" t="s">
        <v>605</v>
      </c>
      <c r="F552" s="664" t="s">
        <v>2456</v>
      </c>
      <c r="G552" s="663" t="s">
        <v>1064</v>
      </c>
      <c r="H552" s="663" t="s">
        <v>1142</v>
      </c>
      <c r="I552" s="663" t="s">
        <v>1143</v>
      </c>
      <c r="J552" s="663" t="s">
        <v>1144</v>
      </c>
      <c r="K552" s="663" t="s">
        <v>1145</v>
      </c>
      <c r="L552" s="665">
        <v>41.219688509013686</v>
      </c>
      <c r="M552" s="665">
        <v>1</v>
      </c>
      <c r="N552" s="666">
        <v>41.219688509013686</v>
      </c>
    </row>
    <row r="553" spans="1:14" ht="14.4" customHeight="1" x14ac:dyDescent="0.3">
      <c r="A553" s="661" t="s">
        <v>580</v>
      </c>
      <c r="B553" s="662" t="s">
        <v>581</v>
      </c>
      <c r="C553" s="663" t="s">
        <v>593</v>
      </c>
      <c r="D553" s="664" t="s">
        <v>2452</v>
      </c>
      <c r="E553" s="663" t="s">
        <v>605</v>
      </c>
      <c r="F553" s="664" t="s">
        <v>2456</v>
      </c>
      <c r="G553" s="663" t="s">
        <v>1064</v>
      </c>
      <c r="H553" s="663" t="s">
        <v>1886</v>
      </c>
      <c r="I553" s="663" t="s">
        <v>1887</v>
      </c>
      <c r="J553" s="663" t="s">
        <v>1888</v>
      </c>
      <c r="K553" s="663" t="s">
        <v>1889</v>
      </c>
      <c r="L553" s="665">
        <v>22.899927181959328</v>
      </c>
      <c r="M553" s="665">
        <v>2</v>
      </c>
      <c r="N553" s="666">
        <v>45.799854363918655</v>
      </c>
    </row>
    <row r="554" spans="1:14" ht="14.4" customHeight="1" x14ac:dyDescent="0.3">
      <c r="A554" s="661" t="s">
        <v>580</v>
      </c>
      <c r="B554" s="662" t="s">
        <v>581</v>
      </c>
      <c r="C554" s="663" t="s">
        <v>593</v>
      </c>
      <c r="D554" s="664" t="s">
        <v>2452</v>
      </c>
      <c r="E554" s="663" t="s">
        <v>605</v>
      </c>
      <c r="F554" s="664" t="s">
        <v>2456</v>
      </c>
      <c r="G554" s="663" t="s">
        <v>1064</v>
      </c>
      <c r="H554" s="663" t="s">
        <v>1566</v>
      </c>
      <c r="I554" s="663" t="s">
        <v>1567</v>
      </c>
      <c r="J554" s="663" t="s">
        <v>1568</v>
      </c>
      <c r="K554" s="663" t="s">
        <v>839</v>
      </c>
      <c r="L554" s="665">
        <v>191.82999999999996</v>
      </c>
      <c r="M554" s="665">
        <v>1</v>
      </c>
      <c r="N554" s="666">
        <v>191.82999999999996</v>
      </c>
    </row>
    <row r="555" spans="1:14" ht="14.4" customHeight="1" x14ac:dyDescent="0.3">
      <c r="A555" s="661" t="s">
        <v>580</v>
      </c>
      <c r="B555" s="662" t="s">
        <v>581</v>
      </c>
      <c r="C555" s="663" t="s">
        <v>593</v>
      </c>
      <c r="D555" s="664" t="s">
        <v>2452</v>
      </c>
      <c r="E555" s="663" t="s">
        <v>605</v>
      </c>
      <c r="F555" s="664" t="s">
        <v>2456</v>
      </c>
      <c r="G555" s="663" t="s">
        <v>1064</v>
      </c>
      <c r="H555" s="663" t="s">
        <v>1569</v>
      </c>
      <c r="I555" s="663" t="s">
        <v>1570</v>
      </c>
      <c r="J555" s="663" t="s">
        <v>1571</v>
      </c>
      <c r="K555" s="663" t="s">
        <v>800</v>
      </c>
      <c r="L555" s="665">
        <v>61.220000000000013</v>
      </c>
      <c r="M555" s="665">
        <v>1</v>
      </c>
      <c r="N555" s="666">
        <v>61.220000000000013</v>
      </c>
    </row>
    <row r="556" spans="1:14" ht="14.4" customHeight="1" x14ac:dyDescent="0.3">
      <c r="A556" s="661" t="s">
        <v>580</v>
      </c>
      <c r="B556" s="662" t="s">
        <v>581</v>
      </c>
      <c r="C556" s="663" t="s">
        <v>593</v>
      </c>
      <c r="D556" s="664" t="s">
        <v>2452</v>
      </c>
      <c r="E556" s="663" t="s">
        <v>605</v>
      </c>
      <c r="F556" s="664" t="s">
        <v>2456</v>
      </c>
      <c r="G556" s="663" t="s">
        <v>1064</v>
      </c>
      <c r="H556" s="663" t="s">
        <v>1890</v>
      </c>
      <c r="I556" s="663" t="s">
        <v>1890</v>
      </c>
      <c r="J556" s="663" t="s">
        <v>1891</v>
      </c>
      <c r="K556" s="663" t="s">
        <v>1892</v>
      </c>
      <c r="L556" s="665">
        <v>108.11968266545549</v>
      </c>
      <c r="M556" s="665">
        <v>1</v>
      </c>
      <c r="N556" s="666">
        <v>108.11968266545549</v>
      </c>
    </row>
    <row r="557" spans="1:14" ht="14.4" customHeight="1" x14ac:dyDescent="0.3">
      <c r="A557" s="661" t="s">
        <v>580</v>
      </c>
      <c r="B557" s="662" t="s">
        <v>581</v>
      </c>
      <c r="C557" s="663" t="s">
        <v>593</v>
      </c>
      <c r="D557" s="664" t="s">
        <v>2452</v>
      </c>
      <c r="E557" s="663" t="s">
        <v>605</v>
      </c>
      <c r="F557" s="664" t="s">
        <v>2456</v>
      </c>
      <c r="G557" s="663" t="s">
        <v>1064</v>
      </c>
      <c r="H557" s="663" t="s">
        <v>1893</v>
      </c>
      <c r="I557" s="663" t="s">
        <v>1894</v>
      </c>
      <c r="J557" s="663" t="s">
        <v>1895</v>
      </c>
      <c r="K557" s="663" t="s">
        <v>1896</v>
      </c>
      <c r="L557" s="665">
        <v>466.32</v>
      </c>
      <c r="M557" s="665">
        <v>1</v>
      </c>
      <c r="N557" s="666">
        <v>466.32</v>
      </c>
    </row>
    <row r="558" spans="1:14" ht="14.4" customHeight="1" x14ac:dyDescent="0.3">
      <c r="A558" s="661" t="s">
        <v>580</v>
      </c>
      <c r="B558" s="662" t="s">
        <v>581</v>
      </c>
      <c r="C558" s="663" t="s">
        <v>593</v>
      </c>
      <c r="D558" s="664" t="s">
        <v>2452</v>
      </c>
      <c r="E558" s="663" t="s">
        <v>605</v>
      </c>
      <c r="F558" s="664" t="s">
        <v>2456</v>
      </c>
      <c r="G558" s="663" t="s">
        <v>1064</v>
      </c>
      <c r="H558" s="663" t="s">
        <v>1897</v>
      </c>
      <c r="I558" s="663" t="s">
        <v>1898</v>
      </c>
      <c r="J558" s="663" t="s">
        <v>1899</v>
      </c>
      <c r="K558" s="663" t="s">
        <v>743</v>
      </c>
      <c r="L558" s="665">
        <v>132.8391670376665</v>
      </c>
      <c r="M558" s="665">
        <v>1</v>
      </c>
      <c r="N558" s="666">
        <v>132.8391670376665</v>
      </c>
    </row>
    <row r="559" spans="1:14" ht="14.4" customHeight="1" x14ac:dyDescent="0.3">
      <c r="A559" s="661" t="s">
        <v>580</v>
      </c>
      <c r="B559" s="662" t="s">
        <v>581</v>
      </c>
      <c r="C559" s="663" t="s">
        <v>593</v>
      </c>
      <c r="D559" s="664" t="s">
        <v>2452</v>
      </c>
      <c r="E559" s="663" t="s">
        <v>605</v>
      </c>
      <c r="F559" s="664" t="s">
        <v>2456</v>
      </c>
      <c r="G559" s="663" t="s">
        <v>1064</v>
      </c>
      <c r="H559" s="663" t="s">
        <v>1900</v>
      </c>
      <c r="I559" s="663" t="s">
        <v>1901</v>
      </c>
      <c r="J559" s="663" t="s">
        <v>1612</v>
      </c>
      <c r="K559" s="663" t="s">
        <v>1613</v>
      </c>
      <c r="L559" s="665">
        <v>67.83</v>
      </c>
      <c r="M559" s="665">
        <v>30</v>
      </c>
      <c r="N559" s="666">
        <v>2034.8999999999999</v>
      </c>
    </row>
    <row r="560" spans="1:14" ht="14.4" customHeight="1" x14ac:dyDescent="0.3">
      <c r="A560" s="661" t="s">
        <v>580</v>
      </c>
      <c r="B560" s="662" t="s">
        <v>581</v>
      </c>
      <c r="C560" s="663" t="s">
        <v>593</v>
      </c>
      <c r="D560" s="664" t="s">
        <v>2452</v>
      </c>
      <c r="E560" s="663" t="s">
        <v>605</v>
      </c>
      <c r="F560" s="664" t="s">
        <v>2456</v>
      </c>
      <c r="G560" s="663" t="s">
        <v>1064</v>
      </c>
      <c r="H560" s="663" t="s">
        <v>1902</v>
      </c>
      <c r="I560" s="663" t="s">
        <v>1903</v>
      </c>
      <c r="J560" s="663" t="s">
        <v>1904</v>
      </c>
      <c r="K560" s="663" t="s">
        <v>1477</v>
      </c>
      <c r="L560" s="665">
        <v>158.98350089460212</v>
      </c>
      <c r="M560" s="665">
        <v>1</v>
      </c>
      <c r="N560" s="666">
        <v>158.98350089460212</v>
      </c>
    </row>
    <row r="561" spans="1:14" ht="14.4" customHeight="1" x14ac:dyDescent="0.3">
      <c r="A561" s="661" t="s">
        <v>580</v>
      </c>
      <c r="B561" s="662" t="s">
        <v>581</v>
      </c>
      <c r="C561" s="663" t="s">
        <v>593</v>
      </c>
      <c r="D561" s="664" t="s">
        <v>2452</v>
      </c>
      <c r="E561" s="663" t="s">
        <v>605</v>
      </c>
      <c r="F561" s="664" t="s">
        <v>2456</v>
      </c>
      <c r="G561" s="663" t="s">
        <v>1064</v>
      </c>
      <c r="H561" s="663" t="s">
        <v>1189</v>
      </c>
      <c r="I561" s="663" t="s">
        <v>1190</v>
      </c>
      <c r="J561" s="663" t="s">
        <v>1191</v>
      </c>
      <c r="K561" s="663" t="s">
        <v>1192</v>
      </c>
      <c r="L561" s="665">
        <v>82.239999999999981</v>
      </c>
      <c r="M561" s="665">
        <v>1</v>
      </c>
      <c r="N561" s="666">
        <v>82.239999999999981</v>
      </c>
    </row>
    <row r="562" spans="1:14" ht="14.4" customHeight="1" x14ac:dyDescent="0.3">
      <c r="A562" s="661" t="s">
        <v>580</v>
      </c>
      <c r="B562" s="662" t="s">
        <v>581</v>
      </c>
      <c r="C562" s="663" t="s">
        <v>593</v>
      </c>
      <c r="D562" s="664" t="s">
        <v>2452</v>
      </c>
      <c r="E562" s="663" t="s">
        <v>605</v>
      </c>
      <c r="F562" s="664" t="s">
        <v>2456</v>
      </c>
      <c r="G562" s="663" t="s">
        <v>1064</v>
      </c>
      <c r="H562" s="663" t="s">
        <v>1905</v>
      </c>
      <c r="I562" s="663" t="s">
        <v>1906</v>
      </c>
      <c r="J562" s="663" t="s">
        <v>1907</v>
      </c>
      <c r="K562" s="663" t="s">
        <v>1192</v>
      </c>
      <c r="L562" s="665">
        <v>99.13919860389602</v>
      </c>
      <c r="M562" s="665">
        <v>1</v>
      </c>
      <c r="N562" s="666">
        <v>99.13919860389602</v>
      </c>
    </row>
    <row r="563" spans="1:14" ht="14.4" customHeight="1" x14ac:dyDescent="0.3">
      <c r="A563" s="661" t="s">
        <v>580</v>
      </c>
      <c r="B563" s="662" t="s">
        <v>581</v>
      </c>
      <c r="C563" s="663" t="s">
        <v>593</v>
      </c>
      <c r="D563" s="664" t="s">
        <v>2452</v>
      </c>
      <c r="E563" s="663" t="s">
        <v>605</v>
      </c>
      <c r="F563" s="664" t="s">
        <v>2456</v>
      </c>
      <c r="G563" s="663" t="s">
        <v>1064</v>
      </c>
      <c r="H563" s="663" t="s">
        <v>1193</v>
      </c>
      <c r="I563" s="663" t="s">
        <v>1194</v>
      </c>
      <c r="J563" s="663" t="s">
        <v>1089</v>
      </c>
      <c r="K563" s="663" t="s">
        <v>1195</v>
      </c>
      <c r="L563" s="665">
        <v>301.47000000000003</v>
      </c>
      <c r="M563" s="665">
        <v>4</v>
      </c>
      <c r="N563" s="666">
        <v>1205.8800000000001</v>
      </c>
    </row>
    <row r="564" spans="1:14" ht="14.4" customHeight="1" x14ac:dyDescent="0.3">
      <c r="A564" s="661" t="s">
        <v>580</v>
      </c>
      <c r="B564" s="662" t="s">
        <v>581</v>
      </c>
      <c r="C564" s="663" t="s">
        <v>593</v>
      </c>
      <c r="D564" s="664" t="s">
        <v>2452</v>
      </c>
      <c r="E564" s="663" t="s">
        <v>605</v>
      </c>
      <c r="F564" s="664" t="s">
        <v>2456</v>
      </c>
      <c r="G564" s="663" t="s">
        <v>1064</v>
      </c>
      <c r="H564" s="663" t="s">
        <v>1196</v>
      </c>
      <c r="I564" s="663" t="s">
        <v>1197</v>
      </c>
      <c r="J564" s="663" t="s">
        <v>1089</v>
      </c>
      <c r="K564" s="663" t="s">
        <v>1198</v>
      </c>
      <c r="L564" s="665">
        <v>408.94978176302794</v>
      </c>
      <c r="M564" s="665">
        <v>24</v>
      </c>
      <c r="N564" s="666">
        <v>9814.7947623126711</v>
      </c>
    </row>
    <row r="565" spans="1:14" ht="14.4" customHeight="1" x14ac:dyDescent="0.3">
      <c r="A565" s="661" t="s">
        <v>580</v>
      </c>
      <c r="B565" s="662" t="s">
        <v>581</v>
      </c>
      <c r="C565" s="663" t="s">
        <v>593</v>
      </c>
      <c r="D565" s="664" t="s">
        <v>2452</v>
      </c>
      <c r="E565" s="663" t="s">
        <v>605</v>
      </c>
      <c r="F565" s="664" t="s">
        <v>2456</v>
      </c>
      <c r="G565" s="663" t="s">
        <v>1064</v>
      </c>
      <c r="H565" s="663" t="s">
        <v>1908</v>
      </c>
      <c r="I565" s="663" t="s">
        <v>1909</v>
      </c>
      <c r="J565" s="663" t="s">
        <v>1910</v>
      </c>
      <c r="K565" s="663" t="s">
        <v>1477</v>
      </c>
      <c r="L565" s="665">
        <v>129.94</v>
      </c>
      <c r="M565" s="665">
        <v>2</v>
      </c>
      <c r="N565" s="666">
        <v>259.88</v>
      </c>
    </row>
    <row r="566" spans="1:14" ht="14.4" customHeight="1" x14ac:dyDescent="0.3">
      <c r="A566" s="661" t="s">
        <v>580</v>
      </c>
      <c r="B566" s="662" t="s">
        <v>581</v>
      </c>
      <c r="C566" s="663" t="s">
        <v>593</v>
      </c>
      <c r="D566" s="664" t="s">
        <v>2452</v>
      </c>
      <c r="E566" s="663" t="s">
        <v>605</v>
      </c>
      <c r="F566" s="664" t="s">
        <v>2456</v>
      </c>
      <c r="G566" s="663" t="s">
        <v>1064</v>
      </c>
      <c r="H566" s="663" t="s">
        <v>1911</v>
      </c>
      <c r="I566" s="663" t="s">
        <v>1912</v>
      </c>
      <c r="J566" s="663" t="s">
        <v>1885</v>
      </c>
      <c r="K566" s="663" t="s">
        <v>1913</v>
      </c>
      <c r="L566" s="665">
        <v>61.779930583768248</v>
      </c>
      <c r="M566" s="665">
        <v>1</v>
      </c>
      <c r="N566" s="666">
        <v>61.779930583768248</v>
      </c>
    </row>
    <row r="567" spans="1:14" ht="14.4" customHeight="1" x14ac:dyDescent="0.3">
      <c r="A567" s="661" t="s">
        <v>580</v>
      </c>
      <c r="B567" s="662" t="s">
        <v>581</v>
      </c>
      <c r="C567" s="663" t="s">
        <v>593</v>
      </c>
      <c r="D567" s="664" t="s">
        <v>2452</v>
      </c>
      <c r="E567" s="663" t="s">
        <v>605</v>
      </c>
      <c r="F567" s="664" t="s">
        <v>2456</v>
      </c>
      <c r="G567" s="663" t="s">
        <v>1064</v>
      </c>
      <c r="H567" s="663" t="s">
        <v>1914</v>
      </c>
      <c r="I567" s="663" t="s">
        <v>1915</v>
      </c>
      <c r="J567" s="663" t="s">
        <v>1916</v>
      </c>
      <c r="K567" s="663" t="s">
        <v>1917</v>
      </c>
      <c r="L567" s="665">
        <v>207.57</v>
      </c>
      <c r="M567" s="665">
        <v>1</v>
      </c>
      <c r="N567" s="666">
        <v>207.57</v>
      </c>
    </row>
    <row r="568" spans="1:14" ht="14.4" customHeight="1" x14ac:dyDescent="0.3">
      <c r="A568" s="661" t="s">
        <v>580</v>
      </c>
      <c r="B568" s="662" t="s">
        <v>581</v>
      </c>
      <c r="C568" s="663" t="s">
        <v>593</v>
      </c>
      <c r="D568" s="664" t="s">
        <v>2452</v>
      </c>
      <c r="E568" s="663" t="s">
        <v>605</v>
      </c>
      <c r="F568" s="664" t="s">
        <v>2456</v>
      </c>
      <c r="G568" s="663" t="s">
        <v>1064</v>
      </c>
      <c r="H568" s="663" t="s">
        <v>1918</v>
      </c>
      <c r="I568" s="663" t="s">
        <v>1919</v>
      </c>
      <c r="J568" s="663" t="s">
        <v>1920</v>
      </c>
      <c r="K568" s="663" t="s">
        <v>1921</v>
      </c>
      <c r="L568" s="665">
        <v>102.21</v>
      </c>
      <c r="M568" s="665">
        <v>1</v>
      </c>
      <c r="N568" s="666">
        <v>102.21</v>
      </c>
    </row>
    <row r="569" spans="1:14" ht="14.4" customHeight="1" x14ac:dyDescent="0.3">
      <c r="A569" s="661" t="s">
        <v>580</v>
      </c>
      <c r="B569" s="662" t="s">
        <v>581</v>
      </c>
      <c r="C569" s="663" t="s">
        <v>593</v>
      </c>
      <c r="D569" s="664" t="s">
        <v>2452</v>
      </c>
      <c r="E569" s="663" t="s">
        <v>605</v>
      </c>
      <c r="F569" s="664" t="s">
        <v>2456</v>
      </c>
      <c r="G569" s="663" t="s">
        <v>1064</v>
      </c>
      <c r="H569" s="663" t="s">
        <v>1922</v>
      </c>
      <c r="I569" s="663" t="s">
        <v>1923</v>
      </c>
      <c r="J569" s="663" t="s">
        <v>1924</v>
      </c>
      <c r="K569" s="663" t="s">
        <v>827</v>
      </c>
      <c r="L569" s="665">
        <v>41.129239516138831</v>
      </c>
      <c r="M569" s="665">
        <v>1</v>
      </c>
      <c r="N569" s="666">
        <v>41.129239516138831</v>
      </c>
    </row>
    <row r="570" spans="1:14" ht="14.4" customHeight="1" x14ac:dyDescent="0.3">
      <c r="A570" s="661" t="s">
        <v>580</v>
      </c>
      <c r="B570" s="662" t="s">
        <v>581</v>
      </c>
      <c r="C570" s="663" t="s">
        <v>593</v>
      </c>
      <c r="D570" s="664" t="s">
        <v>2452</v>
      </c>
      <c r="E570" s="663" t="s">
        <v>605</v>
      </c>
      <c r="F570" s="664" t="s">
        <v>2456</v>
      </c>
      <c r="G570" s="663" t="s">
        <v>1064</v>
      </c>
      <c r="H570" s="663" t="s">
        <v>1925</v>
      </c>
      <c r="I570" s="663" t="s">
        <v>1926</v>
      </c>
      <c r="J570" s="663" t="s">
        <v>1927</v>
      </c>
      <c r="K570" s="663" t="s">
        <v>1928</v>
      </c>
      <c r="L570" s="665">
        <v>162.56661076738649</v>
      </c>
      <c r="M570" s="665">
        <v>3</v>
      </c>
      <c r="N570" s="666">
        <v>487.69983230215951</v>
      </c>
    </row>
    <row r="571" spans="1:14" ht="14.4" customHeight="1" x14ac:dyDescent="0.3">
      <c r="A571" s="661" t="s">
        <v>580</v>
      </c>
      <c r="B571" s="662" t="s">
        <v>581</v>
      </c>
      <c r="C571" s="663" t="s">
        <v>593</v>
      </c>
      <c r="D571" s="664" t="s">
        <v>2452</v>
      </c>
      <c r="E571" s="663" t="s">
        <v>605</v>
      </c>
      <c r="F571" s="664" t="s">
        <v>2456</v>
      </c>
      <c r="G571" s="663" t="s">
        <v>1064</v>
      </c>
      <c r="H571" s="663" t="s">
        <v>1209</v>
      </c>
      <c r="I571" s="663" t="s">
        <v>1209</v>
      </c>
      <c r="J571" s="663" t="s">
        <v>1210</v>
      </c>
      <c r="K571" s="663" t="s">
        <v>1211</v>
      </c>
      <c r="L571" s="665">
        <v>52.699664553256703</v>
      </c>
      <c r="M571" s="665">
        <v>1</v>
      </c>
      <c r="N571" s="666">
        <v>52.699664553256703</v>
      </c>
    </row>
    <row r="572" spans="1:14" ht="14.4" customHeight="1" x14ac:dyDescent="0.3">
      <c r="A572" s="661" t="s">
        <v>580</v>
      </c>
      <c r="B572" s="662" t="s">
        <v>581</v>
      </c>
      <c r="C572" s="663" t="s">
        <v>593</v>
      </c>
      <c r="D572" s="664" t="s">
        <v>2452</v>
      </c>
      <c r="E572" s="663" t="s">
        <v>605</v>
      </c>
      <c r="F572" s="664" t="s">
        <v>2456</v>
      </c>
      <c r="G572" s="663" t="s">
        <v>1064</v>
      </c>
      <c r="H572" s="663" t="s">
        <v>1608</v>
      </c>
      <c r="I572" s="663" t="s">
        <v>1609</v>
      </c>
      <c r="J572" s="663" t="s">
        <v>1610</v>
      </c>
      <c r="K572" s="663" t="s">
        <v>800</v>
      </c>
      <c r="L572" s="665">
        <v>88.339953407684106</v>
      </c>
      <c r="M572" s="665">
        <v>2</v>
      </c>
      <c r="N572" s="666">
        <v>176.67990681536821</v>
      </c>
    </row>
    <row r="573" spans="1:14" ht="14.4" customHeight="1" x14ac:dyDescent="0.3">
      <c r="A573" s="661" t="s">
        <v>580</v>
      </c>
      <c r="B573" s="662" t="s">
        <v>581</v>
      </c>
      <c r="C573" s="663" t="s">
        <v>593</v>
      </c>
      <c r="D573" s="664" t="s">
        <v>2452</v>
      </c>
      <c r="E573" s="663" t="s">
        <v>605</v>
      </c>
      <c r="F573" s="664" t="s">
        <v>2456</v>
      </c>
      <c r="G573" s="663" t="s">
        <v>1064</v>
      </c>
      <c r="H573" s="663" t="s">
        <v>1215</v>
      </c>
      <c r="I573" s="663" t="s">
        <v>1215</v>
      </c>
      <c r="J573" s="663" t="s">
        <v>1089</v>
      </c>
      <c r="K573" s="663" t="s">
        <v>1198</v>
      </c>
      <c r="L573" s="665">
        <v>408.94922282696513</v>
      </c>
      <c r="M573" s="665">
        <v>44</v>
      </c>
      <c r="N573" s="666">
        <v>17993.765804386465</v>
      </c>
    </row>
    <row r="574" spans="1:14" ht="14.4" customHeight="1" x14ac:dyDescent="0.3">
      <c r="A574" s="661" t="s">
        <v>580</v>
      </c>
      <c r="B574" s="662" t="s">
        <v>581</v>
      </c>
      <c r="C574" s="663" t="s">
        <v>593</v>
      </c>
      <c r="D574" s="664" t="s">
        <v>2452</v>
      </c>
      <c r="E574" s="663" t="s">
        <v>605</v>
      </c>
      <c r="F574" s="664" t="s">
        <v>2456</v>
      </c>
      <c r="G574" s="663" t="s">
        <v>1064</v>
      </c>
      <c r="H574" s="663" t="s">
        <v>1611</v>
      </c>
      <c r="I574" s="663" t="s">
        <v>1611</v>
      </c>
      <c r="J574" s="663" t="s">
        <v>1612</v>
      </c>
      <c r="K574" s="663" t="s">
        <v>1613</v>
      </c>
      <c r="L574" s="665">
        <v>67.829999999999984</v>
      </c>
      <c r="M574" s="665">
        <v>6</v>
      </c>
      <c r="N574" s="666">
        <v>406.9799999999999</v>
      </c>
    </row>
    <row r="575" spans="1:14" ht="14.4" customHeight="1" x14ac:dyDescent="0.3">
      <c r="A575" s="661" t="s">
        <v>580</v>
      </c>
      <c r="B575" s="662" t="s">
        <v>581</v>
      </c>
      <c r="C575" s="663" t="s">
        <v>593</v>
      </c>
      <c r="D575" s="664" t="s">
        <v>2452</v>
      </c>
      <c r="E575" s="663" t="s">
        <v>605</v>
      </c>
      <c r="F575" s="664" t="s">
        <v>2456</v>
      </c>
      <c r="G575" s="663" t="s">
        <v>1064</v>
      </c>
      <c r="H575" s="663" t="s">
        <v>1217</v>
      </c>
      <c r="I575" s="663" t="s">
        <v>1217</v>
      </c>
      <c r="J575" s="663" t="s">
        <v>1089</v>
      </c>
      <c r="K575" s="663" t="s">
        <v>1090</v>
      </c>
      <c r="L575" s="665">
        <v>630.66028772445361</v>
      </c>
      <c r="M575" s="665">
        <v>50</v>
      </c>
      <c r="N575" s="666">
        <v>31533.014386222683</v>
      </c>
    </row>
    <row r="576" spans="1:14" ht="14.4" customHeight="1" x14ac:dyDescent="0.3">
      <c r="A576" s="661" t="s">
        <v>580</v>
      </c>
      <c r="B576" s="662" t="s">
        <v>581</v>
      </c>
      <c r="C576" s="663" t="s">
        <v>593</v>
      </c>
      <c r="D576" s="664" t="s">
        <v>2452</v>
      </c>
      <c r="E576" s="663" t="s">
        <v>1218</v>
      </c>
      <c r="F576" s="664" t="s">
        <v>2457</v>
      </c>
      <c r="G576" s="663" t="s">
        <v>1064</v>
      </c>
      <c r="H576" s="663" t="s">
        <v>1929</v>
      </c>
      <c r="I576" s="663" t="s">
        <v>1930</v>
      </c>
      <c r="J576" s="663" t="s">
        <v>1931</v>
      </c>
      <c r="K576" s="663" t="s">
        <v>1222</v>
      </c>
      <c r="L576" s="665">
        <v>40.919989151017546</v>
      </c>
      <c r="M576" s="665">
        <v>11</v>
      </c>
      <c r="N576" s="666">
        <v>450.11988066119301</v>
      </c>
    </row>
    <row r="577" spans="1:14" ht="14.4" customHeight="1" x14ac:dyDescent="0.3">
      <c r="A577" s="661" t="s">
        <v>580</v>
      </c>
      <c r="B577" s="662" t="s">
        <v>581</v>
      </c>
      <c r="C577" s="663" t="s">
        <v>593</v>
      </c>
      <c r="D577" s="664" t="s">
        <v>2452</v>
      </c>
      <c r="E577" s="663" t="s">
        <v>1218</v>
      </c>
      <c r="F577" s="664" t="s">
        <v>2457</v>
      </c>
      <c r="G577" s="663" t="s">
        <v>1064</v>
      </c>
      <c r="H577" s="663" t="s">
        <v>1219</v>
      </c>
      <c r="I577" s="663" t="s">
        <v>1220</v>
      </c>
      <c r="J577" s="663" t="s">
        <v>1221</v>
      </c>
      <c r="K577" s="663" t="s">
        <v>1222</v>
      </c>
      <c r="L577" s="665">
        <v>42.172720040072299</v>
      </c>
      <c r="M577" s="665">
        <v>11</v>
      </c>
      <c r="N577" s="666">
        <v>463.89992044079531</v>
      </c>
    </row>
    <row r="578" spans="1:14" ht="14.4" customHeight="1" x14ac:dyDescent="0.3">
      <c r="A578" s="661" t="s">
        <v>580</v>
      </c>
      <c r="B578" s="662" t="s">
        <v>581</v>
      </c>
      <c r="C578" s="663" t="s">
        <v>593</v>
      </c>
      <c r="D578" s="664" t="s">
        <v>2452</v>
      </c>
      <c r="E578" s="663" t="s">
        <v>1218</v>
      </c>
      <c r="F578" s="664" t="s">
        <v>2457</v>
      </c>
      <c r="G578" s="663" t="s">
        <v>1064</v>
      </c>
      <c r="H578" s="663" t="s">
        <v>1932</v>
      </c>
      <c r="I578" s="663" t="s">
        <v>1933</v>
      </c>
      <c r="J578" s="663" t="s">
        <v>1934</v>
      </c>
      <c r="K578" s="663" t="s">
        <v>1935</v>
      </c>
      <c r="L578" s="665">
        <v>198.88984495656703</v>
      </c>
      <c r="M578" s="665">
        <v>3</v>
      </c>
      <c r="N578" s="666">
        <v>596.66953486970112</v>
      </c>
    </row>
    <row r="579" spans="1:14" ht="14.4" customHeight="1" x14ac:dyDescent="0.3">
      <c r="A579" s="661" t="s">
        <v>580</v>
      </c>
      <c r="B579" s="662" t="s">
        <v>581</v>
      </c>
      <c r="C579" s="663" t="s">
        <v>593</v>
      </c>
      <c r="D579" s="664" t="s">
        <v>2452</v>
      </c>
      <c r="E579" s="663" t="s">
        <v>1218</v>
      </c>
      <c r="F579" s="664" t="s">
        <v>2457</v>
      </c>
      <c r="G579" s="663" t="s">
        <v>1064</v>
      </c>
      <c r="H579" s="663" t="s">
        <v>1936</v>
      </c>
      <c r="I579" s="663" t="s">
        <v>1936</v>
      </c>
      <c r="J579" s="663" t="s">
        <v>1937</v>
      </c>
      <c r="K579" s="663" t="s">
        <v>1938</v>
      </c>
      <c r="L579" s="665">
        <v>169.17900298983417</v>
      </c>
      <c r="M579" s="665">
        <v>2.5</v>
      </c>
      <c r="N579" s="666">
        <v>422.94750747458545</v>
      </c>
    </row>
    <row r="580" spans="1:14" ht="14.4" customHeight="1" x14ac:dyDescent="0.3">
      <c r="A580" s="661" t="s">
        <v>580</v>
      </c>
      <c r="B580" s="662" t="s">
        <v>581</v>
      </c>
      <c r="C580" s="663" t="s">
        <v>593</v>
      </c>
      <c r="D580" s="664" t="s">
        <v>2452</v>
      </c>
      <c r="E580" s="663" t="s">
        <v>1218</v>
      </c>
      <c r="F580" s="664" t="s">
        <v>2457</v>
      </c>
      <c r="G580" s="663" t="s">
        <v>1064</v>
      </c>
      <c r="H580" s="663" t="s">
        <v>1939</v>
      </c>
      <c r="I580" s="663" t="s">
        <v>1939</v>
      </c>
      <c r="J580" s="663" t="s">
        <v>1940</v>
      </c>
      <c r="K580" s="663" t="s">
        <v>1938</v>
      </c>
      <c r="L580" s="665">
        <v>122.68999999999998</v>
      </c>
      <c r="M580" s="665">
        <v>1</v>
      </c>
      <c r="N580" s="666">
        <v>122.68999999999998</v>
      </c>
    </row>
    <row r="581" spans="1:14" ht="14.4" customHeight="1" x14ac:dyDescent="0.3">
      <c r="A581" s="661" t="s">
        <v>580</v>
      </c>
      <c r="B581" s="662" t="s">
        <v>581</v>
      </c>
      <c r="C581" s="663" t="s">
        <v>593</v>
      </c>
      <c r="D581" s="664" t="s">
        <v>2452</v>
      </c>
      <c r="E581" s="663" t="s">
        <v>1218</v>
      </c>
      <c r="F581" s="664" t="s">
        <v>2457</v>
      </c>
      <c r="G581" s="663" t="s">
        <v>1064</v>
      </c>
      <c r="H581" s="663" t="s">
        <v>1941</v>
      </c>
      <c r="I581" s="663" t="s">
        <v>1941</v>
      </c>
      <c r="J581" s="663" t="s">
        <v>1942</v>
      </c>
      <c r="K581" s="663" t="s">
        <v>1938</v>
      </c>
      <c r="L581" s="665">
        <v>162.81000000000006</v>
      </c>
      <c r="M581" s="665">
        <v>1</v>
      </c>
      <c r="N581" s="666">
        <v>162.81000000000006</v>
      </c>
    </row>
    <row r="582" spans="1:14" ht="14.4" customHeight="1" x14ac:dyDescent="0.3">
      <c r="A582" s="661" t="s">
        <v>580</v>
      </c>
      <c r="B582" s="662" t="s">
        <v>581</v>
      </c>
      <c r="C582" s="663" t="s">
        <v>593</v>
      </c>
      <c r="D582" s="664" t="s">
        <v>2452</v>
      </c>
      <c r="E582" s="663" t="s">
        <v>1223</v>
      </c>
      <c r="F582" s="664" t="s">
        <v>2458</v>
      </c>
      <c r="G582" s="663"/>
      <c r="H582" s="663" t="s">
        <v>1224</v>
      </c>
      <c r="I582" s="663" t="s">
        <v>1225</v>
      </c>
      <c r="J582" s="663" t="s">
        <v>1226</v>
      </c>
      <c r="K582" s="663" t="s">
        <v>1227</v>
      </c>
      <c r="L582" s="665">
        <v>82.592025682679193</v>
      </c>
      <c r="M582" s="665">
        <v>105</v>
      </c>
      <c r="N582" s="666">
        <v>8672.1626966813146</v>
      </c>
    </row>
    <row r="583" spans="1:14" ht="14.4" customHeight="1" x14ac:dyDescent="0.3">
      <c r="A583" s="661" t="s">
        <v>580</v>
      </c>
      <c r="B583" s="662" t="s">
        <v>581</v>
      </c>
      <c r="C583" s="663" t="s">
        <v>593</v>
      </c>
      <c r="D583" s="664" t="s">
        <v>2452</v>
      </c>
      <c r="E583" s="663" t="s">
        <v>1223</v>
      </c>
      <c r="F583" s="664" t="s">
        <v>2458</v>
      </c>
      <c r="G583" s="663"/>
      <c r="H583" s="663" t="s">
        <v>1228</v>
      </c>
      <c r="I583" s="663" t="s">
        <v>1229</v>
      </c>
      <c r="J583" s="663" t="s">
        <v>1230</v>
      </c>
      <c r="K583" s="663" t="s">
        <v>1231</v>
      </c>
      <c r="L583" s="665">
        <v>662.47612640692637</v>
      </c>
      <c r="M583" s="665">
        <v>1.75</v>
      </c>
      <c r="N583" s="666">
        <v>1159.3332212121211</v>
      </c>
    </row>
    <row r="584" spans="1:14" ht="14.4" customHeight="1" x14ac:dyDescent="0.3">
      <c r="A584" s="661" t="s">
        <v>580</v>
      </c>
      <c r="B584" s="662" t="s">
        <v>581</v>
      </c>
      <c r="C584" s="663" t="s">
        <v>593</v>
      </c>
      <c r="D584" s="664" t="s">
        <v>2452</v>
      </c>
      <c r="E584" s="663" t="s">
        <v>1223</v>
      </c>
      <c r="F584" s="664" t="s">
        <v>2458</v>
      </c>
      <c r="G584" s="663"/>
      <c r="H584" s="663" t="s">
        <v>1943</v>
      </c>
      <c r="I584" s="663" t="s">
        <v>1944</v>
      </c>
      <c r="J584" s="663" t="s">
        <v>1226</v>
      </c>
      <c r="K584" s="663" t="s">
        <v>1945</v>
      </c>
      <c r="L584" s="665">
        <v>73.999978073947375</v>
      </c>
      <c r="M584" s="665">
        <v>21</v>
      </c>
      <c r="N584" s="666">
        <v>1553.9995395528949</v>
      </c>
    </row>
    <row r="585" spans="1:14" ht="14.4" customHeight="1" x14ac:dyDescent="0.3">
      <c r="A585" s="661" t="s">
        <v>580</v>
      </c>
      <c r="B585" s="662" t="s">
        <v>581</v>
      </c>
      <c r="C585" s="663" t="s">
        <v>593</v>
      </c>
      <c r="D585" s="664" t="s">
        <v>2452</v>
      </c>
      <c r="E585" s="663" t="s">
        <v>1223</v>
      </c>
      <c r="F585" s="664" t="s">
        <v>2458</v>
      </c>
      <c r="G585" s="663"/>
      <c r="H585" s="663" t="s">
        <v>1946</v>
      </c>
      <c r="I585" s="663" t="s">
        <v>1946</v>
      </c>
      <c r="J585" s="663" t="s">
        <v>1947</v>
      </c>
      <c r="K585" s="663" t="s">
        <v>1948</v>
      </c>
      <c r="L585" s="665">
        <v>2123.14</v>
      </c>
      <c r="M585" s="665">
        <v>-1</v>
      </c>
      <c r="N585" s="666">
        <v>-2123.14</v>
      </c>
    </row>
    <row r="586" spans="1:14" ht="14.4" customHeight="1" x14ac:dyDescent="0.3">
      <c r="A586" s="661" t="s">
        <v>580</v>
      </c>
      <c r="B586" s="662" t="s">
        <v>581</v>
      </c>
      <c r="C586" s="663" t="s">
        <v>593</v>
      </c>
      <c r="D586" s="664" t="s">
        <v>2452</v>
      </c>
      <c r="E586" s="663" t="s">
        <v>1223</v>
      </c>
      <c r="F586" s="664" t="s">
        <v>2458</v>
      </c>
      <c r="G586" s="663"/>
      <c r="H586" s="663" t="s">
        <v>1949</v>
      </c>
      <c r="I586" s="663" t="s">
        <v>1950</v>
      </c>
      <c r="J586" s="663" t="s">
        <v>1951</v>
      </c>
      <c r="K586" s="663" t="s">
        <v>1952</v>
      </c>
      <c r="L586" s="665">
        <v>494.5</v>
      </c>
      <c r="M586" s="665">
        <v>0.2</v>
      </c>
      <c r="N586" s="666">
        <v>98.9</v>
      </c>
    </row>
    <row r="587" spans="1:14" ht="14.4" customHeight="1" x14ac:dyDescent="0.3">
      <c r="A587" s="661" t="s">
        <v>580</v>
      </c>
      <c r="B587" s="662" t="s">
        <v>581</v>
      </c>
      <c r="C587" s="663" t="s">
        <v>593</v>
      </c>
      <c r="D587" s="664" t="s">
        <v>2452</v>
      </c>
      <c r="E587" s="663" t="s">
        <v>1223</v>
      </c>
      <c r="F587" s="664" t="s">
        <v>2458</v>
      </c>
      <c r="G587" s="663"/>
      <c r="H587" s="663" t="s">
        <v>1953</v>
      </c>
      <c r="I587" s="663" t="s">
        <v>1953</v>
      </c>
      <c r="J587" s="663" t="s">
        <v>1954</v>
      </c>
      <c r="K587" s="663" t="s">
        <v>1955</v>
      </c>
      <c r="L587" s="665">
        <v>8060.43</v>
      </c>
      <c r="M587" s="665">
        <v>3</v>
      </c>
      <c r="N587" s="666">
        <v>24181.29</v>
      </c>
    </row>
    <row r="588" spans="1:14" ht="14.4" customHeight="1" x14ac:dyDescent="0.3">
      <c r="A588" s="661" t="s">
        <v>580</v>
      </c>
      <c r="B588" s="662" t="s">
        <v>581</v>
      </c>
      <c r="C588" s="663" t="s">
        <v>593</v>
      </c>
      <c r="D588" s="664" t="s">
        <v>2452</v>
      </c>
      <c r="E588" s="663" t="s">
        <v>1223</v>
      </c>
      <c r="F588" s="664" t="s">
        <v>2458</v>
      </c>
      <c r="G588" s="663" t="s">
        <v>613</v>
      </c>
      <c r="H588" s="663" t="s">
        <v>1238</v>
      </c>
      <c r="I588" s="663" t="s">
        <v>1239</v>
      </c>
      <c r="J588" s="663" t="s">
        <v>1240</v>
      </c>
      <c r="K588" s="663" t="s">
        <v>1241</v>
      </c>
      <c r="L588" s="665">
        <v>25.644947019829569</v>
      </c>
      <c r="M588" s="665">
        <v>4</v>
      </c>
      <c r="N588" s="666">
        <v>102.57978807931828</v>
      </c>
    </row>
    <row r="589" spans="1:14" ht="14.4" customHeight="1" x14ac:dyDescent="0.3">
      <c r="A589" s="661" t="s">
        <v>580</v>
      </c>
      <c r="B589" s="662" t="s">
        <v>581</v>
      </c>
      <c r="C589" s="663" t="s">
        <v>593</v>
      </c>
      <c r="D589" s="664" t="s">
        <v>2452</v>
      </c>
      <c r="E589" s="663" t="s">
        <v>1223</v>
      </c>
      <c r="F589" s="664" t="s">
        <v>2458</v>
      </c>
      <c r="G589" s="663" t="s">
        <v>613</v>
      </c>
      <c r="H589" s="663" t="s">
        <v>1246</v>
      </c>
      <c r="I589" s="663" t="s">
        <v>1247</v>
      </c>
      <c r="J589" s="663" t="s">
        <v>1248</v>
      </c>
      <c r="K589" s="663" t="s">
        <v>1249</v>
      </c>
      <c r="L589" s="665">
        <v>128.07000625688204</v>
      </c>
      <c r="M589" s="665">
        <v>2</v>
      </c>
      <c r="N589" s="666">
        <v>256.14001251376408</v>
      </c>
    </row>
    <row r="590" spans="1:14" ht="14.4" customHeight="1" x14ac:dyDescent="0.3">
      <c r="A590" s="661" t="s">
        <v>580</v>
      </c>
      <c r="B590" s="662" t="s">
        <v>581</v>
      </c>
      <c r="C590" s="663" t="s">
        <v>593</v>
      </c>
      <c r="D590" s="664" t="s">
        <v>2452</v>
      </c>
      <c r="E590" s="663" t="s">
        <v>1223</v>
      </c>
      <c r="F590" s="664" t="s">
        <v>2458</v>
      </c>
      <c r="G590" s="663" t="s">
        <v>613</v>
      </c>
      <c r="H590" s="663" t="s">
        <v>1956</v>
      </c>
      <c r="I590" s="663" t="s">
        <v>1957</v>
      </c>
      <c r="J590" s="663" t="s">
        <v>1958</v>
      </c>
      <c r="K590" s="663" t="s">
        <v>1249</v>
      </c>
      <c r="L590" s="665">
        <v>54.880023761175934</v>
      </c>
      <c r="M590" s="665">
        <v>7</v>
      </c>
      <c r="N590" s="666">
        <v>384.16016632823153</v>
      </c>
    </row>
    <row r="591" spans="1:14" ht="14.4" customHeight="1" x14ac:dyDescent="0.3">
      <c r="A591" s="661" t="s">
        <v>580</v>
      </c>
      <c r="B591" s="662" t="s">
        <v>581</v>
      </c>
      <c r="C591" s="663" t="s">
        <v>593</v>
      </c>
      <c r="D591" s="664" t="s">
        <v>2452</v>
      </c>
      <c r="E591" s="663" t="s">
        <v>1223</v>
      </c>
      <c r="F591" s="664" t="s">
        <v>2458</v>
      </c>
      <c r="G591" s="663" t="s">
        <v>613</v>
      </c>
      <c r="H591" s="663" t="s">
        <v>1959</v>
      </c>
      <c r="I591" s="663" t="s">
        <v>1960</v>
      </c>
      <c r="J591" s="663" t="s">
        <v>1961</v>
      </c>
      <c r="K591" s="663" t="s">
        <v>1278</v>
      </c>
      <c r="L591" s="665">
        <v>2773.1599999999994</v>
      </c>
      <c r="M591" s="665">
        <v>6.3000000000000007</v>
      </c>
      <c r="N591" s="666">
        <v>17470.907999999999</v>
      </c>
    </row>
    <row r="592" spans="1:14" ht="14.4" customHeight="1" x14ac:dyDescent="0.3">
      <c r="A592" s="661" t="s">
        <v>580</v>
      </c>
      <c r="B592" s="662" t="s">
        <v>581</v>
      </c>
      <c r="C592" s="663" t="s">
        <v>593</v>
      </c>
      <c r="D592" s="664" t="s">
        <v>2452</v>
      </c>
      <c r="E592" s="663" t="s">
        <v>1223</v>
      </c>
      <c r="F592" s="664" t="s">
        <v>2458</v>
      </c>
      <c r="G592" s="663" t="s">
        <v>613</v>
      </c>
      <c r="H592" s="663" t="s">
        <v>1962</v>
      </c>
      <c r="I592" s="663" t="s">
        <v>1963</v>
      </c>
      <c r="J592" s="663" t="s">
        <v>1964</v>
      </c>
      <c r="K592" s="663" t="s">
        <v>1965</v>
      </c>
      <c r="L592" s="665">
        <v>82.97</v>
      </c>
      <c r="M592" s="665">
        <v>1</v>
      </c>
      <c r="N592" s="666">
        <v>82.97</v>
      </c>
    </row>
    <row r="593" spans="1:14" ht="14.4" customHeight="1" x14ac:dyDescent="0.3">
      <c r="A593" s="661" t="s">
        <v>580</v>
      </c>
      <c r="B593" s="662" t="s">
        <v>581</v>
      </c>
      <c r="C593" s="663" t="s">
        <v>593</v>
      </c>
      <c r="D593" s="664" t="s">
        <v>2452</v>
      </c>
      <c r="E593" s="663" t="s">
        <v>1223</v>
      </c>
      <c r="F593" s="664" t="s">
        <v>2458</v>
      </c>
      <c r="G593" s="663" t="s">
        <v>613</v>
      </c>
      <c r="H593" s="663" t="s">
        <v>1966</v>
      </c>
      <c r="I593" s="663" t="s">
        <v>1967</v>
      </c>
      <c r="J593" s="663" t="s">
        <v>1968</v>
      </c>
      <c r="K593" s="663" t="s">
        <v>1969</v>
      </c>
      <c r="L593" s="665">
        <v>385.40943334594266</v>
      </c>
      <c r="M593" s="665">
        <v>2</v>
      </c>
      <c r="N593" s="666">
        <v>770.81886669188532</v>
      </c>
    </row>
    <row r="594" spans="1:14" ht="14.4" customHeight="1" x14ac:dyDescent="0.3">
      <c r="A594" s="661" t="s">
        <v>580</v>
      </c>
      <c r="B594" s="662" t="s">
        <v>581</v>
      </c>
      <c r="C594" s="663" t="s">
        <v>593</v>
      </c>
      <c r="D594" s="664" t="s">
        <v>2452</v>
      </c>
      <c r="E594" s="663" t="s">
        <v>1223</v>
      </c>
      <c r="F594" s="664" t="s">
        <v>2458</v>
      </c>
      <c r="G594" s="663" t="s">
        <v>613</v>
      </c>
      <c r="H594" s="663" t="s">
        <v>1250</v>
      </c>
      <c r="I594" s="663" t="s">
        <v>1251</v>
      </c>
      <c r="J594" s="663" t="s">
        <v>1252</v>
      </c>
      <c r="K594" s="663" t="s">
        <v>1253</v>
      </c>
      <c r="L594" s="665">
        <v>99.874729720222319</v>
      </c>
      <c r="M594" s="665">
        <v>2</v>
      </c>
      <c r="N594" s="666">
        <v>199.74945944044464</v>
      </c>
    </row>
    <row r="595" spans="1:14" ht="14.4" customHeight="1" x14ac:dyDescent="0.3">
      <c r="A595" s="661" t="s">
        <v>580</v>
      </c>
      <c r="B595" s="662" t="s">
        <v>581</v>
      </c>
      <c r="C595" s="663" t="s">
        <v>593</v>
      </c>
      <c r="D595" s="664" t="s">
        <v>2452</v>
      </c>
      <c r="E595" s="663" t="s">
        <v>1223</v>
      </c>
      <c r="F595" s="664" t="s">
        <v>2458</v>
      </c>
      <c r="G595" s="663" t="s">
        <v>613</v>
      </c>
      <c r="H595" s="663" t="s">
        <v>1970</v>
      </c>
      <c r="I595" s="663" t="s">
        <v>1971</v>
      </c>
      <c r="J595" s="663" t="s">
        <v>1972</v>
      </c>
      <c r="K595" s="663" t="s">
        <v>1973</v>
      </c>
      <c r="L595" s="665">
        <v>73.58</v>
      </c>
      <c r="M595" s="665">
        <v>7</v>
      </c>
      <c r="N595" s="666">
        <v>515.05999999999995</v>
      </c>
    </row>
    <row r="596" spans="1:14" ht="14.4" customHeight="1" x14ac:dyDescent="0.3">
      <c r="A596" s="661" t="s">
        <v>580</v>
      </c>
      <c r="B596" s="662" t="s">
        <v>581</v>
      </c>
      <c r="C596" s="663" t="s">
        <v>593</v>
      </c>
      <c r="D596" s="664" t="s">
        <v>2452</v>
      </c>
      <c r="E596" s="663" t="s">
        <v>1223</v>
      </c>
      <c r="F596" s="664" t="s">
        <v>2458</v>
      </c>
      <c r="G596" s="663" t="s">
        <v>613</v>
      </c>
      <c r="H596" s="663" t="s">
        <v>1617</v>
      </c>
      <c r="I596" s="663" t="s">
        <v>1618</v>
      </c>
      <c r="J596" s="663" t="s">
        <v>1619</v>
      </c>
      <c r="K596" s="663" t="s">
        <v>1620</v>
      </c>
      <c r="L596" s="665">
        <v>235.30900440650908</v>
      </c>
      <c r="M596" s="665">
        <v>4</v>
      </c>
      <c r="N596" s="666">
        <v>941.2360176260363</v>
      </c>
    </row>
    <row r="597" spans="1:14" ht="14.4" customHeight="1" x14ac:dyDescent="0.3">
      <c r="A597" s="661" t="s">
        <v>580</v>
      </c>
      <c r="B597" s="662" t="s">
        <v>581</v>
      </c>
      <c r="C597" s="663" t="s">
        <v>593</v>
      </c>
      <c r="D597" s="664" t="s">
        <v>2452</v>
      </c>
      <c r="E597" s="663" t="s">
        <v>1223</v>
      </c>
      <c r="F597" s="664" t="s">
        <v>2458</v>
      </c>
      <c r="G597" s="663" t="s">
        <v>613</v>
      </c>
      <c r="H597" s="663" t="s">
        <v>1258</v>
      </c>
      <c r="I597" s="663" t="s">
        <v>1259</v>
      </c>
      <c r="J597" s="663" t="s">
        <v>1260</v>
      </c>
      <c r="K597" s="663" t="s">
        <v>1261</v>
      </c>
      <c r="L597" s="665">
        <v>103.66000000000001</v>
      </c>
      <c r="M597" s="665">
        <v>2</v>
      </c>
      <c r="N597" s="666">
        <v>207.32000000000002</v>
      </c>
    </row>
    <row r="598" spans="1:14" ht="14.4" customHeight="1" x14ac:dyDescent="0.3">
      <c r="A598" s="661" t="s">
        <v>580</v>
      </c>
      <c r="B598" s="662" t="s">
        <v>581</v>
      </c>
      <c r="C598" s="663" t="s">
        <v>593</v>
      </c>
      <c r="D598" s="664" t="s">
        <v>2452</v>
      </c>
      <c r="E598" s="663" t="s">
        <v>1223</v>
      </c>
      <c r="F598" s="664" t="s">
        <v>2458</v>
      </c>
      <c r="G598" s="663" t="s">
        <v>613</v>
      </c>
      <c r="H598" s="663" t="s">
        <v>1974</v>
      </c>
      <c r="I598" s="663" t="s">
        <v>1975</v>
      </c>
      <c r="J598" s="663" t="s">
        <v>1976</v>
      </c>
      <c r="K598" s="663" t="s">
        <v>1977</v>
      </c>
      <c r="L598" s="665">
        <v>54.740000000000016</v>
      </c>
      <c r="M598" s="665">
        <v>3</v>
      </c>
      <c r="N598" s="666">
        <v>164.22000000000006</v>
      </c>
    </row>
    <row r="599" spans="1:14" ht="14.4" customHeight="1" x14ac:dyDescent="0.3">
      <c r="A599" s="661" t="s">
        <v>580</v>
      </c>
      <c r="B599" s="662" t="s">
        <v>581</v>
      </c>
      <c r="C599" s="663" t="s">
        <v>593</v>
      </c>
      <c r="D599" s="664" t="s">
        <v>2452</v>
      </c>
      <c r="E599" s="663" t="s">
        <v>1223</v>
      </c>
      <c r="F599" s="664" t="s">
        <v>2458</v>
      </c>
      <c r="G599" s="663" t="s">
        <v>613</v>
      </c>
      <c r="H599" s="663" t="s">
        <v>1978</v>
      </c>
      <c r="I599" s="663" t="s">
        <v>1978</v>
      </c>
      <c r="J599" s="663" t="s">
        <v>1979</v>
      </c>
      <c r="K599" s="663" t="s">
        <v>1234</v>
      </c>
      <c r="L599" s="665">
        <v>988.6600000000002</v>
      </c>
      <c r="M599" s="665">
        <v>7.9999999999999991</v>
      </c>
      <c r="N599" s="666">
        <v>7909.2800000000007</v>
      </c>
    </row>
    <row r="600" spans="1:14" ht="14.4" customHeight="1" x14ac:dyDescent="0.3">
      <c r="A600" s="661" t="s">
        <v>580</v>
      </c>
      <c r="B600" s="662" t="s">
        <v>581</v>
      </c>
      <c r="C600" s="663" t="s">
        <v>593</v>
      </c>
      <c r="D600" s="664" t="s">
        <v>2452</v>
      </c>
      <c r="E600" s="663" t="s">
        <v>1223</v>
      </c>
      <c r="F600" s="664" t="s">
        <v>2458</v>
      </c>
      <c r="G600" s="663" t="s">
        <v>613</v>
      </c>
      <c r="H600" s="663" t="s">
        <v>1980</v>
      </c>
      <c r="I600" s="663" t="s">
        <v>1981</v>
      </c>
      <c r="J600" s="663" t="s">
        <v>1982</v>
      </c>
      <c r="K600" s="663" t="s">
        <v>1983</v>
      </c>
      <c r="L600" s="665">
        <v>0</v>
      </c>
      <c r="M600" s="665">
        <v>0</v>
      </c>
      <c r="N600" s="666">
        <v>0</v>
      </c>
    </row>
    <row r="601" spans="1:14" ht="14.4" customHeight="1" x14ac:dyDescent="0.3">
      <c r="A601" s="661" t="s">
        <v>580</v>
      </c>
      <c r="B601" s="662" t="s">
        <v>581</v>
      </c>
      <c r="C601" s="663" t="s">
        <v>593</v>
      </c>
      <c r="D601" s="664" t="s">
        <v>2452</v>
      </c>
      <c r="E601" s="663" t="s">
        <v>1223</v>
      </c>
      <c r="F601" s="664" t="s">
        <v>2458</v>
      </c>
      <c r="G601" s="663" t="s">
        <v>613</v>
      </c>
      <c r="H601" s="663" t="s">
        <v>1984</v>
      </c>
      <c r="I601" s="663" t="s">
        <v>1984</v>
      </c>
      <c r="J601" s="663" t="s">
        <v>1985</v>
      </c>
      <c r="K601" s="663" t="s">
        <v>1986</v>
      </c>
      <c r="L601" s="665">
        <v>1116.5</v>
      </c>
      <c r="M601" s="665">
        <v>2.3000000000000003</v>
      </c>
      <c r="N601" s="666">
        <v>2567.9500000000003</v>
      </c>
    </row>
    <row r="602" spans="1:14" ht="14.4" customHeight="1" x14ac:dyDescent="0.3">
      <c r="A602" s="661" t="s">
        <v>580</v>
      </c>
      <c r="B602" s="662" t="s">
        <v>581</v>
      </c>
      <c r="C602" s="663" t="s">
        <v>593</v>
      </c>
      <c r="D602" s="664" t="s">
        <v>2452</v>
      </c>
      <c r="E602" s="663" t="s">
        <v>1223</v>
      </c>
      <c r="F602" s="664" t="s">
        <v>2458</v>
      </c>
      <c r="G602" s="663" t="s">
        <v>613</v>
      </c>
      <c r="H602" s="663" t="s">
        <v>1987</v>
      </c>
      <c r="I602" s="663" t="s">
        <v>1988</v>
      </c>
      <c r="J602" s="663" t="s">
        <v>1989</v>
      </c>
      <c r="K602" s="663" t="s">
        <v>1990</v>
      </c>
      <c r="L602" s="665">
        <v>134.16</v>
      </c>
      <c r="M602" s="665">
        <v>1</v>
      </c>
      <c r="N602" s="666">
        <v>134.16</v>
      </c>
    </row>
    <row r="603" spans="1:14" ht="14.4" customHeight="1" x14ac:dyDescent="0.3">
      <c r="A603" s="661" t="s">
        <v>580</v>
      </c>
      <c r="B603" s="662" t="s">
        <v>581</v>
      </c>
      <c r="C603" s="663" t="s">
        <v>593</v>
      </c>
      <c r="D603" s="664" t="s">
        <v>2452</v>
      </c>
      <c r="E603" s="663" t="s">
        <v>1223</v>
      </c>
      <c r="F603" s="664" t="s">
        <v>2458</v>
      </c>
      <c r="G603" s="663" t="s">
        <v>613</v>
      </c>
      <c r="H603" s="663" t="s">
        <v>1266</v>
      </c>
      <c r="I603" s="663" t="s">
        <v>1266</v>
      </c>
      <c r="J603" s="663" t="s">
        <v>1267</v>
      </c>
      <c r="K603" s="663" t="s">
        <v>1268</v>
      </c>
      <c r="L603" s="665">
        <v>316.79990842247884</v>
      </c>
      <c r="M603" s="665">
        <v>66.499999999999986</v>
      </c>
      <c r="N603" s="666">
        <v>21067.193910094837</v>
      </c>
    </row>
    <row r="604" spans="1:14" ht="14.4" customHeight="1" x14ac:dyDescent="0.3">
      <c r="A604" s="661" t="s">
        <v>580</v>
      </c>
      <c r="B604" s="662" t="s">
        <v>581</v>
      </c>
      <c r="C604" s="663" t="s">
        <v>593</v>
      </c>
      <c r="D604" s="664" t="s">
        <v>2452</v>
      </c>
      <c r="E604" s="663" t="s">
        <v>1223</v>
      </c>
      <c r="F604" s="664" t="s">
        <v>2458</v>
      </c>
      <c r="G604" s="663" t="s">
        <v>1064</v>
      </c>
      <c r="H604" s="663" t="s">
        <v>1991</v>
      </c>
      <c r="I604" s="663" t="s">
        <v>1991</v>
      </c>
      <c r="J604" s="663" t="s">
        <v>1992</v>
      </c>
      <c r="K604" s="663" t="s">
        <v>1993</v>
      </c>
      <c r="L604" s="665">
        <v>68.198981466813663</v>
      </c>
      <c r="M604" s="665">
        <v>2.7</v>
      </c>
      <c r="N604" s="666">
        <v>184.1372499603969</v>
      </c>
    </row>
    <row r="605" spans="1:14" ht="14.4" customHeight="1" x14ac:dyDescent="0.3">
      <c r="A605" s="661" t="s">
        <v>580</v>
      </c>
      <c r="B605" s="662" t="s">
        <v>581</v>
      </c>
      <c r="C605" s="663" t="s">
        <v>593</v>
      </c>
      <c r="D605" s="664" t="s">
        <v>2452</v>
      </c>
      <c r="E605" s="663" t="s">
        <v>1223</v>
      </c>
      <c r="F605" s="664" t="s">
        <v>2458</v>
      </c>
      <c r="G605" s="663" t="s">
        <v>1064</v>
      </c>
      <c r="H605" s="663" t="s">
        <v>1271</v>
      </c>
      <c r="I605" s="663" t="s">
        <v>1272</v>
      </c>
      <c r="J605" s="663" t="s">
        <v>1273</v>
      </c>
      <c r="K605" s="663" t="s">
        <v>1274</v>
      </c>
      <c r="L605" s="665">
        <v>115.72000000000006</v>
      </c>
      <c r="M605" s="665">
        <v>2</v>
      </c>
      <c r="N605" s="666">
        <v>231.44000000000011</v>
      </c>
    </row>
    <row r="606" spans="1:14" ht="14.4" customHeight="1" x14ac:dyDescent="0.3">
      <c r="A606" s="661" t="s">
        <v>580</v>
      </c>
      <c r="B606" s="662" t="s">
        <v>581</v>
      </c>
      <c r="C606" s="663" t="s">
        <v>593</v>
      </c>
      <c r="D606" s="664" t="s">
        <v>2452</v>
      </c>
      <c r="E606" s="663" t="s">
        <v>1223</v>
      </c>
      <c r="F606" s="664" t="s">
        <v>2458</v>
      </c>
      <c r="G606" s="663" t="s">
        <v>1064</v>
      </c>
      <c r="H606" s="663" t="s">
        <v>1994</v>
      </c>
      <c r="I606" s="663" t="s">
        <v>1995</v>
      </c>
      <c r="J606" s="663" t="s">
        <v>1996</v>
      </c>
      <c r="K606" s="663" t="s">
        <v>1997</v>
      </c>
      <c r="L606" s="665">
        <v>598.83999999999992</v>
      </c>
      <c r="M606" s="665">
        <v>3</v>
      </c>
      <c r="N606" s="666">
        <v>1796.5199999999998</v>
      </c>
    </row>
    <row r="607" spans="1:14" ht="14.4" customHeight="1" x14ac:dyDescent="0.3">
      <c r="A607" s="661" t="s">
        <v>580</v>
      </c>
      <c r="B607" s="662" t="s">
        <v>581</v>
      </c>
      <c r="C607" s="663" t="s">
        <v>593</v>
      </c>
      <c r="D607" s="664" t="s">
        <v>2452</v>
      </c>
      <c r="E607" s="663" t="s">
        <v>1223</v>
      </c>
      <c r="F607" s="664" t="s">
        <v>2458</v>
      </c>
      <c r="G607" s="663" t="s">
        <v>1064</v>
      </c>
      <c r="H607" s="663" t="s">
        <v>1279</v>
      </c>
      <c r="I607" s="663" t="s">
        <v>1280</v>
      </c>
      <c r="J607" s="663" t="s">
        <v>1281</v>
      </c>
      <c r="K607" s="663" t="s">
        <v>1282</v>
      </c>
      <c r="L607" s="665">
        <v>76.615004205687569</v>
      </c>
      <c r="M607" s="665">
        <v>216.19999999999987</v>
      </c>
      <c r="N607" s="666">
        <v>16564.163909269642</v>
      </c>
    </row>
    <row r="608" spans="1:14" ht="14.4" customHeight="1" x14ac:dyDescent="0.3">
      <c r="A608" s="661" t="s">
        <v>580</v>
      </c>
      <c r="B608" s="662" t="s">
        <v>581</v>
      </c>
      <c r="C608" s="663" t="s">
        <v>593</v>
      </c>
      <c r="D608" s="664" t="s">
        <v>2452</v>
      </c>
      <c r="E608" s="663" t="s">
        <v>1223</v>
      </c>
      <c r="F608" s="664" t="s">
        <v>2458</v>
      </c>
      <c r="G608" s="663" t="s">
        <v>1064</v>
      </c>
      <c r="H608" s="663" t="s">
        <v>1998</v>
      </c>
      <c r="I608" s="663" t="s">
        <v>1999</v>
      </c>
      <c r="J608" s="663" t="s">
        <v>2000</v>
      </c>
      <c r="K608" s="663" t="s">
        <v>2001</v>
      </c>
      <c r="L608" s="665">
        <v>10859.895</v>
      </c>
      <c r="M608" s="665">
        <v>2</v>
      </c>
      <c r="N608" s="666">
        <v>21719.79</v>
      </c>
    </row>
    <row r="609" spans="1:14" ht="14.4" customHeight="1" x14ac:dyDescent="0.3">
      <c r="A609" s="661" t="s">
        <v>580</v>
      </c>
      <c r="B609" s="662" t="s">
        <v>581</v>
      </c>
      <c r="C609" s="663" t="s">
        <v>593</v>
      </c>
      <c r="D609" s="664" t="s">
        <v>2452</v>
      </c>
      <c r="E609" s="663" t="s">
        <v>1223</v>
      </c>
      <c r="F609" s="664" t="s">
        <v>2458</v>
      </c>
      <c r="G609" s="663" t="s">
        <v>1064</v>
      </c>
      <c r="H609" s="663" t="s">
        <v>2002</v>
      </c>
      <c r="I609" s="663" t="s">
        <v>2002</v>
      </c>
      <c r="J609" s="663" t="s">
        <v>2003</v>
      </c>
      <c r="K609" s="663" t="s">
        <v>2004</v>
      </c>
      <c r="L609" s="665">
        <v>517</v>
      </c>
      <c r="M609" s="665">
        <v>6.2999999999999989</v>
      </c>
      <c r="N609" s="666">
        <v>3257.0999999999995</v>
      </c>
    </row>
    <row r="610" spans="1:14" ht="14.4" customHeight="1" x14ac:dyDescent="0.3">
      <c r="A610" s="661" t="s">
        <v>580</v>
      </c>
      <c r="B610" s="662" t="s">
        <v>581</v>
      </c>
      <c r="C610" s="663" t="s">
        <v>593</v>
      </c>
      <c r="D610" s="664" t="s">
        <v>2452</v>
      </c>
      <c r="E610" s="663" t="s">
        <v>1223</v>
      </c>
      <c r="F610" s="664" t="s">
        <v>2458</v>
      </c>
      <c r="G610" s="663" t="s">
        <v>1064</v>
      </c>
      <c r="H610" s="663" t="s">
        <v>1283</v>
      </c>
      <c r="I610" s="663" t="s">
        <v>1283</v>
      </c>
      <c r="J610" s="663" t="s">
        <v>1284</v>
      </c>
      <c r="K610" s="663" t="s">
        <v>1285</v>
      </c>
      <c r="L610" s="665">
        <v>462</v>
      </c>
      <c r="M610" s="665">
        <v>35.700000000000003</v>
      </c>
      <c r="N610" s="666">
        <v>16493.400000000001</v>
      </c>
    </row>
    <row r="611" spans="1:14" ht="14.4" customHeight="1" x14ac:dyDescent="0.3">
      <c r="A611" s="661" t="s">
        <v>580</v>
      </c>
      <c r="B611" s="662" t="s">
        <v>581</v>
      </c>
      <c r="C611" s="663" t="s">
        <v>593</v>
      </c>
      <c r="D611" s="664" t="s">
        <v>2452</v>
      </c>
      <c r="E611" s="663" t="s">
        <v>1223</v>
      </c>
      <c r="F611" s="664" t="s">
        <v>2458</v>
      </c>
      <c r="G611" s="663" t="s">
        <v>1064</v>
      </c>
      <c r="H611" s="663" t="s">
        <v>2005</v>
      </c>
      <c r="I611" s="663" t="s">
        <v>2005</v>
      </c>
      <c r="J611" s="663" t="s">
        <v>2006</v>
      </c>
      <c r="K611" s="663" t="s">
        <v>2007</v>
      </c>
      <c r="L611" s="665">
        <v>29.940009518311907</v>
      </c>
      <c r="M611" s="665">
        <v>78</v>
      </c>
      <c r="N611" s="666">
        <v>2335.3207424283287</v>
      </c>
    </row>
    <row r="612" spans="1:14" ht="14.4" customHeight="1" x14ac:dyDescent="0.3">
      <c r="A612" s="661" t="s">
        <v>580</v>
      </c>
      <c r="B612" s="662" t="s">
        <v>581</v>
      </c>
      <c r="C612" s="663" t="s">
        <v>593</v>
      </c>
      <c r="D612" s="664" t="s">
        <v>2452</v>
      </c>
      <c r="E612" s="663" t="s">
        <v>1223</v>
      </c>
      <c r="F612" s="664" t="s">
        <v>2458</v>
      </c>
      <c r="G612" s="663" t="s">
        <v>1064</v>
      </c>
      <c r="H612" s="663" t="s">
        <v>1625</v>
      </c>
      <c r="I612" s="663" t="s">
        <v>1625</v>
      </c>
      <c r="J612" s="663" t="s">
        <v>1626</v>
      </c>
      <c r="K612" s="663" t="s">
        <v>1627</v>
      </c>
      <c r="L612" s="665">
        <v>3544.4443023255812</v>
      </c>
      <c r="M612" s="665">
        <v>8.6</v>
      </c>
      <c r="N612" s="666">
        <v>30482.220999999998</v>
      </c>
    </row>
    <row r="613" spans="1:14" ht="14.4" customHeight="1" x14ac:dyDescent="0.3">
      <c r="A613" s="661" t="s">
        <v>580</v>
      </c>
      <c r="B613" s="662" t="s">
        <v>581</v>
      </c>
      <c r="C613" s="663" t="s">
        <v>593</v>
      </c>
      <c r="D613" s="664" t="s">
        <v>2452</v>
      </c>
      <c r="E613" s="663" t="s">
        <v>1223</v>
      </c>
      <c r="F613" s="664" t="s">
        <v>2458</v>
      </c>
      <c r="G613" s="663" t="s">
        <v>1064</v>
      </c>
      <c r="H613" s="663" t="s">
        <v>1292</v>
      </c>
      <c r="I613" s="663" t="s">
        <v>1292</v>
      </c>
      <c r="J613" s="663" t="s">
        <v>1293</v>
      </c>
      <c r="K613" s="663" t="s">
        <v>1294</v>
      </c>
      <c r="L613" s="665">
        <v>217.8</v>
      </c>
      <c r="M613" s="665">
        <v>32.4</v>
      </c>
      <c r="N613" s="666">
        <v>7056.72</v>
      </c>
    </row>
    <row r="614" spans="1:14" ht="14.4" customHeight="1" x14ac:dyDescent="0.3">
      <c r="A614" s="661" t="s">
        <v>580</v>
      </c>
      <c r="B614" s="662" t="s">
        <v>581</v>
      </c>
      <c r="C614" s="663" t="s">
        <v>593</v>
      </c>
      <c r="D614" s="664" t="s">
        <v>2452</v>
      </c>
      <c r="E614" s="663" t="s">
        <v>1223</v>
      </c>
      <c r="F614" s="664" t="s">
        <v>2458</v>
      </c>
      <c r="G614" s="663" t="s">
        <v>1064</v>
      </c>
      <c r="H614" s="663" t="s">
        <v>2008</v>
      </c>
      <c r="I614" s="663" t="s">
        <v>2008</v>
      </c>
      <c r="J614" s="663" t="s">
        <v>2009</v>
      </c>
      <c r="K614" s="663" t="s">
        <v>2010</v>
      </c>
      <c r="L614" s="665">
        <v>389.68599275742235</v>
      </c>
      <c r="M614" s="665">
        <v>5.6</v>
      </c>
      <c r="N614" s="666">
        <v>2182.2415594415652</v>
      </c>
    </row>
    <row r="615" spans="1:14" ht="14.4" customHeight="1" x14ac:dyDescent="0.3">
      <c r="A615" s="661" t="s">
        <v>580</v>
      </c>
      <c r="B615" s="662" t="s">
        <v>581</v>
      </c>
      <c r="C615" s="663" t="s">
        <v>593</v>
      </c>
      <c r="D615" s="664" t="s">
        <v>2452</v>
      </c>
      <c r="E615" s="663" t="s">
        <v>1223</v>
      </c>
      <c r="F615" s="664" t="s">
        <v>2458</v>
      </c>
      <c r="G615" s="663" t="s">
        <v>1064</v>
      </c>
      <c r="H615" s="663" t="s">
        <v>2011</v>
      </c>
      <c r="I615" s="663" t="s">
        <v>2011</v>
      </c>
      <c r="J615" s="663" t="s">
        <v>2012</v>
      </c>
      <c r="K615" s="663" t="s">
        <v>1291</v>
      </c>
      <c r="L615" s="665">
        <v>34.660261541064976</v>
      </c>
      <c r="M615" s="665">
        <v>64</v>
      </c>
      <c r="N615" s="666">
        <v>2218.2567386281585</v>
      </c>
    </row>
    <row r="616" spans="1:14" ht="14.4" customHeight="1" x14ac:dyDescent="0.3">
      <c r="A616" s="661" t="s">
        <v>580</v>
      </c>
      <c r="B616" s="662" t="s">
        <v>581</v>
      </c>
      <c r="C616" s="663" t="s">
        <v>593</v>
      </c>
      <c r="D616" s="664" t="s">
        <v>2452</v>
      </c>
      <c r="E616" s="663" t="s">
        <v>1223</v>
      </c>
      <c r="F616" s="664" t="s">
        <v>2458</v>
      </c>
      <c r="G616" s="663" t="s">
        <v>1064</v>
      </c>
      <c r="H616" s="663" t="s">
        <v>1628</v>
      </c>
      <c r="I616" s="663" t="s">
        <v>1628</v>
      </c>
      <c r="J616" s="663" t="s">
        <v>1629</v>
      </c>
      <c r="K616" s="663" t="s">
        <v>1630</v>
      </c>
      <c r="L616" s="665">
        <v>60.725140140260066</v>
      </c>
      <c r="M616" s="665">
        <v>158</v>
      </c>
      <c r="N616" s="666">
        <v>9594.5721421610906</v>
      </c>
    </row>
    <row r="617" spans="1:14" ht="14.4" customHeight="1" x14ac:dyDescent="0.3">
      <c r="A617" s="661" t="s">
        <v>580</v>
      </c>
      <c r="B617" s="662" t="s">
        <v>581</v>
      </c>
      <c r="C617" s="663" t="s">
        <v>593</v>
      </c>
      <c r="D617" s="664" t="s">
        <v>2452</v>
      </c>
      <c r="E617" s="663" t="s">
        <v>1223</v>
      </c>
      <c r="F617" s="664" t="s">
        <v>2458</v>
      </c>
      <c r="G617" s="663" t="s">
        <v>1064</v>
      </c>
      <c r="H617" s="663" t="s">
        <v>1295</v>
      </c>
      <c r="I617" s="663" t="s">
        <v>1296</v>
      </c>
      <c r="J617" s="663" t="s">
        <v>1297</v>
      </c>
      <c r="K617" s="663" t="s">
        <v>1298</v>
      </c>
      <c r="L617" s="665">
        <v>438.20708060887296</v>
      </c>
      <c r="M617" s="665">
        <v>116.39999999999991</v>
      </c>
      <c r="N617" s="666">
        <v>51007.304182872773</v>
      </c>
    </row>
    <row r="618" spans="1:14" ht="14.4" customHeight="1" x14ac:dyDescent="0.3">
      <c r="A618" s="661" t="s">
        <v>580</v>
      </c>
      <c r="B618" s="662" t="s">
        <v>581</v>
      </c>
      <c r="C618" s="663" t="s">
        <v>593</v>
      </c>
      <c r="D618" s="664" t="s">
        <v>2452</v>
      </c>
      <c r="E618" s="663" t="s">
        <v>1223</v>
      </c>
      <c r="F618" s="664" t="s">
        <v>2458</v>
      </c>
      <c r="G618" s="663" t="s">
        <v>1064</v>
      </c>
      <c r="H618" s="663" t="s">
        <v>1299</v>
      </c>
      <c r="I618" s="663" t="s">
        <v>1300</v>
      </c>
      <c r="J618" s="663" t="s">
        <v>1301</v>
      </c>
      <c r="K618" s="663"/>
      <c r="L618" s="665">
        <v>244.15879769309572</v>
      </c>
      <c r="M618" s="665">
        <v>122.69999999999987</v>
      </c>
      <c r="N618" s="666">
        <v>29958.284476942816</v>
      </c>
    </row>
    <row r="619" spans="1:14" ht="14.4" customHeight="1" x14ac:dyDescent="0.3">
      <c r="A619" s="661" t="s">
        <v>580</v>
      </c>
      <c r="B619" s="662" t="s">
        <v>581</v>
      </c>
      <c r="C619" s="663" t="s">
        <v>593</v>
      </c>
      <c r="D619" s="664" t="s">
        <v>2452</v>
      </c>
      <c r="E619" s="663" t="s">
        <v>1302</v>
      </c>
      <c r="F619" s="664" t="s">
        <v>2459</v>
      </c>
      <c r="G619" s="663" t="s">
        <v>613</v>
      </c>
      <c r="H619" s="663" t="s">
        <v>2013</v>
      </c>
      <c r="I619" s="663" t="s">
        <v>2014</v>
      </c>
      <c r="J619" s="663" t="s">
        <v>2015</v>
      </c>
      <c r="K619" s="663" t="s">
        <v>2016</v>
      </c>
      <c r="L619" s="665">
        <v>94.899373595964889</v>
      </c>
      <c r="M619" s="665">
        <v>1</v>
      </c>
      <c r="N619" s="666">
        <v>94.899373595964889</v>
      </c>
    </row>
    <row r="620" spans="1:14" ht="14.4" customHeight="1" x14ac:dyDescent="0.3">
      <c r="A620" s="661" t="s">
        <v>580</v>
      </c>
      <c r="B620" s="662" t="s">
        <v>581</v>
      </c>
      <c r="C620" s="663" t="s">
        <v>593</v>
      </c>
      <c r="D620" s="664" t="s">
        <v>2452</v>
      </c>
      <c r="E620" s="663" t="s">
        <v>1302</v>
      </c>
      <c r="F620" s="664" t="s">
        <v>2459</v>
      </c>
      <c r="G620" s="663" t="s">
        <v>613</v>
      </c>
      <c r="H620" s="663" t="s">
        <v>2017</v>
      </c>
      <c r="I620" s="663" t="s">
        <v>2018</v>
      </c>
      <c r="J620" s="663" t="s">
        <v>2019</v>
      </c>
      <c r="K620" s="663" t="s">
        <v>2020</v>
      </c>
      <c r="L620" s="665">
        <v>98.321999202217725</v>
      </c>
      <c r="M620" s="665">
        <v>5</v>
      </c>
      <c r="N620" s="666">
        <v>491.60999601108864</v>
      </c>
    </row>
    <row r="621" spans="1:14" ht="14.4" customHeight="1" x14ac:dyDescent="0.3">
      <c r="A621" s="661" t="s">
        <v>580</v>
      </c>
      <c r="B621" s="662" t="s">
        <v>581</v>
      </c>
      <c r="C621" s="663" t="s">
        <v>593</v>
      </c>
      <c r="D621" s="664" t="s">
        <v>2452</v>
      </c>
      <c r="E621" s="663" t="s">
        <v>1302</v>
      </c>
      <c r="F621" s="664" t="s">
        <v>2459</v>
      </c>
      <c r="G621" s="663" t="s">
        <v>613</v>
      </c>
      <c r="H621" s="663" t="s">
        <v>2021</v>
      </c>
      <c r="I621" s="663" t="s">
        <v>2022</v>
      </c>
      <c r="J621" s="663" t="s">
        <v>2023</v>
      </c>
      <c r="K621" s="663" t="s">
        <v>2024</v>
      </c>
      <c r="L621" s="665">
        <v>1507.63</v>
      </c>
      <c r="M621" s="665">
        <v>4</v>
      </c>
      <c r="N621" s="666">
        <v>6030.52</v>
      </c>
    </row>
    <row r="622" spans="1:14" ht="14.4" customHeight="1" x14ac:dyDescent="0.3">
      <c r="A622" s="661" t="s">
        <v>580</v>
      </c>
      <c r="B622" s="662" t="s">
        <v>581</v>
      </c>
      <c r="C622" s="663" t="s">
        <v>593</v>
      </c>
      <c r="D622" s="664" t="s">
        <v>2452</v>
      </c>
      <c r="E622" s="663" t="s">
        <v>1302</v>
      </c>
      <c r="F622" s="664" t="s">
        <v>2459</v>
      </c>
      <c r="G622" s="663" t="s">
        <v>613</v>
      </c>
      <c r="H622" s="663" t="s">
        <v>2025</v>
      </c>
      <c r="I622" s="663" t="s">
        <v>2026</v>
      </c>
      <c r="J622" s="663" t="s">
        <v>2027</v>
      </c>
      <c r="K622" s="663" t="s">
        <v>1973</v>
      </c>
      <c r="L622" s="665">
        <v>75.220000000000027</v>
      </c>
      <c r="M622" s="665">
        <v>1</v>
      </c>
      <c r="N622" s="666">
        <v>75.220000000000027</v>
      </c>
    </row>
    <row r="623" spans="1:14" ht="14.4" customHeight="1" x14ac:dyDescent="0.3">
      <c r="A623" s="661" t="s">
        <v>580</v>
      </c>
      <c r="B623" s="662" t="s">
        <v>581</v>
      </c>
      <c r="C623" s="663" t="s">
        <v>593</v>
      </c>
      <c r="D623" s="664" t="s">
        <v>2452</v>
      </c>
      <c r="E623" s="663" t="s">
        <v>1302</v>
      </c>
      <c r="F623" s="664" t="s">
        <v>2459</v>
      </c>
      <c r="G623" s="663" t="s">
        <v>613</v>
      </c>
      <c r="H623" s="663" t="s">
        <v>1303</v>
      </c>
      <c r="I623" s="663" t="s">
        <v>1304</v>
      </c>
      <c r="J623" s="663" t="s">
        <v>1305</v>
      </c>
      <c r="K623" s="663" t="s">
        <v>1306</v>
      </c>
      <c r="L623" s="665">
        <v>100.89328999821277</v>
      </c>
      <c r="M623" s="665">
        <v>3</v>
      </c>
      <c r="N623" s="666">
        <v>302.6798699946383</v>
      </c>
    </row>
    <row r="624" spans="1:14" ht="14.4" customHeight="1" x14ac:dyDescent="0.3">
      <c r="A624" s="661" t="s">
        <v>580</v>
      </c>
      <c r="B624" s="662" t="s">
        <v>581</v>
      </c>
      <c r="C624" s="663" t="s">
        <v>593</v>
      </c>
      <c r="D624" s="664" t="s">
        <v>2452</v>
      </c>
      <c r="E624" s="663" t="s">
        <v>1302</v>
      </c>
      <c r="F624" s="664" t="s">
        <v>2459</v>
      </c>
      <c r="G624" s="663" t="s">
        <v>613</v>
      </c>
      <c r="H624" s="663" t="s">
        <v>2028</v>
      </c>
      <c r="I624" s="663" t="s">
        <v>2029</v>
      </c>
      <c r="J624" s="663" t="s">
        <v>2030</v>
      </c>
      <c r="K624" s="663" t="s">
        <v>2031</v>
      </c>
      <c r="L624" s="665">
        <v>98.69</v>
      </c>
      <c r="M624" s="665">
        <v>1</v>
      </c>
      <c r="N624" s="666">
        <v>98.69</v>
      </c>
    </row>
    <row r="625" spans="1:14" ht="14.4" customHeight="1" x14ac:dyDescent="0.3">
      <c r="A625" s="661" t="s">
        <v>580</v>
      </c>
      <c r="B625" s="662" t="s">
        <v>581</v>
      </c>
      <c r="C625" s="663" t="s">
        <v>593</v>
      </c>
      <c r="D625" s="664" t="s">
        <v>2452</v>
      </c>
      <c r="E625" s="663" t="s">
        <v>1310</v>
      </c>
      <c r="F625" s="664" t="s">
        <v>2460</v>
      </c>
      <c r="G625" s="663"/>
      <c r="H625" s="663"/>
      <c r="I625" s="663" t="s">
        <v>1313</v>
      </c>
      <c r="J625" s="663" t="s">
        <v>1314</v>
      </c>
      <c r="K625" s="663" t="s">
        <v>1315</v>
      </c>
      <c r="L625" s="665">
        <v>1287</v>
      </c>
      <c r="M625" s="665">
        <v>11</v>
      </c>
      <c r="N625" s="666">
        <v>14157</v>
      </c>
    </row>
    <row r="626" spans="1:14" ht="14.4" customHeight="1" x14ac:dyDescent="0.3">
      <c r="A626" s="661" t="s">
        <v>580</v>
      </c>
      <c r="B626" s="662" t="s">
        <v>581</v>
      </c>
      <c r="C626" s="663" t="s">
        <v>593</v>
      </c>
      <c r="D626" s="664" t="s">
        <v>2452</v>
      </c>
      <c r="E626" s="663" t="s">
        <v>1310</v>
      </c>
      <c r="F626" s="664" t="s">
        <v>2460</v>
      </c>
      <c r="G626" s="663"/>
      <c r="H626" s="663"/>
      <c r="I626" s="663" t="s">
        <v>2032</v>
      </c>
      <c r="J626" s="663" t="s">
        <v>2033</v>
      </c>
      <c r="K626" s="663" t="s">
        <v>2034</v>
      </c>
      <c r="L626" s="665">
        <v>1345.3</v>
      </c>
      <c r="M626" s="665">
        <v>1</v>
      </c>
      <c r="N626" s="666">
        <v>1345.3</v>
      </c>
    </row>
    <row r="627" spans="1:14" ht="14.4" customHeight="1" x14ac:dyDescent="0.3">
      <c r="A627" s="661" t="s">
        <v>580</v>
      </c>
      <c r="B627" s="662" t="s">
        <v>581</v>
      </c>
      <c r="C627" s="663" t="s">
        <v>596</v>
      </c>
      <c r="D627" s="664" t="s">
        <v>2453</v>
      </c>
      <c r="E627" s="663" t="s">
        <v>605</v>
      </c>
      <c r="F627" s="664" t="s">
        <v>2456</v>
      </c>
      <c r="G627" s="663" t="s">
        <v>613</v>
      </c>
      <c r="H627" s="663" t="s">
        <v>618</v>
      </c>
      <c r="I627" s="663" t="s">
        <v>619</v>
      </c>
      <c r="J627" s="663" t="s">
        <v>620</v>
      </c>
      <c r="K627" s="663" t="s">
        <v>621</v>
      </c>
      <c r="L627" s="665">
        <v>87.029548734758947</v>
      </c>
      <c r="M627" s="665">
        <v>2</v>
      </c>
      <c r="N627" s="666">
        <v>174.05909746951789</v>
      </c>
    </row>
    <row r="628" spans="1:14" ht="14.4" customHeight="1" x14ac:dyDescent="0.3">
      <c r="A628" s="661" t="s">
        <v>580</v>
      </c>
      <c r="B628" s="662" t="s">
        <v>581</v>
      </c>
      <c r="C628" s="663" t="s">
        <v>596</v>
      </c>
      <c r="D628" s="664" t="s">
        <v>2453</v>
      </c>
      <c r="E628" s="663" t="s">
        <v>605</v>
      </c>
      <c r="F628" s="664" t="s">
        <v>2456</v>
      </c>
      <c r="G628" s="663" t="s">
        <v>613</v>
      </c>
      <c r="H628" s="663" t="s">
        <v>622</v>
      </c>
      <c r="I628" s="663" t="s">
        <v>623</v>
      </c>
      <c r="J628" s="663" t="s">
        <v>624</v>
      </c>
      <c r="K628" s="663" t="s">
        <v>625</v>
      </c>
      <c r="L628" s="665">
        <v>97.188661838618131</v>
      </c>
      <c r="M628" s="665">
        <v>17</v>
      </c>
      <c r="N628" s="666">
        <v>1652.2072512565082</v>
      </c>
    </row>
    <row r="629" spans="1:14" ht="14.4" customHeight="1" x14ac:dyDescent="0.3">
      <c r="A629" s="661" t="s">
        <v>580</v>
      </c>
      <c r="B629" s="662" t="s">
        <v>581</v>
      </c>
      <c r="C629" s="663" t="s">
        <v>596</v>
      </c>
      <c r="D629" s="664" t="s">
        <v>2453</v>
      </c>
      <c r="E629" s="663" t="s">
        <v>605</v>
      </c>
      <c r="F629" s="664" t="s">
        <v>2456</v>
      </c>
      <c r="G629" s="663" t="s">
        <v>613</v>
      </c>
      <c r="H629" s="663" t="s">
        <v>2035</v>
      </c>
      <c r="I629" s="663" t="s">
        <v>2036</v>
      </c>
      <c r="J629" s="663" t="s">
        <v>624</v>
      </c>
      <c r="K629" s="663" t="s">
        <v>2037</v>
      </c>
      <c r="L629" s="665">
        <v>100.75999584361207</v>
      </c>
      <c r="M629" s="665">
        <v>1</v>
      </c>
      <c r="N629" s="666">
        <v>100.75999584361207</v>
      </c>
    </row>
    <row r="630" spans="1:14" ht="14.4" customHeight="1" x14ac:dyDescent="0.3">
      <c r="A630" s="661" t="s">
        <v>580</v>
      </c>
      <c r="B630" s="662" t="s">
        <v>581</v>
      </c>
      <c r="C630" s="663" t="s">
        <v>596</v>
      </c>
      <c r="D630" s="664" t="s">
        <v>2453</v>
      </c>
      <c r="E630" s="663" t="s">
        <v>605</v>
      </c>
      <c r="F630" s="664" t="s">
        <v>2456</v>
      </c>
      <c r="G630" s="663" t="s">
        <v>613</v>
      </c>
      <c r="H630" s="663" t="s">
        <v>626</v>
      </c>
      <c r="I630" s="663" t="s">
        <v>627</v>
      </c>
      <c r="J630" s="663" t="s">
        <v>628</v>
      </c>
      <c r="K630" s="663" t="s">
        <v>629</v>
      </c>
      <c r="L630" s="665">
        <v>167.55071870903859</v>
      </c>
      <c r="M630" s="665">
        <v>183</v>
      </c>
      <c r="N630" s="666">
        <v>30661.78152375406</v>
      </c>
    </row>
    <row r="631" spans="1:14" ht="14.4" customHeight="1" x14ac:dyDescent="0.3">
      <c r="A631" s="661" t="s">
        <v>580</v>
      </c>
      <c r="B631" s="662" t="s">
        <v>581</v>
      </c>
      <c r="C631" s="663" t="s">
        <v>596</v>
      </c>
      <c r="D631" s="664" t="s">
        <v>2453</v>
      </c>
      <c r="E631" s="663" t="s">
        <v>605</v>
      </c>
      <c r="F631" s="664" t="s">
        <v>2456</v>
      </c>
      <c r="G631" s="663" t="s">
        <v>613</v>
      </c>
      <c r="H631" s="663" t="s">
        <v>789</v>
      </c>
      <c r="I631" s="663" t="s">
        <v>215</v>
      </c>
      <c r="J631" s="663" t="s">
        <v>790</v>
      </c>
      <c r="K631" s="663"/>
      <c r="L631" s="665">
        <v>30.98</v>
      </c>
      <c r="M631" s="665">
        <v>2</v>
      </c>
      <c r="N631" s="666">
        <v>61.96</v>
      </c>
    </row>
    <row r="632" spans="1:14" ht="14.4" customHeight="1" x14ac:dyDescent="0.3">
      <c r="A632" s="661" t="s">
        <v>580</v>
      </c>
      <c r="B632" s="662" t="s">
        <v>581</v>
      </c>
      <c r="C632" s="663" t="s">
        <v>596</v>
      </c>
      <c r="D632" s="664" t="s">
        <v>2453</v>
      </c>
      <c r="E632" s="663" t="s">
        <v>605</v>
      </c>
      <c r="F632" s="664" t="s">
        <v>2456</v>
      </c>
      <c r="G632" s="663" t="s">
        <v>613</v>
      </c>
      <c r="H632" s="663" t="s">
        <v>2038</v>
      </c>
      <c r="I632" s="663" t="s">
        <v>215</v>
      </c>
      <c r="J632" s="663" t="s">
        <v>2039</v>
      </c>
      <c r="K632" s="663"/>
      <c r="L632" s="665">
        <v>31.73992228648639</v>
      </c>
      <c r="M632" s="665">
        <v>2</v>
      </c>
      <c r="N632" s="666">
        <v>63.47984457297278</v>
      </c>
    </row>
    <row r="633" spans="1:14" ht="14.4" customHeight="1" x14ac:dyDescent="0.3">
      <c r="A633" s="661" t="s">
        <v>580</v>
      </c>
      <c r="B633" s="662" t="s">
        <v>581</v>
      </c>
      <c r="C633" s="663" t="s">
        <v>596</v>
      </c>
      <c r="D633" s="664" t="s">
        <v>2453</v>
      </c>
      <c r="E633" s="663" t="s">
        <v>605</v>
      </c>
      <c r="F633" s="664" t="s">
        <v>2456</v>
      </c>
      <c r="G633" s="663" t="s">
        <v>613</v>
      </c>
      <c r="H633" s="663" t="s">
        <v>2040</v>
      </c>
      <c r="I633" s="663" t="s">
        <v>215</v>
      </c>
      <c r="J633" s="663" t="s">
        <v>2041</v>
      </c>
      <c r="K633" s="663"/>
      <c r="L633" s="665">
        <v>50.019999999999975</v>
      </c>
      <c r="M633" s="665">
        <v>1</v>
      </c>
      <c r="N633" s="666">
        <v>50.019999999999975</v>
      </c>
    </row>
    <row r="634" spans="1:14" ht="14.4" customHeight="1" x14ac:dyDescent="0.3">
      <c r="A634" s="661" t="s">
        <v>580</v>
      </c>
      <c r="B634" s="662" t="s">
        <v>581</v>
      </c>
      <c r="C634" s="663" t="s">
        <v>596</v>
      </c>
      <c r="D634" s="664" t="s">
        <v>2453</v>
      </c>
      <c r="E634" s="663" t="s">
        <v>605</v>
      </c>
      <c r="F634" s="664" t="s">
        <v>2456</v>
      </c>
      <c r="G634" s="663" t="s">
        <v>613</v>
      </c>
      <c r="H634" s="663" t="s">
        <v>843</v>
      </c>
      <c r="I634" s="663" t="s">
        <v>215</v>
      </c>
      <c r="J634" s="663" t="s">
        <v>844</v>
      </c>
      <c r="K634" s="663"/>
      <c r="L634" s="665">
        <v>191.13083333333333</v>
      </c>
      <c r="M634" s="665">
        <v>1</v>
      </c>
      <c r="N634" s="666">
        <v>191.13083333333333</v>
      </c>
    </row>
    <row r="635" spans="1:14" ht="14.4" customHeight="1" x14ac:dyDescent="0.3">
      <c r="A635" s="661" t="s">
        <v>580</v>
      </c>
      <c r="B635" s="662" t="s">
        <v>581</v>
      </c>
      <c r="C635" s="663" t="s">
        <v>596</v>
      </c>
      <c r="D635" s="664" t="s">
        <v>2453</v>
      </c>
      <c r="E635" s="663" t="s">
        <v>605</v>
      </c>
      <c r="F635" s="664" t="s">
        <v>2456</v>
      </c>
      <c r="G635" s="663" t="s">
        <v>613</v>
      </c>
      <c r="H635" s="663" t="s">
        <v>2042</v>
      </c>
      <c r="I635" s="663" t="s">
        <v>215</v>
      </c>
      <c r="J635" s="663" t="s">
        <v>2043</v>
      </c>
      <c r="K635" s="663"/>
      <c r="L635" s="665">
        <v>48.863191430686726</v>
      </c>
      <c r="M635" s="665">
        <v>3</v>
      </c>
      <c r="N635" s="666">
        <v>146.58957429206018</v>
      </c>
    </row>
    <row r="636" spans="1:14" ht="14.4" customHeight="1" x14ac:dyDescent="0.3">
      <c r="A636" s="661" t="s">
        <v>580</v>
      </c>
      <c r="B636" s="662" t="s">
        <v>581</v>
      </c>
      <c r="C636" s="663" t="s">
        <v>596</v>
      </c>
      <c r="D636" s="664" t="s">
        <v>2453</v>
      </c>
      <c r="E636" s="663" t="s">
        <v>605</v>
      </c>
      <c r="F636" s="664" t="s">
        <v>2456</v>
      </c>
      <c r="G636" s="663" t="s">
        <v>613</v>
      </c>
      <c r="H636" s="663" t="s">
        <v>2044</v>
      </c>
      <c r="I636" s="663" t="s">
        <v>215</v>
      </c>
      <c r="J636" s="663" t="s">
        <v>2045</v>
      </c>
      <c r="K636" s="663"/>
      <c r="L636" s="665">
        <v>24.370000000000012</v>
      </c>
      <c r="M636" s="665">
        <v>2</v>
      </c>
      <c r="N636" s="666">
        <v>48.740000000000023</v>
      </c>
    </row>
    <row r="637" spans="1:14" ht="14.4" customHeight="1" x14ac:dyDescent="0.3">
      <c r="A637" s="661" t="s">
        <v>580</v>
      </c>
      <c r="B637" s="662" t="s">
        <v>581</v>
      </c>
      <c r="C637" s="663" t="s">
        <v>596</v>
      </c>
      <c r="D637" s="664" t="s">
        <v>2453</v>
      </c>
      <c r="E637" s="663" t="s">
        <v>605</v>
      </c>
      <c r="F637" s="664" t="s">
        <v>2456</v>
      </c>
      <c r="G637" s="663" t="s">
        <v>613</v>
      </c>
      <c r="H637" s="663" t="s">
        <v>1451</v>
      </c>
      <c r="I637" s="663" t="s">
        <v>1452</v>
      </c>
      <c r="J637" s="663" t="s">
        <v>1453</v>
      </c>
      <c r="K637" s="663" t="s">
        <v>1454</v>
      </c>
      <c r="L637" s="665">
        <v>36.929999999999993</v>
      </c>
      <c r="M637" s="665">
        <v>1</v>
      </c>
      <c r="N637" s="666">
        <v>36.929999999999993</v>
      </c>
    </row>
    <row r="638" spans="1:14" ht="14.4" customHeight="1" x14ac:dyDescent="0.3">
      <c r="A638" s="661" t="s">
        <v>580</v>
      </c>
      <c r="B638" s="662" t="s">
        <v>581</v>
      </c>
      <c r="C638" s="663" t="s">
        <v>596</v>
      </c>
      <c r="D638" s="664" t="s">
        <v>2453</v>
      </c>
      <c r="E638" s="663" t="s">
        <v>605</v>
      </c>
      <c r="F638" s="664" t="s">
        <v>2456</v>
      </c>
      <c r="G638" s="663" t="s">
        <v>613</v>
      </c>
      <c r="H638" s="663" t="s">
        <v>2046</v>
      </c>
      <c r="I638" s="663" t="s">
        <v>2047</v>
      </c>
      <c r="J638" s="663" t="s">
        <v>2048</v>
      </c>
      <c r="K638" s="663" t="s">
        <v>2049</v>
      </c>
      <c r="L638" s="665">
        <v>48.76</v>
      </c>
      <c r="M638" s="665">
        <v>1</v>
      </c>
      <c r="N638" s="666">
        <v>48.76</v>
      </c>
    </row>
    <row r="639" spans="1:14" ht="14.4" customHeight="1" x14ac:dyDescent="0.3">
      <c r="A639" s="661" t="s">
        <v>580</v>
      </c>
      <c r="B639" s="662" t="s">
        <v>581</v>
      </c>
      <c r="C639" s="663" t="s">
        <v>596</v>
      </c>
      <c r="D639" s="664" t="s">
        <v>2453</v>
      </c>
      <c r="E639" s="663" t="s">
        <v>605</v>
      </c>
      <c r="F639" s="664" t="s">
        <v>2456</v>
      </c>
      <c r="G639" s="663" t="s">
        <v>613</v>
      </c>
      <c r="H639" s="663" t="s">
        <v>2050</v>
      </c>
      <c r="I639" s="663" t="s">
        <v>2051</v>
      </c>
      <c r="J639" s="663" t="s">
        <v>2052</v>
      </c>
      <c r="K639" s="663" t="s">
        <v>2053</v>
      </c>
      <c r="L639" s="665">
        <v>279.19599999999997</v>
      </c>
      <c r="M639" s="665">
        <v>3</v>
      </c>
      <c r="N639" s="666">
        <v>837.58799999999997</v>
      </c>
    </row>
    <row r="640" spans="1:14" ht="14.4" customHeight="1" x14ac:dyDescent="0.3">
      <c r="A640" s="661" t="s">
        <v>580</v>
      </c>
      <c r="B640" s="662" t="s">
        <v>581</v>
      </c>
      <c r="C640" s="663" t="s">
        <v>596</v>
      </c>
      <c r="D640" s="664" t="s">
        <v>2453</v>
      </c>
      <c r="E640" s="663" t="s">
        <v>605</v>
      </c>
      <c r="F640" s="664" t="s">
        <v>2456</v>
      </c>
      <c r="G640" s="663" t="s">
        <v>613</v>
      </c>
      <c r="H640" s="663" t="s">
        <v>2054</v>
      </c>
      <c r="I640" s="663" t="s">
        <v>215</v>
      </c>
      <c r="J640" s="663" t="s">
        <v>2055</v>
      </c>
      <c r="K640" s="663"/>
      <c r="L640" s="665">
        <v>62.774000000000001</v>
      </c>
      <c r="M640" s="665">
        <v>5</v>
      </c>
      <c r="N640" s="666">
        <v>313.87</v>
      </c>
    </row>
    <row r="641" spans="1:14" ht="14.4" customHeight="1" x14ac:dyDescent="0.3">
      <c r="A641" s="661" t="s">
        <v>580</v>
      </c>
      <c r="B641" s="662" t="s">
        <v>581</v>
      </c>
      <c r="C641" s="663" t="s">
        <v>596</v>
      </c>
      <c r="D641" s="664" t="s">
        <v>2453</v>
      </c>
      <c r="E641" s="663" t="s">
        <v>605</v>
      </c>
      <c r="F641" s="664" t="s">
        <v>2456</v>
      </c>
      <c r="G641" s="663" t="s">
        <v>613</v>
      </c>
      <c r="H641" s="663" t="s">
        <v>2056</v>
      </c>
      <c r="I641" s="663" t="s">
        <v>2057</v>
      </c>
      <c r="J641" s="663" t="s">
        <v>2058</v>
      </c>
      <c r="K641" s="663"/>
      <c r="L641" s="665">
        <v>97.053015684664103</v>
      </c>
      <c r="M641" s="665">
        <v>1</v>
      </c>
      <c r="N641" s="666">
        <v>97.053015684664103</v>
      </c>
    </row>
    <row r="642" spans="1:14" ht="14.4" customHeight="1" x14ac:dyDescent="0.3">
      <c r="A642" s="661" t="s">
        <v>580</v>
      </c>
      <c r="B642" s="662" t="s">
        <v>581</v>
      </c>
      <c r="C642" s="663" t="s">
        <v>596</v>
      </c>
      <c r="D642" s="664" t="s">
        <v>2453</v>
      </c>
      <c r="E642" s="663" t="s">
        <v>605</v>
      </c>
      <c r="F642" s="664" t="s">
        <v>2456</v>
      </c>
      <c r="G642" s="663" t="s">
        <v>613</v>
      </c>
      <c r="H642" s="663" t="s">
        <v>2059</v>
      </c>
      <c r="I642" s="663" t="s">
        <v>2060</v>
      </c>
      <c r="J642" s="663" t="s">
        <v>2061</v>
      </c>
      <c r="K642" s="663" t="s">
        <v>2062</v>
      </c>
      <c r="L642" s="665">
        <v>116.22499999999998</v>
      </c>
      <c r="M642" s="665">
        <v>6</v>
      </c>
      <c r="N642" s="666">
        <v>697.34999999999991</v>
      </c>
    </row>
    <row r="643" spans="1:14" ht="14.4" customHeight="1" x14ac:dyDescent="0.3">
      <c r="A643" s="661" t="s">
        <v>580</v>
      </c>
      <c r="B643" s="662" t="s">
        <v>581</v>
      </c>
      <c r="C643" s="663" t="s">
        <v>596</v>
      </c>
      <c r="D643" s="664" t="s">
        <v>2453</v>
      </c>
      <c r="E643" s="663" t="s">
        <v>605</v>
      </c>
      <c r="F643" s="664" t="s">
        <v>2456</v>
      </c>
      <c r="G643" s="663" t="s">
        <v>613</v>
      </c>
      <c r="H643" s="663" t="s">
        <v>2063</v>
      </c>
      <c r="I643" s="663" t="s">
        <v>2064</v>
      </c>
      <c r="J643" s="663" t="s">
        <v>2065</v>
      </c>
      <c r="K643" s="663"/>
      <c r="L643" s="665">
        <v>58.290000000000006</v>
      </c>
      <c r="M643" s="665">
        <v>1</v>
      </c>
      <c r="N643" s="666">
        <v>58.290000000000006</v>
      </c>
    </row>
    <row r="644" spans="1:14" ht="14.4" customHeight="1" x14ac:dyDescent="0.3">
      <c r="A644" s="661" t="s">
        <v>580</v>
      </c>
      <c r="B644" s="662" t="s">
        <v>581</v>
      </c>
      <c r="C644" s="663" t="s">
        <v>596</v>
      </c>
      <c r="D644" s="664" t="s">
        <v>2453</v>
      </c>
      <c r="E644" s="663" t="s">
        <v>605</v>
      </c>
      <c r="F644" s="664" t="s">
        <v>2456</v>
      </c>
      <c r="G644" s="663" t="s">
        <v>613</v>
      </c>
      <c r="H644" s="663" t="s">
        <v>1026</v>
      </c>
      <c r="I644" s="663" t="s">
        <v>1026</v>
      </c>
      <c r="J644" s="663" t="s">
        <v>1027</v>
      </c>
      <c r="K644" s="663" t="s">
        <v>1028</v>
      </c>
      <c r="L644" s="665">
        <v>58.61999999999999</v>
      </c>
      <c r="M644" s="665">
        <v>1</v>
      </c>
      <c r="N644" s="666">
        <v>58.61999999999999</v>
      </c>
    </row>
    <row r="645" spans="1:14" ht="14.4" customHeight="1" x14ac:dyDescent="0.3">
      <c r="A645" s="661" t="s">
        <v>580</v>
      </c>
      <c r="B645" s="662" t="s">
        <v>581</v>
      </c>
      <c r="C645" s="663" t="s">
        <v>596</v>
      </c>
      <c r="D645" s="664" t="s">
        <v>2453</v>
      </c>
      <c r="E645" s="663" t="s">
        <v>605</v>
      </c>
      <c r="F645" s="664" t="s">
        <v>2456</v>
      </c>
      <c r="G645" s="663" t="s">
        <v>613</v>
      </c>
      <c r="H645" s="663" t="s">
        <v>1029</v>
      </c>
      <c r="I645" s="663" t="s">
        <v>1029</v>
      </c>
      <c r="J645" s="663" t="s">
        <v>1030</v>
      </c>
      <c r="K645" s="663" t="s">
        <v>1031</v>
      </c>
      <c r="L645" s="665">
        <v>217.18653906267281</v>
      </c>
      <c r="M645" s="665">
        <v>29</v>
      </c>
      <c r="N645" s="666">
        <v>6298.409632817511</v>
      </c>
    </row>
    <row r="646" spans="1:14" ht="14.4" customHeight="1" x14ac:dyDescent="0.3">
      <c r="A646" s="661" t="s">
        <v>580</v>
      </c>
      <c r="B646" s="662" t="s">
        <v>581</v>
      </c>
      <c r="C646" s="663" t="s">
        <v>596</v>
      </c>
      <c r="D646" s="664" t="s">
        <v>2453</v>
      </c>
      <c r="E646" s="663" t="s">
        <v>605</v>
      </c>
      <c r="F646" s="664" t="s">
        <v>2456</v>
      </c>
      <c r="G646" s="663" t="s">
        <v>613</v>
      </c>
      <c r="H646" s="663" t="s">
        <v>2066</v>
      </c>
      <c r="I646" s="663" t="s">
        <v>2066</v>
      </c>
      <c r="J646" s="663" t="s">
        <v>2067</v>
      </c>
      <c r="K646" s="663" t="s">
        <v>2068</v>
      </c>
      <c r="L646" s="665">
        <v>112.38000000000002</v>
      </c>
      <c r="M646" s="665">
        <v>1</v>
      </c>
      <c r="N646" s="666">
        <v>112.38000000000002</v>
      </c>
    </row>
    <row r="647" spans="1:14" ht="14.4" customHeight="1" x14ac:dyDescent="0.3">
      <c r="A647" s="661" t="s">
        <v>580</v>
      </c>
      <c r="B647" s="662" t="s">
        <v>581</v>
      </c>
      <c r="C647" s="663" t="s">
        <v>596</v>
      </c>
      <c r="D647" s="664" t="s">
        <v>2453</v>
      </c>
      <c r="E647" s="663" t="s">
        <v>605</v>
      </c>
      <c r="F647" s="664" t="s">
        <v>2456</v>
      </c>
      <c r="G647" s="663" t="s">
        <v>613</v>
      </c>
      <c r="H647" s="663" t="s">
        <v>2069</v>
      </c>
      <c r="I647" s="663" t="s">
        <v>215</v>
      </c>
      <c r="J647" s="663" t="s">
        <v>2070</v>
      </c>
      <c r="K647" s="663"/>
      <c r="L647" s="665">
        <v>46.549887272577564</v>
      </c>
      <c r="M647" s="665">
        <v>1</v>
      </c>
      <c r="N647" s="666">
        <v>46.549887272577564</v>
      </c>
    </row>
    <row r="648" spans="1:14" ht="14.4" customHeight="1" x14ac:dyDescent="0.3">
      <c r="A648" s="661" t="s">
        <v>580</v>
      </c>
      <c r="B648" s="662" t="s">
        <v>581</v>
      </c>
      <c r="C648" s="663" t="s">
        <v>596</v>
      </c>
      <c r="D648" s="664" t="s">
        <v>2453</v>
      </c>
      <c r="E648" s="663" t="s">
        <v>605</v>
      </c>
      <c r="F648" s="664" t="s">
        <v>2456</v>
      </c>
      <c r="G648" s="663" t="s">
        <v>613</v>
      </c>
      <c r="H648" s="663" t="s">
        <v>2071</v>
      </c>
      <c r="I648" s="663" t="s">
        <v>215</v>
      </c>
      <c r="J648" s="663" t="s">
        <v>2072</v>
      </c>
      <c r="K648" s="663"/>
      <c r="L648" s="665">
        <v>99.97</v>
      </c>
      <c r="M648" s="665">
        <v>1</v>
      </c>
      <c r="N648" s="666">
        <v>99.97</v>
      </c>
    </row>
    <row r="649" spans="1:14" ht="14.4" customHeight="1" x14ac:dyDescent="0.3">
      <c r="A649" s="661" t="s">
        <v>580</v>
      </c>
      <c r="B649" s="662" t="s">
        <v>581</v>
      </c>
      <c r="C649" s="663" t="s">
        <v>596</v>
      </c>
      <c r="D649" s="664" t="s">
        <v>2453</v>
      </c>
      <c r="E649" s="663" t="s">
        <v>605</v>
      </c>
      <c r="F649" s="664" t="s">
        <v>2456</v>
      </c>
      <c r="G649" s="663" t="s">
        <v>613</v>
      </c>
      <c r="H649" s="663" t="s">
        <v>1059</v>
      </c>
      <c r="I649" s="663" t="s">
        <v>215</v>
      </c>
      <c r="J649" s="663" t="s">
        <v>1060</v>
      </c>
      <c r="K649" s="663"/>
      <c r="L649" s="665">
        <v>45.829998690484835</v>
      </c>
      <c r="M649" s="665">
        <v>11</v>
      </c>
      <c r="N649" s="666">
        <v>504.12998559533315</v>
      </c>
    </row>
    <row r="650" spans="1:14" ht="14.4" customHeight="1" x14ac:dyDescent="0.3">
      <c r="A650" s="661" t="s">
        <v>580</v>
      </c>
      <c r="B650" s="662" t="s">
        <v>581</v>
      </c>
      <c r="C650" s="663" t="s">
        <v>596</v>
      </c>
      <c r="D650" s="664" t="s">
        <v>2453</v>
      </c>
      <c r="E650" s="663" t="s">
        <v>605</v>
      </c>
      <c r="F650" s="664" t="s">
        <v>2456</v>
      </c>
      <c r="G650" s="663" t="s">
        <v>1064</v>
      </c>
      <c r="H650" s="663" t="s">
        <v>2073</v>
      </c>
      <c r="I650" s="663" t="s">
        <v>2074</v>
      </c>
      <c r="J650" s="663" t="s">
        <v>1597</v>
      </c>
      <c r="K650" s="663" t="s">
        <v>2075</v>
      </c>
      <c r="L650" s="665">
        <v>124.19059119602261</v>
      </c>
      <c r="M650" s="665">
        <v>423</v>
      </c>
      <c r="N650" s="666">
        <v>52532.620075917563</v>
      </c>
    </row>
    <row r="651" spans="1:14" ht="14.4" customHeight="1" x14ac:dyDescent="0.3">
      <c r="A651" s="661" t="s">
        <v>580</v>
      </c>
      <c r="B651" s="662" t="s">
        <v>581</v>
      </c>
      <c r="C651" s="663" t="s">
        <v>599</v>
      </c>
      <c r="D651" s="664" t="s">
        <v>2454</v>
      </c>
      <c r="E651" s="663" t="s">
        <v>605</v>
      </c>
      <c r="F651" s="664" t="s">
        <v>2456</v>
      </c>
      <c r="G651" s="663"/>
      <c r="H651" s="663" t="s">
        <v>2076</v>
      </c>
      <c r="I651" s="663" t="s">
        <v>2077</v>
      </c>
      <c r="J651" s="663" t="s">
        <v>2078</v>
      </c>
      <c r="K651" s="663" t="s">
        <v>2079</v>
      </c>
      <c r="L651" s="665">
        <v>249.38999999999996</v>
      </c>
      <c r="M651" s="665">
        <v>2</v>
      </c>
      <c r="N651" s="666">
        <v>498.77999999999992</v>
      </c>
    </row>
    <row r="652" spans="1:14" ht="14.4" customHeight="1" x14ac:dyDescent="0.3">
      <c r="A652" s="661" t="s">
        <v>580</v>
      </c>
      <c r="B652" s="662" t="s">
        <v>581</v>
      </c>
      <c r="C652" s="663" t="s">
        <v>599</v>
      </c>
      <c r="D652" s="664" t="s">
        <v>2454</v>
      </c>
      <c r="E652" s="663" t="s">
        <v>605</v>
      </c>
      <c r="F652" s="664" t="s">
        <v>2456</v>
      </c>
      <c r="G652" s="663"/>
      <c r="H652" s="663" t="s">
        <v>1319</v>
      </c>
      <c r="I652" s="663" t="s">
        <v>1320</v>
      </c>
      <c r="J652" s="663" t="s">
        <v>1321</v>
      </c>
      <c r="K652" s="663" t="s">
        <v>1322</v>
      </c>
      <c r="L652" s="665">
        <v>363.97893301645644</v>
      </c>
      <c r="M652" s="665">
        <v>3</v>
      </c>
      <c r="N652" s="666">
        <v>1091.9367990493693</v>
      </c>
    </row>
    <row r="653" spans="1:14" ht="14.4" customHeight="1" x14ac:dyDescent="0.3">
      <c r="A653" s="661" t="s">
        <v>580</v>
      </c>
      <c r="B653" s="662" t="s">
        <v>581</v>
      </c>
      <c r="C653" s="663" t="s">
        <v>599</v>
      </c>
      <c r="D653" s="664" t="s">
        <v>2454</v>
      </c>
      <c r="E653" s="663" t="s">
        <v>605</v>
      </c>
      <c r="F653" s="664" t="s">
        <v>2456</v>
      </c>
      <c r="G653" s="663"/>
      <c r="H653" s="663" t="s">
        <v>1331</v>
      </c>
      <c r="I653" s="663" t="s">
        <v>1331</v>
      </c>
      <c r="J653" s="663" t="s">
        <v>1108</v>
      </c>
      <c r="K653" s="663" t="s">
        <v>1332</v>
      </c>
      <c r="L653" s="665">
        <v>35.179999999999986</v>
      </c>
      <c r="M653" s="665">
        <v>1</v>
      </c>
      <c r="N653" s="666">
        <v>35.179999999999986</v>
      </c>
    </row>
    <row r="654" spans="1:14" ht="14.4" customHeight="1" x14ac:dyDescent="0.3">
      <c r="A654" s="661" t="s">
        <v>580</v>
      </c>
      <c r="B654" s="662" t="s">
        <v>581</v>
      </c>
      <c r="C654" s="663" t="s">
        <v>599</v>
      </c>
      <c r="D654" s="664" t="s">
        <v>2454</v>
      </c>
      <c r="E654" s="663" t="s">
        <v>605</v>
      </c>
      <c r="F654" s="664" t="s">
        <v>2456</v>
      </c>
      <c r="G654" s="663"/>
      <c r="H654" s="663" t="s">
        <v>2080</v>
      </c>
      <c r="I654" s="663" t="s">
        <v>2080</v>
      </c>
      <c r="J654" s="663" t="s">
        <v>2081</v>
      </c>
      <c r="K654" s="663" t="s">
        <v>2082</v>
      </c>
      <c r="L654" s="665">
        <v>1442.5400000000002</v>
      </c>
      <c r="M654" s="665">
        <v>1</v>
      </c>
      <c r="N654" s="666">
        <v>1442.5400000000002</v>
      </c>
    </row>
    <row r="655" spans="1:14" ht="14.4" customHeight="1" x14ac:dyDescent="0.3">
      <c r="A655" s="661" t="s">
        <v>580</v>
      </c>
      <c r="B655" s="662" t="s">
        <v>581</v>
      </c>
      <c r="C655" s="663" t="s">
        <v>599</v>
      </c>
      <c r="D655" s="664" t="s">
        <v>2454</v>
      </c>
      <c r="E655" s="663" t="s">
        <v>605</v>
      </c>
      <c r="F655" s="664" t="s">
        <v>2456</v>
      </c>
      <c r="G655" s="663" t="s">
        <v>613</v>
      </c>
      <c r="H655" s="663" t="s">
        <v>1333</v>
      </c>
      <c r="I655" s="663" t="s">
        <v>1333</v>
      </c>
      <c r="J655" s="663" t="s">
        <v>1334</v>
      </c>
      <c r="K655" s="663" t="s">
        <v>1335</v>
      </c>
      <c r="L655" s="665">
        <v>171.6</v>
      </c>
      <c r="M655" s="665">
        <v>325</v>
      </c>
      <c r="N655" s="666">
        <v>55770</v>
      </c>
    </row>
    <row r="656" spans="1:14" ht="14.4" customHeight="1" x14ac:dyDescent="0.3">
      <c r="A656" s="661" t="s">
        <v>580</v>
      </c>
      <c r="B656" s="662" t="s">
        <v>581</v>
      </c>
      <c r="C656" s="663" t="s">
        <v>599</v>
      </c>
      <c r="D656" s="664" t="s">
        <v>2454</v>
      </c>
      <c r="E656" s="663" t="s">
        <v>605</v>
      </c>
      <c r="F656" s="664" t="s">
        <v>2456</v>
      </c>
      <c r="G656" s="663" t="s">
        <v>613</v>
      </c>
      <c r="H656" s="663" t="s">
        <v>1336</v>
      </c>
      <c r="I656" s="663" t="s">
        <v>1336</v>
      </c>
      <c r="J656" s="663" t="s">
        <v>1337</v>
      </c>
      <c r="K656" s="663" t="s">
        <v>1338</v>
      </c>
      <c r="L656" s="665">
        <v>173.68999999999994</v>
      </c>
      <c r="M656" s="665">
        <v>50</v>
      </c>
      <c r="N656" s="666">
        <v>8684.4999999999964</v>
      </c>
    </row>
    <row r="657" spans="1:14" ht="14.4" customHeight="1" x14ac:dyDescent="0.3">
      <c r="A657" s="661" t="s">
        <v>580</v>
      </c>
      <c r="B657" s="662" t="s">
        <v>581</v>
      </c>
      <c r="C657" s="663" t="s">
        <v>599</v>
      </c>
      <c r="D657" s="664" t="s">
        <v>2454</v>
      </c>
      <c r="E657" s="663" t="s">
        <v>605</v>
      </c>
      <c r="F657" s="664" t="s">
        <v>2456</v>
      </c>
      <c r="G657" s="663" t="s">
        <v>613</v>
      </c>
      <c r="H657" s="663" t="s">
        <v>1643</v>
      </c>
      <c r="I657" s="663" t="s">
        <v>1643</v>
      </c>
      <c r="J657" s="663" t="s">
        <v>1644</v>
      </c>
      <c r="K657" s="663" t="s">
        <v>1338</v>
      </c>
      <c r="L657" s="665">
        <v>143.54166666666666</v>
      </c>
      <c r="M657" s="665">
        <v>24</v>
      </c>
      <c r="N657" s="666">
        <v>3445</v>
      </c>
    </row>
    <row r="658" spans="1:14" ht="14.4" customHeight="1" x14ac:dyDescent="0.3">
      <c r="A658" s="661" t="s">
        <v>580</v>
      </c>
      <c r="B658" s="662" t="s">
        <v>581</v>
      </c>
      <c r="C658" s="663" t="s">
        <v>599</v>
      </c>
      <c r="D658" s="664" t="s">
        <v>2454</v>
      </c>
      <c r="E658" s="663" t="s">
        <v>605</v>
      </c>
      <c r="F658" s="664" t="s">
        <v>2456</v>
      </c>
      <c r="G658" s="663" t="s">
        <v>613</v>
      </c>
      <c r="H658" s="663" t="s">
        <v>1339</v>
      </c>
      <c r="I658" s="663" t="s">
        <v>1339</v>
      </c>
      <c r="J658" s="663" t="s">
        <v>1334</v>
      </c>
      <c r="K658" s="663" t="s">
        <v>1340</v>
      </c>
      <c r="L658" s="665">
        <v>92.949999999999989</v>
      </c>
      <c r="M658" s="665">
        <v>72</v>
      </c>
      <c r="N658" s="666">
        <v>6692.4</v>
      </c>
    </row>
    <row r="659" spans="1:14" ht="14.4" customHeight="1" x14ac:dyDescent="0.3">
      <c r="A659" s="661" t="s">
        <v>580</v>
      </c>
      <c r="B659" s="662" t="s">
        <v>581</v>
      </c>
      <c r="C659" s="663" t="s">
        <v>599</v>
      </c>
      <c r="D659" s="664" t="s">
        <v>2454</v>
      </c>
      <c r="E659" s="663" t="s">
        <v>605</v>
      </c>
      <c r="F659" s="664" t="s">
        <v>2456</v>
      </c>
      <c r="G659" s="663" t="s">
        <v>613</v>
      </c>
      <c r="H659" s="663" t="s">
        <v>1341</v>
      </c>
      <c r="I659" s="663" t="s">
        <v>1341</v>
      </c>
      <c r="J659" s="663" t="s">
        <v>1334</v>
      </c>
      <c r="K659" s="663" t="s">
        <v>1342</v>
      </c>
      <c r="L659" s="665">
        <v>93.5</v>
      </c>
      <c r="M659" s="665">
        <v>159</v>
      </c>
      <c r="N659" s="666">
        <v>14866.5</v>
      </c>
    </row>
    <row r="660" spans="1:14" ht="14.4" customHeight="1" x14ac:dyDescent="0.3">
      <c r="A660" s="661" t="s">
        <v>580</v>
      </c>
      <c r="B660" s="662" t="s">
        <v>581</v>
      </c>
      <c r="C660" s="663" t="s">
        <v>599</v>
      </c>
      <c r="D660" s="664" t="s">
        <v>2454</v>
      </c>
      <c r="E660" s="663" t="s">
        <v>605</v>
      </c>
      <c r="F660" s="664" t="s">
        <v>2456</v>
      </c>
      <c r="G660" s="663" t="s">
        <v>613</v>
      </c>
      <c r="H660" s="663" t="s">
        <v>614</v>
      </c>
      <c r="I660" s="663" t="s">
        <v>615</v>
      </c>
      <c r="J660" s="663" t="s">
        <v>616</v>
      </c>
      <c r="K660" s="663" t="s">
        <v>617</v>
      </c>
      <c r="L660" s="665">
        <v>41.129965181585135</v>
      </c>
      <c r="M660" s="665">
        <v>2</v>
      </c>
      <c r="N660" s="666">
        <v>82.25993036317027</v>
      </c>
    </row>
    <row r="661" spans="1:14" ht="14.4" customHeight="1" x14ac:dyDescent="0.3">
      <c r="A661" s="661" t="s">
        <v>580</v>
      </c>
      <c r="B661" s="662" t="s">
        <v>581</v>
      </c>
      <c r="C661" s="663" t="s">
        <v>599</v>
      </c>
      <c r="D661" s="664" t="s">
        <v>2454</v>
      </c>
      <c r="E661" s="663" t="s">
        <v>605</v>
      </c>
      <c r="F661" s="664" t="s">
        <v>2456</v>
      </c>
      <c r="G661" s="663" t="s">
        <v>613</v>
      </c>
      <c r="H661" s="663" t="s">
        <v>618</v>
      </c>
      <c r="I661" s="663" t="s">
        <v>619</v>
      </c>
      <c r="J661" s="663" t="s">
        <v>620</v>
      </c>
      <c r="K661" s="663" t="s">
        <v>621</v>
      </c>
      <c r="L661" s="665">
        <v>87.03000000000003</v>
      </c>
      <c r="M661" s="665">
        <v>4</v>
      </c>
      <c r="N661" s="666">
        <v>348.12000000000012</v>
      </c>
    </row>
    <row r="662" spans="1:14" ht="14.4" customHeight="1" x14ac:dyDescent="0.3">
      <c r="A662" s="661" t="s">
        <v>580</v>
      </c>
      <c r="B662" s="662" t="s">
        <v>581</v>
      </c>
      <c r="C662" s="663" t="s">
        <v>599</v>
      </c>
      <c r="D662" s="664" t="s">
        <v>2454</v>
      </c>
      <c r="E662" s="663" t="s">
        <v>605</v>
      </c>
      <c r="F662" s="664" t="s">
        <v>2456</v>
      </c>
      <c r="G662" s="663" t="s">
        <v>613</v>
      </c>
      <c r="H662" s="663" t="s">
        <v>622</v>
      </c>
      <c r="I662" s="663" t="s">
        <v>623</v>
      </c>
      <c r="J662" s="663" t="s">
        <v>624</v>
      </c>
      <c r="K662" s="663" t="s">
        <v>625</v>
      </c>
      <c r="L662" s="665">
        <v>96.987044300556519</v>
      </c>
      <c r="M662" s="665">
        <v>278</v>
      </c>
      <c r="N662" s="666">
        <v>26962.398315554714</v>
      </c>
    </row>
    <row r="663" spans="1:14" ht="14.4" customHeight="1" x14ac:dyDescent="0.3">
      <c r="A663" s="661" t="s">
        <v>580</v>
      </c>
      <c r="B663" s="662" t="s">
        <v>581</v>
      </c>
      <c r="C663" s="663" t="s">
        <v>599</v>
      </c>
      <c r="D663" s="664" t="s">
        <v>2454</v>
      </c>
      <c r="E663" s="663" t="s">
        <v>605</v>
      </c>
      <c r="F663" s="664" t="s">
        <v>2456</v>
      </c>
      <c r="G663" s="663" t="s">
        <v>613</v>
      </c>
      <c r="H663" s="663" t="s">
        <v>626</v>
      </c>
      <c r="I663" s="663" t="s">
        <v>627</v>
      </c>
      <c r="J663" s="663" t="s">
        <v>628</v>
      </c>
      <c r="K663" s="663" t="s">
        <v>629</v>
      </c>
      <c r="L663" s="665">
        <v>167.60969965370327</v>
      </c>
      <c r="M663" s="665">
        <v>4</v>
      </c>
      <c r="N663" s="666">
        <v>670.43879861481309</v>
      </c>
    </row>
    <row r="664" spans="1:14" ht="14.4" customHeight="1" x14ac:dyDescent="0.3">
      <c r="A664" s="661" t="s">
        <v>580</v>
      </c>
      <c r="B664" s="662" t="s">
        <v>581</v>
      </c>
      <c r="C664" s="663" t="s">
        <v>599</v>
      </c>
      <c r="D664" s="664" t="s">
        <v>2454</v>
      </c>
      <c r="E664" s="663" t="s">
        <v>605</v>
      </c>
      <c r="F664" s="664" t="s">
        <v>2456</v>
      </c>
      <c r="G664" s="663" t="s">
        <v>613</v>
      </c>
      <c r="H664" s="663" t="s">
        <v>630</v>
      </c>
      <c r="I664" s="663" t="s">
        <v>631</v>
      </c>
      <c r="J664" s="663" t="s">
        <v>632</v>
      </c>
      <c r="K664" s="663" t="s">
        <v>633</v>
      </c>
      <c r="L664" s="665">
        <v>64.539381980234296</v>
      </c>
      <c r="M664" s="665">
        <v>6</v>
      </c>
      <c r="N664" s="666">
        <v>387.2362918814058</v>
      </c>
    </row>
    <row r="665" spans="1:14" ht="14.4" customHeight="1" x14ac:dyDescent="0.3">
      <c r="A665" s="661" t="s">
        <v>580</v>
      </c>
      <c r="B665" s="662" t="s">
        <v>581</v>
      </c>
      <c r="C665" s="663" t="s">
        <v>599</v>
      </c>
      <c r="D665" s="664" t="s">
        <v>2454</v>
      </c>
      <c r="E665" s="663" t="s">
        <v>605</v>
      </c>
      <c r="F665" s="664" t="s">
        <v>2456</v>
      </c>
      <c r="G665" s="663" t="s">
        <v>613</v>
      </c>
      <c r="H665" s="663" t="s">
        <v>1649</v>
      </c>
      <c r="I665" s="663" t="s">
        <v>1650</v>
      </c>
      <c r="J665" s="663" t="s">
        <v>1651</v>
      </c>
      <c r="K665" s="663" t="s">
        <v>1652</v>
      </c>
      <c r="L665" s="665">
        <v>27.756857012034523</v>
      </c>
      <c r="M665" s="665">
        <v>35</v>
      </c>
      <c r="N665" s="666">
        <v>971.48999542120828</v>
      </c>
    </row>
    <row r="666" spans="1:14" ht="14.4" customHeight="1" x14ac:dyDescent="0.3">
      <c r="A666" s="661" t="s">
        <v>580</v>
      </c>
      <c r="B666" s="662" t="s">
        <v>581</v>
      </c>
      <c r="C666" s="663" t="s">
        <v>599</v>
      </c>
      <c r="D666" s="664" t="s">
        <v>2454</v>
      </c>
      <c r="E666" s="663" t="s">
        <v>605</v>
      </c>
      <c r="F666" s="664" t="s">
        <v>2456</v>
      </c>
      <c r="G666" s="663" t="s">
        <v>613</v>
      </c>
      <c r="H666" s="663" t="s">
        <v>638</v>
      </c>
      <c r="I666" s="663" t="s">
        <v>639</v>
      </c>
      <c r="J666" s="663" t="s">
        <v>640</v>
      </c>
      <c r="K666" s="663" t="s">
        <v>641</v>
      </c>
      <c r="L666" s="665">
        <v>77.609909183404369</v>
      </c>
      <c r="M666" s="665">
        <v>7</v>
      </c>
      <c r="N666" s="666">
        <v>543.26936428383055</v>
      </c>
    </row>
    <row r="667" spans="1:14" ht="14.4" customHeight="1" x14ac:dyDescent="0.3">
      <c r="A667" s="661" t="s">
        <v>580</v>
      </c>
      <c r="B667" s="662" t="s">
        <v>581</v>
      </c>
      <c r="C667" s="663" t="s">
        <v>599</v>
      </c>
      <c r="D667" s="664" t="s">
        <v>2454</v>
      </c>
      <c r="E667" s="663" t="s">
        <v>605</v>
      </c>
      <c r="F667" s="664" t="s">
        <v>2456</v>
      </c>
      <c r="G667" s="663" t="s">
        <v>613</v>
      </c>
      <c r="H667" s="663" t="s">
        <v>2083</v>
      </c>
      <c r="I667" s="663" t="s">
        <v>2084</v>
      </c>
      <c r="J667" s="663" t="s">
        <v>2085</v>
      </c>
      <c r="K667" s="663" t="s">
        <v>2086</v>
      </c>
      <c r="L667" s="665">
        <v>50.549998239312501</v>
      </c>
      <c r="M667" s="665">
        <v>1</v>
      </c>
      <c r="N667" s="666">
        <v>50.549998239312501</v>
      </c>
    </row>
    <row r="668" spans="1:14" ht="14.4" customHeight="1" x14ac:dyDescent="0.3">
      <c r="A668" s="661" t="s">
        <v>580</v>
      </c>
      <c r="B668" s="662" t="s">
        <v>581</v>
      </c>
      <c r="C668" s="663" t="s">
        <v>599</v>
      </c>
      <c r="D668" s="664" t="s">
        <v>2454</v>
      </c>
      <c r="E668" s="663" t="s">
        <v>605</v>
      </c>
      <c r="F668" s="664" t="s">
        <v>2456</v>
      </c>
      <c r="G668" s="663" t="s">
        <v>613</v>
      </c>
      <c r="H668" s="663" t="s">
        <v>650</v>
      </c>
      <c r="I668" s="663" t="s">
        <v>651</v>
      </c>
      <c r="J668" s="663" t="s">
        <v>652</v>
      </c>
      <c r="K668" s="663" t="s">
        <v>653</v>
      </c>
      <c r="L668" s="665">
        <v>36.199999011833896</v>
      </c>
      <c r="M668" s="665">
        <v>1</v>
      </c>
      <c r="N668" s="666">
        <v>36.199999011833896</v>
      </c>
    </row>
    <row r="669" spans="1:14" ht="14.4" customHeight="1" x14ac:dyDescent="0.3">
      <c r="A669" s="661" t="s">
        <v>580</v>
      </c>
      <c r="B669" s="662" t="s">
        <v>581</v>
      </c>
      <c r="C669" s="663" t="s">
        <v>599</v>
      </c>
      <c r="D669" s="664" t="s">
        <v>2454</v>
      </c>
      <c r="E669" s="663" t="s">
        <v>605</v>
      </c>
      <c r="F669" s="664" t="s">
        <v>2456</v>
      </c>
      <c r="G669" s="663" t="s">
        <v>613</v>
      </c>
      <c r="H669" s="663" t="s">
        <v>654</v>
      </c>
      <c r="I669" s="663" t="s">
        <v>655</v>
      </c>
      <c r="J669" s="663" t="s">
        <v>656</v>
      </c>
      <c r="K669" s="663" t="s">
        <v>657</v>
      </c>
      <c r="L669" s="665">
        <v>66.150182515668661</v>
      </c>
      <c r="M669" s="665">
        <v>1</v>
      </c>
      <c r="N669" s="666">
        <v>66.150182515668661</v>
      </c>
    </row>
    <row r="670" spans="1:14" ht="14.4" customHeight="1" x14ac:dyDescent="0.3">
      <c r="A670" s="661" t="s">
        <v>580</v>
      </c>
      <c r="B670" s="662" t="s">
        <v>581</v>
      </c>
      <c r="C670" s="663" t="s">
        <v>599</v>
      </c>
      <c r="D670" s="664" t="s">
        <v>2454</v>
      </c>
      <c r="E670" s="663" t="s">
        <v>605</v>
      </c>
      <c r="F670" s="664" t="s">
        <v>2456</v>
      </c>
      <c r="G670" s="663" t="s">
        <v>613</v>
      </c>
      <c r="H670" s="663" t="s">
        <v>658</v>
      </c>
      <c r="I670" s="663" t="s">
        <v>659</v>
      </c>
      <c r="J670" s="663" t="s">
        <v>660</v>
      </c>
      <c r="K670" s="663" t="s">
        <v>661</v>
      </c>
      <c r="L670" s="665">
        <v>58.553262670362415</v>
      </c>
      <c r="M670" s="665">
        <v>24</v>
      </c>
      <c r="N670" s="666">
        <v>1405.278304088698</v>
      </c>
    </row>
    <row r="671" spans="1:14" ht="14.4" customHeight="1" x14ac:dyDescent="0.3">
      <c r="A671" s="661" t="s">
        <v>580</v>
      </c>
      <c r="B671" s="662" t="s">
        <v>581</v>
      </c>
      <c r="C671" s="663" t="s">
        <v>599</v>
      </c>
      <c r="D671" s="664" t="s">
        <v>2454</v>
      </c>
      <c r="E671" s="663" t="s">
        <v>605</v>
      </c>
      <c r="F671" s="664" t="s">
        <v>2456</v>
      </c>
      <c r="G671" s="663" t="s">
        <v>613</v>
      </c>
      <c r="H671" s="663" t="s">
        <v>662</v>
      </c>
      <c r="I671" s="663" t="s">
        <v>663</v>
      </c>
      <c r="J671" s="663" t="s">
        <v>664</v>
      </c>
      <c r="K671" s="663" t="s">
        <v>665</v>
      </c>
      <c r="L671" s="665">
        <v>41.349998294296938</v>
      </c>
      <c r="M671" s="665">
        <v>5</v>
      </c>
      <c r="N671" s="666">
        <v>206.74999147148469</v>
      </c>
    </row>
    <row r="672" spans="1:14" ht="14.4" customHeight="1" x14ac:dyDescent="0.3">
      <c r="A672" s="661" t="s">
        <v>580</v>
      </c>
      <c r="B672" s="662" t="s">
        <v>581</v>
      </c>
      <c r="C672" s="663" t="s">
        <v>599</v>
      </c>
      <c r="D672" s="664" t="s">
        <v>2454</v>
      </c>
      <c r="E672" s="663" t="s">
        <v>605</v>
      </c>
      <c r="F672" s="664" t="s">
        <v>2456</v>
      </c>
      <c r="G672" s="663" t="s">
        <v>613</v>
      </c>
      <c r="H672" s="663" t="s">
        <v>2087</v>
      </c>
      <c r="I672" s="663" t="s">
        <v>2088</v>
      </c>
      <c r="J672" s="663" t="s">
        <v>2089</v>
      </c>
      <c r="K672" s="663" t="s">
        <v>1810</v>
      </c>
      <c r="L672" s="665">
        <v>235.27843137254902</v>
      </c>
      <c r="M672" s="665">
        <v>51</v>
      </c>
      <c r="N672" s="666">
        <v>11999.2</v>
      </c>
    </row>
    <row r="673" spans="1:14" ht="14.4" customHeight="1" x14ac:dyDescent="0.3">
      <c r="A673" s="661" t="s">
        <v>580</v>
      </c>
      <c r="B673" s="662" t="s">
        <v>581</v>
      </c>
      <c r="C673" s="663" t="s">
        <v>599</v>
      </c>
      <c r="D673" s="664" t="s">
        <v>2454</v>
      </c>
      <c r="E673" s="663" t="s">
        <v>605</v>
      </c>
      <c r="F673" s="664" t="s">
        <v>2456</v>
      </c>
      <c r="G673" s="663" t="s">
        <v>613</v>
      </c>
      <c r="H673" s="663" t="s">
        <v>2090</v>
      </c>
      <c r="I673" s="663" t="s">
        <v>2091</v>
      </c>
      <c r="J673" s="663" t="s">
        <v>2092</v>
      </c>
      <c r="K673" s="663" t="s">
        <v>1810</v>
      </c>
      <c r="L673" s="665">
        <v>329.42000000000007</v>
      </c>
      <c r="M673" s="665">
        <v>2</v>
      </c>
      <c r="N673" s="666">
        <v>658.84000000000015</v>
      </c>
    </row>
    <row r="674" spans="1:14" ht="14.4" customHeight="1" x14ac:dyDescent="0.3">
      <c r="A674" s="661" t="s">
        <v>580</v>
      </c>
      <c r="B674" s="662" t="s">
        <v>581</v>
      </c>
      <c r="C674" s="663" t="s">
        <v>599</v>
      </c>
      <c r="D674" s="664" t="s">
        <v>2454</v>
      </c>
      <c r="E674" s="663" t="s">
        <v>605</v>
      </c>
      <c r="F674" s="664" t="s">
        <v>2456</v>
      </c>
      <c r="G674" s="663" t="s">
        <v>613</v>
      </c>
      <c r="H674" s="663" t="s">
        <v>2093</v>
      </c>
      <c r="I674" s="663" t="s">
        <v>2094</v>
      </c>
      <c r="J674" s="663" t="s">
        <v>2095</v>
      </c>
      <c r="K674" s="663" t="s">
        <v>2096</v>
      </c>
      <c r="L674" s="665">
        <v>104.14000000000001</v>
      </c>
      <c r="M674" s="665">
        <v>2</v>
      </c>
      <c r="N674" s="666">
        <v>208.28000000000003</v>
      </c>
    </row>
    <row r="675" spans="1:14" ht="14.4" customHeight="1" x14ac:dyDescent="0.3">
      <c r="A675" s="661" t="s">
        <v>580</v>
      </c>
      <c r="B675" s="662" t="s">
        <v>581</v>
      </c>
      <c r="C675" s="663" t="s">
        <v>599</v>
      </c>
      <c r="D675" s="664" t="s">
        <v>2454</v>
      </c>
      <c r="E675" s="663" t="s">
        <v>605</v>
      </c>
      <c r="F675" s="664" t="s">
        <v>2456</v>
      </c>
      <c r="G675" s="663" t="s">
        <v>613</v>
      </c>
      <c r="H675" s="663" t="s">
        <v>686</v>
      </c>
      <c r="I675" s="663" t="s">
        <v>686</v>
      </c>
      <c r="J675" s="663" t="s">
        <v>687</v>
      </c>
      <c r="K675" s="663" t="s">
        <v>688</v>
      </c>
      <c r="L675" s="665">
        <v>36.556542028378573</v>
      </c>
      <c r="M675" s="665">
        <v>120</v>
      </c>
      <c r="N675" s="666">
        <v>4386.785043405429</v>
      </c>
    </row>
    <row r="676" spans="1:14" ht="14.4" customHeight="1" x14ac:dyDescent="0.3">
      <c r="A676" s="661" t="s">
        <v>580</v>
      </c>
      <c r="B676" s="662" t="s">
        <v>581</v>
      </c>
      <c r="C676" s="663" t="s">
        <v>599</v>
      </c>
      <c r="D676" s="664" t="s">
        <v>2454</v>
      </c>
      <c r="E676" s="663" t="s">
        <v>605</v>
      </c>
      <c r="F676" s="664" t="s">
        <v>2456</v>
      </c>
      <c r="G676" s="663" t="s">
        <v>613</v>
      </c>
      <c r="H676" s="663" t="s">
        <v>689</v>
      </c>
      <c r="I676" s="663" t="s">
        <v>690</v>
      </c>
      <c r="J676" s="663" t="s">
        <v>691</v>
      </c>
      <c r="K676" s="663" t="s">
        <v>692</v>
      </c>
      <c r="L676" s="665">
        <v>49.969875774786146</v>
      </c>
      <c r="M676" s="665">
        <v>4</v>
      </c>
      <c r="N676" s="666">
        <v>199.87950309914459</v>
      </c>
    </row>
    <row r="677" spans="1:14" ht="14.4" customHeight="1" x14ac:dyDescent="0.3">
      <c r="A677" s="661" t="s">
        <v>580</v>
      </c>
      <c r="B677" s="662" t="s">
        <v>581</v>
      </c>
      <c r="C677" s="663" t="s">
        <v>599</v>
      </c>
      <c r="D677" s="664" t="s">
        <v>2454</v>
      </c>
      <c r="E677" s="663" t="s">
        <v>605</v>
      </c>
      <c r="F677" s="664" t="s">
        <v>2456</v>
      </c>
      <c r="G677" s="663" t="s">
        <v>613</v>
      </c>
      <c r="H677" s="663" t="s">
        <v>693</v>
      </c>
      <c r="I677" s="663" t="s">
        <v>694</v>
      </c>
      <c r="J677" s="663" t="s">
        <v>691</v>
      </c>
      <c r="K677" s="663" t="s">
        <v>695</v>
      </c>
      <c r="L677" s="665">
        <v>139.00959926103457</v>
      </c>
      <c r="M677" s="665">
        <v>2</v>
      </c>
      <c r="N677" s="666">
        <v>278.01919852206913</v>
      </c>
    </row>
    <row r="678" spans="1:14" ht="14.4" customHeight="1" x14ac:dyDescent="0.3">
      <c r="A678" s="661" t="s">
        <v>580</v>
      </c>
      <c r="B678" s="662" t="s">
        <v>581</v>
      </c>
      <c r="C678" s="663" t="s">
        <v>599</v>
      </c>
      <c r="D678" s="664" t="s">
        <v>2454</v>
      </c>
      <c r="E678" s="663" t="s">
        <v>605</v>
      </c>
      <c r="F678" s="664" t="s">
        <v>2456</v>
      </c>
      <c r="G678" s="663" t="s">
        <v>613</v>
      </c>
      <c r="H678" s="663" t="s">
        <v>2097</v>
      </c>
      <c r="I678" s="663" t="s">
        <v>2098</v>
      </c>
      <c r="J678" s="663" t="s">
        <v>1774</v>
      </c>
      <c r="K678" s="663" t="s">
        <v>2099</v>
      </c>
      <c r="L678" s="665">
        <v>56.050000000000026</v>
      </c>
      <c r="M678" s="665">
        <v>1</v>
      </c>
      <c r="N678" s="666">
        <v>56.050000000000026</v>
      </c>
    </row>
    <row r="679" spans="1:14" ht="14.4" customHeight="1" x14ac:dyDescent="0.3">
      <c r="A679" s="661" t="s">
        <v>580</v>
      </c>
      <c r="B679" s="662" t="s">
        <v>581</v>
      </c>
      <c r="C679" s="663" t="s">
        <v>599</v>
      </c>
      <c r="D679" s="664" t="s">
        <v>2454</v>
      </c>
      <c r="E679" s="663" t="s">
        <v>605</v>
      </c>
      <c r="F679" s="664" t="s">
        <v>2456</v>
      </c>
      <c r="G679" s="663" t="s">
        <v>613</v>
      </c>
      <c r="H679" s="663" t="s">
        <v>2100</v>
      </c>
      <c r="I679" s="663" t="s">
        <v>2101</v>
      </c>
      <c r="J679" s="663" t="s">
        <v>2102</v>
      </c>
      <c r="K679" s="663" t="s">
        <v>2103</v>
      </c>
      <c r="L679" s="665">
        <v>113.795</v>
      </c>
      <c r="M679" s="665">
        <v>1</v>
      </c>
      <c r="N679" s="666">
        <v>113.795</v>
      </c>
    </row>
    <row r="680" spans="1:14" ht="14.4" customHeight="1" x14ac:dyDescent="0.3">
      <c r="A680" s="661" t="s">
        <v>580</v>
      </c>
      <c r="B680" s="662" t="s">
        <v>581</v>
      </c>
      <c r="C680" s="663" t="s">
        <v>599</v>
      </c>
      <c r="D680" s="664" t="s">
        <v>2454</v>
      </c>
      <c r="E680" s="663" t="s">
        <v>605</v>
      </c>
      <c r="F680" s="664" t="s">
        <v>2456</v>
      </c>
      <c r="G680" s="663" t="s">
        <v>613</v>
      </c>
      <c r="H680" s="663" t="s">
        <v>2104</v>
      </c>
      <c r="I680" s="663" t="s">
        <v>2105</v>
      </c>
      <c r="J680" s="663" t="s">
        <v>2106</v>
      </c>
      <c r="K680" s="663" t="s">
        <v>2107</v>
      </c>
      <c r="L680" s="665">
        <v>103.78999603090462</v>
      </c>
      <c r="M680" s="665">
        <v>1</v>
      </c>
      <c r="N680" s="666">
        <v>103.78999603090462</v>
      </c>
    </row>
    <row r="681" spans="1:14" ht="14.4" customHeight="1" x14ac:dyDescent="0.3">
      <c r="A681" s="661" t="s">
        <v>580</v>
      </c>
      <c r="B681" s="662" t="s">
        <v>581</v>
      </c>
      <c r="C681" s="663" t="s">
        <v>599</v>
      </c>
      <c r="D681" s="664" t="s">
        <v>2454</v>
      </c>
      <c r="E681" s="663" t="s">
        <v>605</v>
      </c>
      <c r="F681" s="664" t="s">
        <v>2456</v>
      </c>
      <c r="G681" s="663" t="s">
        <v>613</v>
      </c>
      <c r="H681" s="663" t="s">
        <v>724</v>
      </c>
      <c r="I681" s="663" t="s">
        <v>725</v>
      </c>
      <c r="J681" s="663" t="s">
        <v>726</v>
      </c>
      <c r="K681" s="663" t="s">
        <v>727</v>
      </c>
      <c r="L681" s="665">
        <v>21.78</v>
      </c>
      <c r="M681" s="665">
        <v>3</v>
      </c>
      <c r="N681" s="666">
        <v>65.34</v>
      </c>
    </row>
    <row r="682" spans="1:14" ht="14.4" customHeight="1" x14ac:dyDescent="0.3">
      <c r="A682" s="661" t="s">
        <v>580</v>
      </c>
      <c r="B682" s="662" t="s">
        <v>581</v>
      </c>
      <c r="C682" s="663" t="s">
        <v>599</v>
      </c>
      <c r="D682" s="664" t="s">
        <v>2454</v>
      </c>
      <c r="E682" s="663" t="s">
        <v>605</v>
      </c>
      <c r="F682" s="664" t="s">
        <v>2456</v>
      </c>
      <c r="G682" s="663" t="s">
        <v>613</v>
      </c>
      <c r="H682" s="663" t="s">
        <v>2108</v>
      </c>
      <c r="I682" s="663" t="s">
        <v>2109</v>
      </c>
      <c r="J682" s="663" t="s">
        <v>2110</v>
      </c>
      <c r="K682" s="663" t="s">
        <v>2111</v>
      </c>
      <c r="L682" s="665">
        <v>118.02985987222152</v>
      </c>
      <c r="M682" s="665">
        <v>21</v>
      </c>
      <c r="N682" s="666">
        <v>2478.6270573166521</v>
      </c>
    </row>
    <row r="683" spans="1:14" ht="14.4" customHeight="1" x14ac:dyDescent="0.3">
      <c r="A683" s="661" t="s">
        <v>580</v>
      </c>
      <c r="B683" s="662" t="s">
        <v>581</v>
      </c>
      <c r="C683" s="663" t="s">
        <v>599</v>
      </c>
      <c r="D683" s="664" t="s">
        <v>2454</v>
      </c>
      <c r="E683" s="663" t="s">
        <v>605</v>
      </c>
      <c r="F683" s="664" t="s">
        <v>2456</v>
      </c>
      <c r="G683" s="663" t="s">
        <v>613</v>
      </c>
      <c r="H683" s="663" t="s">
        <v>744</v>
      </c>
      <c r="I683" s="663" t="s">
        <v>745</v>
      </c>
      <c r="J683" s="663" t="s">
        <v>746</v>
      </c>
      <c r="K683" s="663" t="s">
        <v>747</v>
      </c>
      <c r="L683" s="665">
        <v>125.07</v>
      </c>
      <c r="M683" s="665">
        <v>2</v>
      </c>
      <c r="N683" s="666">
        <v>250.14</v>
      </c>
    </row>
    <row r="684" spans="1:14" ht="14.4" customHeight="1" x14ac:dyDescent="0.3">
      <c r="A684" s="661" t="s">
        <v>580</v>
      </c>
      <c r="B684" s="662" t="s">
        <v>581</v>
      </c>
      <c r="C684" s="663" t="s">
        <v>599</v>
      </c>
      <c r="D684" s="664" t="s">
        <v>2454</v>
      </c>
      <c r="E684" s="663" t="s">
        <v>605</v>
      </c>
      <c r="F684" s="664" t="s">
        <v>2456</v>
      </c>
      <c r="G684" s="663" t="s">
        <v>613</v>
      </c>
      <c r="H684" s="663" t="s">
        <v>2112</v>
      </c>
      <c r="I684" s="663" t="s">
        <v>2113</v>
      </c>
      <c r="J684" s="663" t="s">
        <v>2114</v>
      </c>
      <c r="K684" s="663" t="s">
        <v>2115</v>
      </c>
      <c r="L684" s="665">
        <v>103.69000000000001</v>
      </c>
      <c r="M684" s="665">
        <v>1</v>
      </c>
      <c r="N684" s="666">
        <v>103.69000000000001</v>
      </c>
    </row>
    <row r="685" spans="1:14" ht="14.4" customHeight="1" x14ac:dyDescent="0.3">
      <c r="A685" s="661" t="s">
        <v>580</v>
      </c>
      <c r="B685" s="662" t="s">
        <v>581</v>
      </c>
      <c r="C685" s="663" t="s">
        <v>599</v>
      </c>
      <c r="D685" s="664" t="s">
        <v>2454</v>
      </c>
      <c r="E685" s="663" t="s">
        <v>605</v>
      </c>
      <c r="F685" s="664" t="s">
        <v>2456</v>
      </c>
      <c r="G685" s="663" t="s">
        <v>613</v>
      </c>
      <c r="H685" s="663" t="s">
        <v>2116</v>
      </c>
      <c r="I685" s="663" t="s">
        <v>2117</v>
      </c>
      <c r="J685" s="663" t="s">
        <v>2118</v>
      </c>
      <c r="K685" s="663" t="s">
        <v>2119</v>
      </c>
      <c r="L685" s="665">
        <v>359.68</v>
      </c>
      <c r="M685" s="665">
        <v>2</v>
      </c>
      <c r="N685" s="666">
        <v>719.36</v>
      </c>
    </row>
    <row r="686" spans="1:14" ht="14.4" customHeight="1" x14ac:dyDescent="0.3">
      <c r="A686" s="661" t="s">
        <v>580</v>
      </c>
      <c r="B686" s="662" t="s">
        <v>581</v>
      </c>
      <c r="C686" s="663" t="s">
        <v>599</v>
      </c>
      <c r="D686" s="664" t="s">
        <v>2454</v>
      </c>
      <c r="E686" s="663" t="s">
        <v>605</v>
      </c>
      <c r="F686" s="664" t="s">
        <v>2456</v>
      </c>
      <c r="G686" s="663" t="s">
        <v>613</v>
      </c>
      <c r="H686" s="663" t="s">
        <v>2120</v>
      </c>
      <c r="I686" s="663" t="s">
        <v>2121</v>
      </c>
      <c r="J686" s="663" t="s">
        <v>2122</v>
      </c>
      <c r="K686" s="663" t="s">
        <v>2123</v>
      </c>
      <c r="L686" s="665">
        <v>70.530563121533675</v>
      </c>
      <c r="M686" s="665">
        <v>1</v>
      </c>
      <c r="N686" s="666">
        <v>70.530563121533675</v>
      </c>
    </row>
    <row r="687" spans="1:14" ht="14.4" customHeight="1" x14ac:dyDescent="0.3">
      <c r="A687" s="661" t="s">
        <v>580</v>
      </c>
      <c r="B687" s="662" t="s">
        <v>581</v>
      </c>
      <c r="C687" s="663" t="s">
        <v>599</v>
      </c>
      <c r="D687" s="664" t="s">
        <v>2454</v>
      </c>
      <c r="E687" s="663" t="s">
        <v>605</v>
      </c>
      <c r="F687" s="664" t="s">
        <v>2456</v>
      </c>
      <c r="G687" s="663" t="s">
        <v>613</v>
      </c>
      <c r="H687" s="663" t="s">
        <v>756</v>
      </c>
      <c r="I687" s="663" t="s">
        <v>757</v>
      </c>
      <c r="J687" s="663" t="s">
        <v>758</v>
      </c>
      <c r="K687" s="663" t="s">
        <v>759</v>
      </c>
      <c r="L687" s="665">
        <v>126.90370004072967</v>
      </c>
      <c r="M687" s="665">
        <v>5</v>
      </c>
      <c r="N687" s="666">
        <v>634.51850020364839</v>
      </c>
    </row>
    <row r="688" spans="1:14" ht="14.4" customHeight="1" x14ac:dyDescent="0.3">
      <c r="A688" s="661" t="s">
        <v>580</v>
      </c>
      <c r="B688" s="662" t="s">
        <v>581</v>
      </c>
      <c r="C688" s="663" t="s">
        <v>599</v>
      </c>
      <c r="D688" s="664" t="s">
        <v>2454</v>
      </c>
      <c r="E688" s="663" t="s">
        <v>605</v>
      </c>
      <c r="F688" s="664" t="s">
        <v>2456</v>
      </c>
      <c r="G688" s="663" t="s">
        <v>613</v>
      </c>
      <c r="H688" s="663" t="s">
        <v>760</v>
      </c>
      <c r="I688" s="663" t="s">
        <v>761</v>
      </c>
      <c r="J688" s="663" t="s">
        <v>758</v>
      </c>
      <c r="K688" s="663" t="s">
        <v>762</v>
      </c>
      <c r="L688" s="665">
        <v>138.94978369893607</v>
      </c>
      <c r="M688" s="665">
        <v>1</v>
      </c>
      <c r="N688" s="666">
        <v>138.94978369893607</v>
      </c>
    </row>
    <row r="689" spans="1:14" ht="14.4" customHeight="1" x14ac:dyDescent="0.3">
      <c r="A689" s="661" t="s">
        <v>580</v>
      </c>
      <c r="B689" s="662" t="s">
        <v>581</v>
      </c>
      <c r="C689" s="663" t="s">
        <v>599</v>
      </c>
      <c r="D689" s="664" t="s">
        <v>2454</v>
      </c>
      <c r="E689" s="663" t="s">
        <v>605</v>
      </c>
      <c r="F689" s="664" t="s">
        <v>2456</v>
      </c>
      <c r="G689" s="663" t="s">
        <v>613</v>
      </c>
      <c r="H689" s="663" t="s">
        <v>763</v>
      </c>
      <c r="I689" s="663" t="s">
        <v>764</v>
      </c>
      <c r="J689" s="663" t="s">
        <v>765</v>
      </c>
      <c r="K689" s="663" t="s">
        <v>766</v>
      </c>
      <c r="L689" s="665">
        <v>67.779632855414832</v>
      </c>
      <c r="M689" s="665">
        <v>3</v>
      </c>
      <c r="N689" s="666">
        <v>203.3388985662445</v>
      </c>
    </row>
    <row r="690" spans="1:14" ht="14.4" customHeight="1" x14ac:dyDescent="0.3">
      <c r="A690" s="661" t="s">
        <v>580</v>
      </c>
      <c r="B690" s="662" t="s">
        <v>581</v>
      </c>
      <c r="C690" s="663" t="s">
        <v>599</v>
      </c>
      <c r="D690" s="664" t="s">
        <v>2454</v>
      </c>
      <c r="E690" s="663" t="s">
        <v>605</v>
      </c>
      <c r="F690" s="664" t="s">
        <v>2456</v>
      </c>
      <c r="G690" s="663" t="s">
        <v>613</v>
      </c>
      <c r="H690" s="663" t="s">
        <v>1380</v>
      </c>
      <c r="I690" s="663" t="s">
        <v>1381</v>
      </c>
      <c r="J690" s="663" t="s">
        <v>1382</v>
      </c>
      <c r="K690" s="663" t="s">
        <v>1383</v>
      </c>
      <c r="L690" s="665">
        <v>279.74843097823828</v>
      </c>
      <c r="M690" s="665">
        <v>4</v>
      </c>
      <c r="N690" s="666">
        <v>1118.9937239129531</v>
      </c>
    </row>
    <row r="691" spans="1:14" ht="14.4" customHeight="1" x14ac:dyDescent="0.3">
      <c r="A691" s="661" t="s">
        <v>580</v>
      </c>
      <c r="B691" s="662" t="s">
        <v>581</v>
      </c>
      <c r="C691" s="663" t="s">
        <v>599</v>
      </c>
      <c r="D691" s="664" t="s">
        <v>2454</v>
      </c>
      <c r="E691" s="663" t="s">
        <v>605</v>
      </c>
      <c r="F691" s="664" t="s">
        <v>2456</v>
      </c>
      <c r="G691" s="663" t="s">
        <v>613</v>
      </c>
      <c r="H691" s="663" t="s">
        <v>2124</v>
      </c>
      <c r="I691" s="663" t="s">
        <v>2125</v>
      </c>
      <c r="J691" s="663" t="s">
        <v>2126</v>
      </c>
      <c r="K691" s="663" t="s">
        <v>2127</v>
      </c>
      <c r="L691" s="665">
        <v>32.950000000000003</v>
      </c>
      <c r="M691" s="665">
        <v>1</v>
      </c>
      <c r="N691" s="666">
        <v>32.950000000000003</v>
      </c>
    </row>
    <row r="692" spans="1:14" ht="14.4" customHeight="1" x14ac:dyDescent="0.3">
      <c r="A692" s="661" t="s">
        <v>580</v>
      </c>
      <c r="B692" s="662" t="s">
        <v>581</v>
      </c>
      <c r="C692" s="663" t="s">
        <v>599</v>
      </c>
      <c r="D692" s="664" t="s">
        <v>2454</v>
      </c>
      <c r="E692" s="663" t="s">
        <v>605</v>
      </c>
      <c r="F692" s="664" t="s">
        <v>2456</v>
      </c>
      <c r="G692" s="663" t="s">
        <v>613</v>
      </c>
      <c r="H692" s="663" t="s">
        <v>1388</v>
      </c>
      <c r="I692" s="663" t="s">
        <v>1389</v>
      </c>
      <c r="J692" s="663" t="s">
        <v>1390</v>
      </c>
      <c r="K692" s="663" t="s">
        <v>1391</v>
      </c>
      <c r="L692" s="665">
        <v>37.919999999999995</v>
      </c>
      <c r="M692" s="665">
        <v>1</v>
      </c>
      <c r="N692" s="666">
        <v>37.919999999999995</v>
      </c>
    </row>
    <row r="693" spans="1:14" ht="14.4" customHeight="1" x14ac:dyDescent="0.3">
      <c r="A693" s="661" t="s">
        <v>580</v>
      </c>
      <c r="B693" s="662" t="s">
        <v>581</v>
      </c>
      <c r="C693" s="663" t="s">
        <v>599</v>
      </c>
      <c r="D693" s="664" t="s">
        <v>2454</v>
      </c>
      <c r="E693" s="663" t="s">
        <v>605</v>
      </c>
      <c r="F693" s="664" t="s">
        <v>2456</v>
      </c>
      <c r="G693" s="663" t="s">
        <v>613</v>
      </c>
      <c r="H693" s="663" t="s">
        <v>2128</v>
      </c>
      <c r="I693" s="663" t="s">
        <v>2129</v>
      </c>
      <c r="J693" s="663" t="s">
        <v>2130</v>
      </c>
      <c r="K693" s="663" t="s">
        <v>2131</v>
      </c>
      <c r="L693" s="665">
        <v>112.76285441313694</v>
      </c>
      <c r="M693" s="665">
        <v>6</v>
      </c>
      <c r="N693" s="666">
        <v>676.57712647882158</v>
      </c>
    </row>
    <row r="694" spans="1:14" ht="14.4" customHeight="1" x14ac:dyDescent="0.3">
      <c r="A694" s="661" t="s">
        <v>580</v>
      </c>
      <c r="B694" s="662" t="s">
        <v>581</v>
      </c>
      <c r="C694" s="663" t="s">
        <v>599</v>
      </c>
      <c r="D694" s="664" t="s">
        <v>2454</v>
      </c>
      <c r="E694" s="663" t="s">
        <v>605</v>
      </c>
      <c r="F694" s="664" t="s">
        <v>2456</v>
      </c>
      <c r="G694" s="663" t="s">
        <v>613</v>
      </c>
      <c r="H694" s="663" t="s">
        <v>781</v>
      </c>
      <c r="I694" s="663" t="s">
        <v>782</v>
      </c>
      <c r="J694" s="663" t="s">
        <v>783</v>
      </c>
      <c r="K694" s="663" t="s">
        <v>784</v>
      </c>
      <c r="L694" s="665">
        <v>54.52999999999998</v>
      </c>
      <c r="M694" s="665">
        <v>1</v>
      </c>
      <c r="N694" s="666">
        <v>54.52999999999998</v>
      </c>
    </row>
    <row r="695" spans="1:14" ht="14.4" customHeight="1" x14ac:dyDescent="0.3">
      <c r="A695" s="661" t="s">
        <v>580</v>
      </c>
      <c r="B695" s="662" t="s">
        <v>581</v>
      </c>
      <c r="C695" s="663" t="s">
        <v>599</v>
      </c>
      <c r="D695" s="664" t="s">
        <v>2454</v>
      </c>
      <c r="E695" s="663" t="s">
        <v>605</v>
      </c>
      <c r="F695" s="664" t="s">
        <v>2456</v>
      </c>
      <c r="G695" s="663" t="s">
        <v>613</v>
      </c>
      <c r="H695" s="663" t="s">
        <v>2132</v>
      </c>
      <c r="I695" s="663" t="s">
        <v>2133</v>
      </c>
      <c r="J695" s="663" t="s">
        <v>2134</v>
      </c>
      <c r="K695" s="663" t="s">
        <v>2135</v>
      </c>
      <c r="L695" s="665">
        <v>219.89999234074816</v>
      </c>
      <c r="M695" s="665">
        <v>1</v>
      </c>
      <c r="N695" s="666">
        <v>219.89999234074816</v>
      </c>
    </row>
    <row r="696" spans="1:14" ht="14.4" customHeight="1" x14ac:dyDescent="0.3">
      <c r="A696" s="661" t="s">
        <v>580</v>
      </c>
      <c r="B696" s="662" t="s">
        <v>581</v>
      </c>
      <c r="C696" s="663" t="s">
        <v>599</v>
      </c>
      <c r="D696" s="664" t="s">
        <v>2454</v>
      </c>
      <c r="E696" s="663" t="s">
        <v>605</v>
      </c>
      <c r="F696" s="664" t="s">
        <v>2456</v>
      </c>
      <c r="G696" s="663" t="s">
        <v>613</v>
      </c>
      <c r="H696" s="663" t="s">
        <v>2136</v>
      </c>
      <c r="I696" s="663" t="s">
        <v>2137</v>
      </c>
      <c r="J696" s="663" t="s">
        <v>2138</v>
      </c>
      <c r="K696" s="663" t="s">
        <v>2139</v>
      </c>
      <c r="L696" s="665">
        <v>150.74120757449674</v>
      </c>
      <c r="M696" s="665">
        <v>14</v>
      </c>
      <c r="N696" s="666">
        <v>2110.3769060429545</v>
      </c>
    </row>
    <row r="697" spans="1:14" ht="14.4" customHeight="1" x14ac:dyDescent="0.3">
      <c r="A697" s="661" t="s">
        <v>580</v>
      </c>
      <c r="B697" s="662" t="s">
        <v>581</v>
      </c>
      <c r="C697" s="663" t="s">
        <v>599</v>
      </c>
      <c r="D697" s="664" t="s">
        <v>2454</v>
      </c>
      <c r="E697" s="663" t="s">
        <v>605</v>
      </c>
      <c r="F697" s="664" t="s">
        <v>2456</v>
      </c>
      <c r="G697" s="663" t="s">
        <v>613</v>
      </c>
      <c r="H697" s="663" t="s">
        <v>1396</v>
      </c>
      <c r="I697" s="663" t="s">
        <v>215</v>
      </c>
      <c r="J697" s="663" t="s">
        <v>1397</v>
      </c>
      <c r="K697" s="663"/>
      <c r="L697" s="665">
        <v>96.583864202698123</v>
      </c>
      <c r="M697" s="665">
        <v>21</v>
      </c>
      <c r="N697" s="666">
        <v>2028.2611482566606</v>
      </c>
    </row>
    <row r="698" spans="1:14" ht="14.4" customHeight="1" x14ac:dyDescent="0.3">
      <c r="A698" s="661" t="s">
        <v>580</v>
      </c>
      <c r="B698" s="662" t="s">
        <v>581</v>
      </c>
      <c r="C698" s="663" t="s">
        <v>599</v>
      </c>
      <c r="D698" s="664" t="s">
        <v>2454</v>
      </c>
      <c r="E698" s="663" t="s">
        <v>605</v>
      </c>
      <c r="F698" s="664" t="s">
        <v>2456</v>
      </c>
      <c r="G698" s="663" t="s">
        <v>613</v>
      </c>
      <c r="H698" s="663" t="s">
        <v>2140</v>
      </c>
      <c r="I698" s="663" t="s">
        <v>215</v>
      </c>
      <c r="J698" s="663" t="s">
        <v>2141</v>
      </c>
      <c r="K698" s="663"/>
      <c r="L698" s="665">
        <v>36.206531247095022</v>
      </c>
      <c r="M698" s="665">
        <v>6</v>
      </c>
      <c r="N698" s="666">
        <v>217.23918748257014</v>
      </c>
    </row>
    <row r="699" spans="1:14" ht="14.4" customHeight="1" x14ac:dyDescent="0.3">
      <c r="A699" s="661" t="s">
        <v>580</v>
      </c>
      <c r="B699" s="662" t="s">
        <v>581</v>
      </c>
      <c r="C699" s="663" t="s">
        <v>599</v>
      </c>
      <c r="D699" s="664" t="s">
        <v>2454</v>
      </c>
      <c r="E699" s="663" t="s">
        <v>605</v>
      </c>
      <c r="F699" s="664" t="s">
        <v>2456</v>
      </c>
      <c r="G699" s="663" t="s">
        <v>613</v>
      </c>
      <c r="H699" s="663" t="s">
        <v>2038</v>
      </c>
      <c r="I699" s="663" t="s">
        <v>215</v>
      </c>
      <c r="J699" s="663" t="s">
        <v>2039</v>
      </c>
      <c r="K699" s="663"/>
      <c r="L699" s="665">
        <v>32.229639851509859</v>
      </c>
      <c r="M699" s="665">
        <v>3</v>
      </c>
      <c r="N699" s="666">
        <v>96.688919554529576</v>
      </c>
    </row>
    <row r="700" spans="1:14" ht="14.4" customHeight="1" x14ac:dyDescent="0.3">
      <c r="A700" s="661" t="s">
        <v>580</v>
      </c>
      <c r="B700" s="662" t="s">
        <v>581</v>
      </c>
      <c r="C700" s="663" t="s">
        <v>599</v>
      </c>
      <c r="D700" s="664" t="s">
        <v>2454</v>
      </c>
      <c r="E700" s="663" t="s">
        <v>605</v>
      </c>
      <c r="F700" s="664" t="s">
        <v>2456</v>
      </c>
      <c r="G700" s="663" t="s">
        <v>613</v>
      </c>
      <c r="H700" s="663" t="s">
        <v>793</v>
      </c>
      <c r="I700" s="663" t="s">
        <v>215</v>
      </c>
      <c r="J700" s="663" t="s">
        <v>794</v>
      </c>
      <c r="K700" s="663"/>
      <c r="L700" s="665">
        <v>141.80195466911505</v>
      </c>
      <c r="M700" s="665">
        <v>29</v>
      </c>
      <c r="N700" s="666">
        <v>4112.2566854043362</v>
      </c>
    </row>
    <row r="701" spans="1:14" ht="14.4" customHeight="1" x14ac:dyDescent="0.3">
      <c r="A701" s="661" t="s">
        <v>580</v>
      </c>
      <c r="B701" s="662" t="s">
        <v>581</v>
      </c>
      <c r="C701" s="663" t="s">
        <v>599</v>
      </c>
      <c r="D701" s="664" t="s">
        <v>2454</v>
      </c>
      <c r="E701" s="663" t="s">
        <v>605</v>
      </c>
      <c r="F701" s="664" t="s">
        <v>2456</v>
      </c>
      <c r="G701" s="663" t="s">
        <v>613</v>
      </c>
      <c r="H701" s="663" t="s">
        <v>1691</v>
      </c>
      <c r="I701" s="663" t="s">
        <v>1692</v>
      </c>
      <c r="J701" s="663" t="s">
        <v>1693</v>
      </c>
      <c r="K701" s="663" t="s">
        <v>1694</v>
      </c>
      <c r="L701" s="665">
        <v>68.396202368219178</v>
      </c>
      <c r="M701" s="665">
        <v>3</v>
      </c>
      <c r="N701" s="666">
        <v>205.18860710465754</v>
      </c>
    </row>
    <row r="702" spans="1:14" ht="14.4" customHeight="1" x14ac:dyDescent="0.3">
      <c r="A702" s="661" t="s">
        <v>580</v>
      </c>
      <c r="B702" s="662" t="s">
        <v>581</v>
      </c>
      <c r="C702" s="663" t="s">
        <v>599</v>
      </c>
      <c r="D702" s="664" t="s">
        <v>2454</v>
      </c>
      <c r="E702" s="663" t="s">
        <v>605</v>
      </c>
      <c r="F702" s="664" t="s">
        <v>2456</v>
      </c>
      <c r="G702" s="663" t="s">
        <v>613</v>
      </c>
      <c r="H702" s="663" t="s">
        <v>2142</v>
      </c>
      <c r="I702" s="663" t="s">
        <v>2143</v>
      </c>
      <c r="J702" s="663" t="s">
        <v>2144</v>
      </c>
      <c r="K702" s="663" t="s">
        <v>2145</v>
      </c>
      <c r="L702" s="665">
        <v>22.589964834537355</v>
      </c>
      <c r="M702" s="665">
        <v>1</v>
      </c>
      <c r="N702" s="666">
        <v>22.589964834537355</v>
      </c>
    </row>
    <row r="703" spans="1:14" ht="14.4" customHeight="1" x14ac:dyDescent="0.3">
      <c r="A703" s="661" t="s">
        <v>580</v>
      </c>
      <c r="B703" s="662" t="s">
        <v>581</v>
      </c>
      <c r="C703" s="663" t="s">
        <v>599</v>
      </c>
      <c r="D703" s="664" t="s">
        <v>2454</v>
      </c>
      <c r="E703" s="663" t="s">
        <v>605</v>
      </c>
      <c r="F703" s="664" t="s">
        <v>2456</v>
      </c>
      <c r="G703" s="663" t="s">
        <v>613</v>
      </c>
      <c r="H703" s="663" t="s">
        <v>2146</v>
      </c>
      <c r="I703" s="663" t="s">
        <v>215</v>
      </c>
      <c r="J703" s="663" t="s">
        <v>2147</v>
      </c>
      <c r="K703" s="663" t="s">
        <v>2148</v>
      </c>
      <c r="L703" s="665">
        <v>1377.51</v>
      </c>
      <c r="M703" s="665">
        <v>1</v>
      </c>
      <c r="N703" s="666">
        <v>1377.51</v>
      </c>
    </row>
    <row r="704" spans="1:14" ht="14.4" customHeight="1" x14ac:dyDescent="0.3">
      <c r="A704" s="661" t="s">
        <v>580</v>
      </c>
      <c r="B704" s="662" t="s">
        <v>581</v>
      </c>
      <c r="C704" s="663" t="s">
        <v>599</v>
      </c>
      <c r="D704" s="664" t="s">
        <v>2454</v>
      </c>
      <c r="E704" s="663" t="s">
        <v>605</v>
      </c>
      <c r="F704" s="664" t="s">
        <v>2456</v>
      </c>
      <c r="G704" s="663" t="s">
        <v>613</v>
      </c>
      <c r="H704" s="663" t="s">
        <v>805</v>
      </c>
      <c r="I704" s="663" t="s">
        <v>806</v>
      </c>
      <c r="J704" s="663" t="s">
        <v>807</v>
      </c>
      <c r="K704" s="663" t="s">
        <v>808</v>
      </c>
      <c r="L704" s="665">
        <v>31.75</v>
      </c>
      <c r="M704" s="665">
        <v>1</v>
      </c>
      <c r="N704" s="666">
        <v>31.75</v>
      </c>
    </row>
    <row r="705" spans="1:14" ht="14.4" customHeight="1" x14ac:dyDescent="0.3">
      <c r="A705" s="661" t="s">
        <v>580</v>
      </c>
      <c r="B705" s="662" t="s">
        <v>581</v>
      </c>
      <c r="C705" s="663" t="s">
        <v>599</v>
      </c>
      <c r="D705" s="664" t="s">
        <v>2454</v>
      </c>
      <c r="E705" s="663" t="s">
        <v>605</v>
      </c>
      <c r="F705" s="664" t="s">
        <v>2456</v>
      </c>
      <c r="G705" s="663" t="s">
        <v>613</v>
      </c>
      <c r="H705" s="663" t="s">
        <v>813</v>
      </c>
      <c r="I705" s="663" t="s">
        <v>814</v>
      </c>
      <c r="J705" s="663" t="s">
        <v>815</v>
      </c>
      <c r="K705" s="663" t="s">
        <v>816</v>
      </c>
      <c r="L705" s="665">
        <v>87.187142857142845</v>
      </c>
      <c r="M705" s="665">
        <v>7</v>
      </c>
      <c r="N705" s="666">
        <v>610.30999999999995</v>
      </c>
    </row>
    <row r="706" spans="1:14" ht="14.4" customHeight="1" x14ac:dyDescent="0.3">
      <c r="A706" s="661" t="s">
        <v>580</v>
      </c>
      <c r="B706" s="662" t="s">
        <v>581</v>
      </c>
      <c r="C706" s="663" t="s">
        <v>599</v>
      </c>
      <c r="D706" s="664" t="s">
        <v>2454</v>
      </c>
      <c r="E706" s="663" t="s">
        <v>605</v>
      </c>
      <c r="F706" s="664" t="s">
        <v>2456</v>
      </c>
      <c r="G706" s="663" t="s">
        <v>613</v>
      </c>
      <c r="H706" s="663" t="s">
        <v>2149</v>
      </c>
      <c r="I706" s="663" t="s">
        <v>2150</v>
      </c>
      <c r="J706" s="663" t="s">
        <v>1856</v>
      </c>
      <c r="K706" s="663" t="s">
        <v>1857</v>
      </c>
      <c r="L706" s="665">
        <v>69.049999999999983</v>
      </c>
      <c r="M706" s="665">
        <v>1</v>
      </c>
      <c r="N706" s="666">
        <v>69.049999999999983</v>
      </c>
    </row>
    <row r="707" spans="1:14" ht="14.4" customHeight="1" x14ac:dyDescent="0.3">
      <c r="A707" s="661" t="s">
        <v>580</v>
      </c>
      <c r="B707" s="662" t="s">
        <v>581</v>
      </c>
      <c r="C707" s="663" t="s">
        <v>599</v>
      </c>
      <c r="D707" s="664" t="s">
        <v>2454</v>
      </c>
      <c r="E707" s="663" t="s">
        <v>605</v>
      </c>
      <c r="F707" s="664" t="s">
        <v>2456</v>
      </c>
      <c r="G707" s="663" t="s">
        <v>613</v>
      </c>
      <c r="H707" s="663" t="s">
        <v>2151</v>
      </c>
      <c r="I707" s="663" t="s">
        <v>2152</v>
      </c>
      <c r="J707" s="663" t="s">
        <v>714</v>
      </c>
      <c r="K707" s="663" t="s">
        <v>2153</v>
      </c>
      <c r="L707" s="665">
        <v>63.421199953729733</v>
      </c>
      <c r="M707" s="665">
        <v>15</v>
      </c>
      <c r="N707" s="666">
        <v>951.31799930594605</v>
      </c>
    </row>
    <row r="708" spans="1:14" ht="14.4" customHeight="1" x14ac:dyDescent="0.3">
      <c r="A708" s="661" t="s">
        <v>580</v>
      </c>
      <c r="B708" s="662" t="s">
        <v>581</v>
      </c>
      <c r="C708" s="663" t="s">
        <v>599</v>
      </c>
      <c r="D708" s="664" t="s">
        <v>2454</v>
      </c>
      <c r="E708" s="663" t="s">
        <v>605</v>
      </c>
      <c r="F708" s="664" t="s">
        <v>2456</v>
      </c>
      <c r="G708" s="663" t="s">
        <v>613</v>
      </c>
      <c r="H708" s="663" t="s">
        <v>2154</v>
      </c>
      <c r="I708" s="663" t="s">
        <v>2155</v>
      </c>
      <c r="J708" s="663" t="s">
        <v>830</v>
      </c>
      <c r="K708" s="663" t="s">
        <v>2156</v>
      </c>
      <c r="L708" s="665">
        <v>18.22</v>
      </c>
      <c r="M708" s="665">
        <v>1</v>
      </c>
      <c r="N708" s="666">
        <v>18.22</v>
      </c>
    </row>
    <row r="709" spans="1:14" ht="14.4" customHeight="1" x14ac:dyDescent="0.3">
      <c r="A709" s="661" t="s">
        <v>580</v>
      </c>
      <c r="B709" s="662" t="s">
        <v>581</v>
      </c>
      <c r="C709" s="663" t="s">
        <v>599</v>
      </c>
      <c r="D709" s="664" t="s">
        <v>2454</v>
      </c>
      <c r="E709" s="663" t="s">
        <v>605</v>
      </c>
      <c r="F709" s="664" t="s">
        <v>2456</v>
      </c>
      <c r="G709" s="663" t="s">
        <v>613</v>
      </c>
      <c r="H709" s="663" t="s">
        <v>828</v>
      </c>
      <c r="I709" s="663" t="s">
        <v>829</v>
      </c>
      <c r="J709" s="663" t="s">
        <v>830</v>
      </c>
      <c r="K709" s="663" t="s">
        <v>831</v>
      </c>
      <c r="L709" s="665">
        <v>26.005000000000003</v>
      </c>
      <c r="M709" s="665">
        <v>2</v>
      </c>
      <c r="N709" s="666">
        <v>52.010000000000005</v>
      </c>
    </row>
    <row r="710" spans="1:14" ht="14.4" customHeight="1" x14ac:dyDescent="0.3">
      <c r="A710" s="661" t="s">
        <v>580</v>
      </c>
      <c r="B710" s="662" t="s">
        <v>581</v>
      </c>
      <c r="C710" s="663" t="s">
        <v>599</v>
      </c>
      <c r="D710" s="664" t="s">
        <v>2454</v>
      </c>
      <c r="E710" s="663" t="s">
        <v>605</v>
      </c>
      <c r="F710" s="664" t="s">
        <v>2456</v>
      </c>
      <c r="G710" s="663" t="s">
        <v>613</v>
      </c>
      <c r="H710" s="663" t="s">
        <v>1706</v>
      </c>
      <c r="I710" s="663" t="s">
        <v>1707</v>
      </c>
      <c r="J710" s="663" t="s">
        <v>1708</v>
      </c>
      <c r="K710" s="663" t="s">
        <v>1709</v>
      </c>
      <c r="L710" s="665">
        <v>195.92827015895304</v>
      </c>
      <c r="M710" s="665">
        <v>9</v>
      </c>
      <c r="N710" s="666">
        <v>1763.3544314305773</v>
      </c>
    </row>
    <row r="711" spans="1:14" ht="14.4" customHeight="1" x14ac:dyDescent="0.3">
      <c r="A711" s="661" t="s">
        <v>580</v>
      </c>
      <c r="B711" s="662" t="s">
        <v>581</v>
      </c>
      <c r="C711" s="663" t="s">
        <v>599</v>
      </c>
      <c r="D711" s="664" t="s">
        <v>2454</v>
      </c>
      <c r="E711" s="663" t="s">
        <v>605</v>
      </c>
      <c r="F711" s="664" t="s">
        <v>2456</v>
      </c>
      <c r="G711" s="663" t="s">
        <v>613</v>
      </c>
      <c r="H711" s="663" t="s">
        <v>840</v>
      </c>
      <c r="I711" s="663" t="s">
        <v>841</v>
      </c>
      <c r="J711" s="663" t="s">
        <v>842</v>
      </c>
      <c r="K711" s="663"/>
      <c r="L711" s="665">
        <v>460.65449545171515</v>
      </c>
      <c r="M711" s="665">
        <v>2</v>
      </c>
      <c r="N711" s="666">
        <v>921.3089909034303</v>
      </c>
    </row>
    <row r="712" spans="1:14" ht="14.4" customHeight="1" x14ac:dyDescent="0.3">
      <c r="A712" s="661" t="s">
        <v>580</v>
      </c>
      <c r="B712" s="662" t="s">
        <v>581</v>
      </c>
      <c r="C712" s="663" t="s">
        <v>599</v>
      </c>
      <c r="D712" s="664" t="s">
        <v>2454</v>
      </c>
      <c r="E712" s="663" t="s">
        <v>605</v>
      </c>
      <c r="F712" s="664" t="s">
        <v>2456</v>
      </c>
      <c r="G712" s="663" t="s">
        <v>613</v>
      </c>
      <c r="H712" s="663" t="s">
        <v>845</v>
      </c>
      <c r="I712" s="663" t="s">
        <v>215</v>
      </c>
      <c r="J712" s="663" t="s">
        <v>846</v>
      </c>
      <c r="K712" s="663"/>
      <c r="L712" s="665">
        <v>162.89000000000001</v>
      </c>
      <c r="M712" s="665">
        <v>7</v>
      </c>
      <c r="N712" s="666">
        <v>1140.23</v>
      </c>
    </row>
    <row r="713" spans="1:14" ht="14.4" customHeight="1" x14ac:dyDescent="0.3">
      <c r="A713" s="661" t="s">
        <v>580</v>
      </c>
      <c r="B713" s="662" t="s">
        <v>581</v>
      </c>
      <c r="C713" s="663" t="s">
        <v>599</v>
      </c>
      <c r="D713" s="664" t="s">
        <v>2454</v>
      </c>
      <c r="E713" s="663" t="s">
        <v>605</v>
      </c>
      <c r="F713" s="664" t="s">
        <v>2456</v>
      </c>
      <c r="G713" s="663" t="s">
        <v>613</v>
      </c>
      <c r="H713" s="663" t="s">
        <v>1409</v>
      </c>
      <c r="I713" s="663" t="s">
        <v>1409</v>
      </c>
      <c r="J713" s="663" t="s">
        <v>1334</v>
      </c>
      <c r="K713" s="663" t="s">
        <v>1410</v>
      </c>
      <c r="L713" s="665">
        <v>192.5</v>
      </c>
      <c r="M713" s="665">
        <v>5</v>
      </c>
      <c r="N713" s="666">
        <v>962.5</v>
      </c>
    </row>
    <row r="714" spans="1:14" ht="14.4" customHeight="1" x14ac:dyDescent="0.3">
      <c r="A714" s="661" t="s">
        <v>580</v>
      </c>
      <c r="B714" s="662" t="s">
        <v>581</v>
      </c>
      <c r="C714" s="663" t="s">
        <v>599</v>
      </c>
      <c r="D714" s="664" t="s">
        <v>2454</v>
      </c>
      <c r="E714" s="663" t="s">
        <v>605</v>
      </c>
      <c r="F714" s="664" t="s">
        <v>2456</v>
      </c>
      <c r="G714" s="663" t="s">
        <v>613</v>
      </c>
      <c r="H714" s="663" t="s">
        <v>2157</v>
      </c>
      <c r="I714" s="663" t="s">
        <v>2158</v>
      </c>
      <c r="J714" s="663" t="s">
        <v>2159</v>
      </c>
      <c r="K714" s="663" t="s">
        <v>2160</v>
      </c>
      <c r="L714" s="665">
        <v>66.139999999999986</v>
      </c>
      <c r="M714" s="665">
        <v>4</v>
      </c>
      <c r="N714" s="666">
        <v>264.55999999999995</v>
      </c>
    </row>
    <row r="715" spans="1:14" ht="14.4" customHeight="1" x14ac:dyDescent="0.3">
      <c r="A715" s="661" t="s">
        <v>580</v>
      </c>
      <c r="B715" s="662" t="s">
        <v>581</v>
      </c>
      <c r="C715" s="663" t="s">
        <v>599</v>
      </c>
      <c r="D715" s="664" t="s">
        <v>2454</v>
      </c>
      <c r="E715" s="663" t="s">
        <v>605</v>
      </c>
      <c r="F715" s="664" t="s">
        <v>2456</v>
      </c>
      <c r="G715" s="663" t="s">
        <v>613</v>
      </c>
      <c r="H715" s="663" t="s">
        <v>847</v>
      </c>
      <c r="I715" s="663" t="s">
        <v>848</v>
      </c>
      <c r="J715" s="663" t="s">
        <v>849</v>
      </c>
      <c r="K715" s="663" t="s">
        <v>850</v>
      </c>
      <c r="L715" s="665">
        <v>42.18842105263159</v>
      </c>
      <c r="M715" s="665">
        <v>19</v>
      </c>
      <c r="N715" s="666">
        <v>801.58000000000015</v>
      </c>
    </row>
    <row r="716" spans="1:14" ht="14.4" customHeight="1" x14ac:dyDescent="0.3">
      <c r="A716" s="661" t="s">
        <v>580</v>
      </c>
      <c r="B716" s="662" t="s">
        <v>581</v>
      </c>
      <c r="C716" s="663" t="s">
        <v>599</v>
      </c>
      <c r="D716" s="664" t="s">
        <v>2454</v>
      </c>
      <c r="E716" s="663" t="s">
        <v>605</v>
      </c>
      <c r="F716" s="664" t="s">
        <v>2456</v>
      </c>
      <c r="G716" s="663" t="s">
        <v>613</v>
      </c>
      <c r="H716" s="663" t="s">
        <v>2161</v>
      </c>
      <c r="I716" s="663" t="s">
        <v>2162</v>
      </c>
      <c r="J716" s="663" t="s">
        <v>2163</v>
      </c>
      <c r="K716" s="663" t="s">
        <v>621</v>
      </c>
      <c r="L716" s="665">
        <v>124.56499729934124</v>
      </c>
      <c r="M716" s="665">
        <v>22</v>
      </c>
      <c r="N716" s="666">
        <v>2740.4299405855072</v>
      </c>
    </row>
    <row r="717" spans="1:14" ht="14.4" customHeight="1" x14ac:dyDescent="0.3">
      <c r="A717" s="661" t="s">
        <v>580</v>
      </c>
      <c r="B717" s="662" t="s">
        <v>581</v>
      </c>
      <c r="C717" s="663" t="s">
        <v>599</v>
      </c>
      <c r="D717" s="664" t="s">
        <v>2454</v>
      </c>
      <c r="E717" s="663" t="s">
        <v>605</v>
      </c>
      <c r="F717" s="664" t="s">
        <v>2456</v>
      </c>
      <c r="G717" s="663" t="s">
        <v>613</v>
      </c>
      <c r="H717" s="663" t="s">
        <v>855</v>
      </c>
      <c r="I717" s="663" t="s">
        <v>856</v>
      </c>
      <c r="J717" s="663" t="s">
        <v>857</v>
      </c>
      <c r="K717" s="663" t="s">
        <v>858</v>
      </c>
      <c r="L717" s="665">
        <v>106.30280286413119</v>
      </c>
      <c r="M717" s="665">
        <v>6</v>
      </c>
      <c r="N717" s="666">
        <v>637.81681718478717</v>
      </c>
    </row>
    <row r="718" spans="1:14" ht="14.4" customHeight="1" x14ac:dyDescent="0.3">
      <c r="A718" s="661" t="s">
        <v>580</v>
      </c>
      <c r="B718" s="662" t="s">
        <v>581</v>
      </c>
      <c r="C718" s="663" t="s">
        <v>599</v>
      </c>
      <c r="D718" s="664" t="s">
        <v>2454</v>
      </c>
      <c r="E718" s="663" t="s">
        <v>605</v>
      </c>
      <c r="F718" s="664" t="s">
        <v>2456</v>
      </c>
      <c r="G718" s="663" t="s">
        <v>613</v>
      </c>
      <c r="H718" s="663" t="s">
        <v>2164</v>
      </c>
      <c r="I718" s="663" t="s">
        <v>2165</v>
      </c>
      <c r="J718" s="663" t="s">
        <v>2166</v>
      </c>
      <c r="K718" s="663" t="s">
        <v>2167</v>
      </c>
      <c r="L718" s="665">
        <v>676.25862694693717</v>
      </c>
      <c r="M718" s="665">
        <v>1</v>
      </c>
      <c r="N718" s="666">
        <v>676.25862694693717</v>
      </c>
    </row>
    <row r="719" spans="1:14" ht="14.4" customHeight="1" x14ac:dyDescent="0.3">
      <c r="A719" s="661" t="s">
        <v>580</v>
      </c>
      <c r="B719" s="662" t="s">
        <v>581</v>
      </c>
      <c r="C719" s="663" t="s">
        <v>599</v>
      </c>
      <c r="D719" s="664" t="s">
        <v>2454</v>
      </c>
      <c r="E719" s="663" t="s">
        <v>605</v>
      </c>
      <c r="F719" s="664" t="s">
        <v>2456</v>
      </c>
      <c r="G719" s="663" t="s">
        <v>613</v>
      </c>
      <c r="H719" s="663" t="s">
        <v>2168</v>
      </c>
      <c r="I719" s="663" t="s">
        <v>2169</v>
      </c>
      <c r="J719" s="663" t="s">
        <v>2170</v>
      </c>
      <c r="K719" s="663" t="s">
        <v>2171</v>
      </c>
      <c r="L719" s="665">
        <v>1592.8002090320808</v>
      </c>
      <c r="M719" s="665">
        <v>3</v>
      </c>
      <c r="N719" s="666">
        <v>4778.4006270962427</v>
      </c>
    </row>
    <row r="720" spans="1:14" ht="14.4" customHeight="1" x14ac:dyDescent="0.3">
      <c r="A720" s="661" t="s">
        <v>580</v>
      </c>
      <c r="B720" s="662" t="s">
        <v>581</v>
      </c>
      <c r="C720" s="663" t="s">
        <v>599</v>
      </c>
      <c r="D720" s="664" t="s">
        <v>2454</v>
      </c>
      <c r="E720" s="663" t="s">
        <v>605</v>
      </c>
      <c r="F720" s="664" t="s">
        <v>2456</v>
      </c>
      <c r="G720" s="663" t="s">
        <v>613</v>
      </c>
      <c r="H720" s="663" t="s">
        <v>2172</v>
      </c>
      <c r="I720" s="663" t="s">
        <v>2173</v>
      </c>
      <c r="J720" s="663" t="s">
        <v>2174</v>
      </c>
      <c r="K720" s="663" t="s">
        <v>2175</v>
      </c>
      <c r="L720" s="665">
        <v>132.0799999999999</v>
      </c>
      <c r="M720" s="665">
        <v>1</v>
      </c>
      <c r="N720" s="666">
        <v>132.0799999999999</v>
      </c>
    </row>
    <row r="721" spans="1:14" ht="14.4" customHeight="1" x14ac:dyDescent="0.3">
      <c r="A721" s="661" t="s">
        <v>580</v>
      </c>
      <c r="B721" s="662" t="s">
        <v>581</v>
      </c>
      <c r="C721" s="663" t="s">
        <v>599</v>
      </c>
      <c r="D721" s="664" t="s">
        <v>2454</v>
      </c>
      <c r="E721" s="663" t="s">
        <v>605</v>
      </c>
      <c r="F721" s="664" t="s">
        <v>2456</v>
      </c>
      <c r="G721" s="663" t="s">
        <v>613</v>
      </c>
      <c r="H721" s="663" t="s">
        <v>1716</v>
      </c>
      <c r="I721" s="663" t="s">
        <v>1717</v>
      </c>
      <c r="J721" s="663" t="s">
        <v>1718</v>
      </c>
      <c r="K721" s="663" t="s">
        <v>1719</v>
      </c>
      <c r="L721" s="665">
        <v>0</v>
      </c>
      <c r="M721" s="665">
        <v>0</v>
      </c>
      <c r="N721" s="666">
        <v>0</v>
      </c>
    </row>
    <row r="722" spans="1:14" ht="14.4" customHeight="1" x14ac:dyDescent="0.3">
      <c r="A722" s="661" t="s">
        <v>580</v>
      </c>
      <c r="B722" s="662" t="s">
        <v>581</v>
      </c>
      <c r="C722" s="663" t="s">
        <v>599</v>
      </c>
      <c r="D722" s="664" t="s">
        <v>2454</v>
      </c>
      <c r="E722" s="663" t="s">
        <v>605</v>
      </c>
      <c r="F722" s="664" t="s">
        <v>2456</v>
      </c>
      <c r="G722" s="663" t="s">
        <v>613</v>
      </c>
      <c r="H722" s="663" t="s">
        <v>1720</v>
      </c>
      <c r="I722" s="663" t="s">
        <v>1721</v>
      </c>
      <c r="J722" s="663" t="s">
        <v>1722</v>
      </c>
      <c r="K722" s="663" t="s">
        <v>1105</v>
      </c>
      <c r="L722" s="665">
        <v>120.31902017802403</v>
      </c>
      <c r="M722" s="665">
        <v>1</v>
      </c>
      <c r="N722" s="666">
        <v>120.31902017802403</v>
      </c>
    </row>
    <row r="723" spans="1:14" ht="14.4" customHeight="1" x14ac:dyDescent="0.3">
      <c r="A723" s="661" t="s">
        <v>580</v>
      </c>
      <c r="B723" s="662" t="s">
        <v>581</v>
      </c>
      <c r="C723" s="663" t="s">
        <v>599</v>
      </c>
      <c r="D723" s="664" t="s">
        <v>2454</v>
      </c>
      <c r="E723" s="663" t="s">
        <v>605</v>
      </c>
      <c r="F723" s="664" t="s">
        <v>2456</v>
      </c>
      <c r="G723" s="663" t="s">
        <v>613</v>
      </c>
      <c r="H723" s="663" t="s">
        <v>871</v>
      </c>
      <c r="I723" s="663" t="s">
        <v>872</v>
      </c>
      <c r="J723" s="663" t="s">
        <v>873</v>
      </c>
      <c r="K723" s="663" t="s">
        <v>874</v>
      </c>
      <c r="L723" s="665">
        <v>131.89999999999998</v>
      </c>
      <c r="M723" s="665">
        <v>1</v>
      </c>
      <c r="N723" s="666">
        <v>131.89999999999998</v>
      </c>
    </row>
    <row r="724" spans="1:14" ht="14.4" customHeight="1" x14ac:dyDescent="0.3">
      <c r="A724" s="661" t="s">
        <v>580</v>
      </c>
      <c r="B724" s="662" t="s">
        <v>581</v>
      </c>
      <c r="C724" s="663" t="s">
        <v>599</v>
      </c>
      <c r="D724" s="664" t="s">
        <v>2454</v>
      </c>
      <c r="E724" s="663" t="s">
        <v>605</v>
      </c>
      <c r="F724" s="664" t="s">
        <v>2456</v>
      </c>
      <c r="G724" s="663" t="s">
        <v>613</v>
      </c>
      <c r="H724" s="663" t="s">
        <v>879</v>
      </c>
      <c r="I724" s="663" t="s">
        <v>880</v>
      </c>
      <c r="J724" s="663" t="s">
        <v>726</v>
      </c>
      <c r="K724" s="663" t="s">
        <v>881</v>
      </c>
      <c r="L724" s="665">
        <v>57.565598228962422</v>
      </c>
      <c r="M724" s="665">
        <v>321</v>
      </c>
      <c r="N724" s="666">
        <v>18478.557031496937</v>
      </c>
    </row>
    <row r="725" spans="1:14" ht="14.4" customHeight="1" x14ac:dyDescent="0.3">
      <c r="A725" s="661" t="s">
        <v>580</v>
      </c>
      <c r="B725" s="662" t="s">
        <v>581</v>
      </c>
      <c r="C725" s="663" t="s">
        <v>599</v>
      </c>
      <c r="D725" s="664" t="s">
        <v>2454</v>
      </c>
      <c r="E725" s="663" t="s">
        <v>605</v>
      </c>
      <c r="F725" s="664" t="s">
        <v>2456</v>
      </c>
      <c r="G725" s="663" t="s">
        <v>613</v>
      </c>
      <c r="H725" s="663" t="s">
        <v>2176</v>
      </c>
      <c r="I725" s="663" t="s">
        <v>2177</v>
      </c>
      <c r="J725" s="663" t="s">
        <v>1449</v>
      </c>
      <c r="K725" s="663" t="s">
        <v>2178</v>
      </c>
      <c r="L725" s="665">
        <v>190.3116666666667</v>
      </c>
      <c r="M725" s="665">
        <v>12</v>
      </c>
      <c r="N725" s="666">
        <v>2283.7400000000002</v>
      </c>
    </row>
    <row r="726" spans="1:14" ht="14.4" customHeight="1" x14ac:dyDescent="0.3">
      <c r="A726" s="661" t="s">
        <v>580</v>
      </c>
      <c r="B726" s="662" t="s">
        <v>581</v>
      </c>
      <c r="C726" s="663" t="s">
        <v>599</v>
      </c>
      <c r="D726" s="664" t="s">
        <v>2454</v>
      </c>
      <c r="E726" s="663" t="s">
        <v>605</v>
      </c>
      <c r="F726" s="664" t="s">
        <v>2456</v>
      </c>
      <c r="G726" s="663" t="s">
        <v>613</v>
      </c>
      <c r="H726" s="663" t="s">
        <v>2179</v>
      </c>
      <c r="I726" s="663" t="s">
        <v>2179</v>
      </c>
      <c r="J726" s="663" t="s">
        <v>2180</v>
      </c>
      <c r="K726" s="663" t="s">
        <v>2181</v>
      </c>
      <c r="L726" s="665">
        <v>104.17</v>
      </c>
      <c r="M726" s="665">
        <v>2</v>
      </c>
      <c r="N726" s="666">
        <v>208.34</v>
      </c>
    </row>
    <row r="727" spans="1:14" ht="14.4" customHeight="1" x14ac:dyDescent="0.3">
      <c r="A727" s="661" t="s">
        <v>580</v>
      </c>
      <c r="B727" s="662" t="s">
        <v>581</v>
      </c>
      <c r="C727" s="663" t="s">
        <v>599</v>
      </c>
      <c r="D727" s="664" t="s">
        <v>2454</v>
      </c>
      <c r="E727" s="663" t="s">
        <v>605</v>
      </c>
      <c r="F727" s="664" t="s">
        <v>2456</v>
      </c>
      <c r="G727" s="663" t="s">
        <v>613</v>
      </c>
      <c r="H727" s="663" t="s">
        <v>1726</v>
      </c>
      <c r="I727" s="663" t="s">
        <v>1727</v>
      </c>
      <c r="J727" s="663" t="s">
        <v>1728</v>
      </c>
      <c r="K727" s="663" t="s">
        <v>1729</v>
      </c>
      <c r="L727" s="665">
        <v>98.954999999999956</v>
      </c>
      <c r="M727" s="665">
        <v>4</v>
      </c>
      <c r="N727" s="666">
        <v>395.81999999999982</v>
      </c>
    </row>
    <row r="728" spans="1:14" ht="14.4" customHeight="1" x14ac:dyDescent="0.3">
      <c r="A728" s="661" t="s">
        <v>580</v>
      </c>
      <c r="B728" s="662" t="s">
        <v>581</v>
      </c>
      <c r="C728" s="663" t="s">
        <v>599</v>
      </c>
      <c r="D728" s="664" t="s">
        <v>2454</v>
      </c>
      <c r="E728" s="663" t="s">
        <v>605</v>
      </c>
      <c r="F728" s="664" t="s">
        <v>2456</v>
      </c>
      <c r="G728" s="663" t="s">
        <v>613</v>
      </c>
      <c r="H728" s="663" t="s">
        <v>2182</v>
      </c>
      <c r="I728" s="663" t="s">
        <v>2183</v>
      </c>
      <c r="J728" s="663" t="s">
        <v>754</v>
      </c>
      <c r="K728" s="663" t="s">
        <v>2184</v>
      </c>
      <c r="L728" s="665">
        <v>72.303020197322525</v>
      </c>
      <c r="M728" s="665">
        <v>3</v>
      </c>
      <c r="N728" s="666">
        <v>216.90906059196757</v>
      </c>
    </row>
    <row r="729" spans="1:14" ht="14.4" customHeight="1" x14ac:dyDescent="0.3">
      <c r="A729" s="661" t="s">
        <v>580</v>
      </c>
      <c r="B729" s="662" t="s">
        <v>581</v>
      </c>
      <c r="C729" s="663" t="s">
        <v>599</v>
      </c>
      <c r="D729" s="664" t="s">
        <v>2454</v>
      </c>
      <c r="E729" s="663" t="s">
        <v>605</v>
      </c>
      <c r="F729" s="664" t="s">
        <v>2456</v>
      </c>
      <c r="G729" s="663" t="s">
        <v>613</v>
      </c>
      <c r="H729" s="663" t="s">
        <v>882</v>
      </c>
      <c r="I729" s="663" t="s">
        <v>883</v>
      </c>
      <c r="J729" s="663" t="s">
        <v>884</v>
      </c>
      <c r="K729" s="663" t="s">
        <v>885</v>
      </c>
      <c r="L729" s="665">
        <v>68.825599913733228</v>
      </c>
      <c r="M729" s="665">
        <v>21</v>
      </c>
      <c r="N729" s="666">
        <v>1445.3375981883978</v>
      </c>
    </row>
    <row r="730" spans="1:14" ht="14.4" customHeight="1" x14ac:dyDescent="0.3">
      <c r="A730" s="661" t="s">
        <v>580</v>
      </c>
      <c r="B730" s="662" t="s">
        <v>581</v>
      </c>
      <c r="C730" s="663" t="s">
        <v>599</v>
      </c>
      <c r="D730" s="664" t="s">
        <v>2454</v>
      </c>
      <c r="E730" s="663" t="s">
        <v>605</v>
      </c>
      <c r="F730" s="664" t="s">
        <v>2456</v>
      </c>
      <c r="G730" s="663" t="s">
        <v>613</v>
      </c>
      <c r="H730" s="663" t="s">
        <v>912</v>
      </c>
      <c r="I730" s="663" t="s">
        <v>913</v>
      </c>
      <c r="J730" s="663" t="s">
        <v>628</v>
      </c>
      <c r="K730" s="663" t="s">
        <v>914</v>
      </c>
      <c r="L730" s="665">
        <v>69.806765105137956</v>
      </c>
      <c r="M730" s="665">
        <v>3</v>
      </c>
      <c r="N730" s="666">
        <v>209.42029531541385</v>
      </c>
    </row>
    <row r="731" spans="1:14" ht="14.4" customHeight="1" x14ac:dyDescent="0.3">
      <c r="A731" s="661" t="s">
        <v>580</v>
      </c>
      <c r="B731" s="662" t="s">
        <v>581</v>
      </c>
      <c r="C731" s="663" t="s">
        <v>599</v>
      </c>
      <c r="D731" s="664" t="s">
        <v>2454</v>
      </c>
      <c r="E731" s="663" t="s">
        <v>605</v>
      </c>
      <c r="F731" s="664" t="s">
        <v>2456</v>
      </c>
      <c r="G731" s="663" t="s">
        <v>613</v>
      </c>
      <c r="H731" s="663" t="s">
        <v>915</v>
      </c>
      <c r="I731" s="663" t="s">
        <v>916</v>
      </c>
      <c r="J731" s="663" t="s">
        <v>644</v>
      </c>
      <c r="K731" s="663" t="s">
        <v>917</v>
      </c>
      <c r="L731" s="665">
        <v>141.48939594866502</v>
      </c>
      <c r="M731" s="665">
        <v>1</v>
      </c>
      <c r="N731" s="666">
        <v>141.48939594866502</v>
      </c>
    </row>
    <row r="732" spans="1:14" ht="14.4" customHeight="1" x14ac:dyDescent="0.3">
      <c r="A732" s="661" t="s">
        <v>580</v>
      </c>
      <c r="B732" s="662" t="s">
        <v>581</v>
      </c>
      <c r="C732" s="663" t="s">
        <v>599</v>
      </c>
      <c r="D732" s="664" t="s">
        <v>2454</v>
      </c>
      <c r="E732" s="663" t="s">
        <v>605</v>
      </c>
      <c r="F732" s="664" t="s">
        <v>2456</v>
      </c>
      <c r="G732" s="663" t="s">
        <v>613</v>
      </c>
      <c r="H732" s="663" t="s">
        <v>2185</v>
      </c>
      <c r="I732" s="663" t="s">
        <v>2186</v>
      </c>
      <c r="J732" s="663" t="s">
        <v>2187</v>
      </c>
      <c r="K732" s="663" t="s">
        <v>2188</v>
      </c>
      <c r="L732" s="665">
        <v>2837.3485714285716</v>
      </c>
      <c r="M732" s="665">
        <v>7</v>
      </c>
      <c r="N732" s="666">
        <v>19861.440000000002</v>
      </c>
    </row>
    <row r="733" spans="1:14" ht="14.4" customHeight="1" x14ac:dyDescent="0.3">
      <c r="A733" s="661" t="s">
        <v>580</v>
      </c>
      <c r="B733" s="662" t="s">
        <v>581</v>
      </c>
      <c r="C733" s="663" t="s">
        <v>599</v>
      </c>
      <c r="D733" s="664" t="s">
        <v>2454</v>
      </c>
      <c r="E733" s="663" t="s">
        <v>605</v>
      </c>
      <c r="F733" s="664" t="s">
        <v>2456</v>
      </c>
      <c r="G733" s="663" t="s">
        <v>613</v>
      </c>
      <c r="H733" s="663" t="s">
        <v>2189</v>
      </c>
      <c r="I733" s="663" t="s">
        <v>2190</v>
      </c>
      <c r="J733" s="663" t="s">
        <v>2191</v>
      </c>
      <c r="K733" s="663" t="s">
        <v>2192</v>
      </c>
      <c r="L733" s="665">
        <v>260.77499999999998</v>
      </c>
      <c r="M733" s="665">
        <v>2</v>
      </c>
      <c r="N733" s="666">
        <v>521.54999999999995</v>
      </c>
    </row>
    <row r="734" spans="1:14" ht="14.4" customHeight="1" x14ac:dyDescent="0.3">
      <c r="A734" s="661" t="s">
        <v>580</v>
      </c>
      <c r="B734" s="662" t="s">
        <v>581</v>
      </c>
      <c r="C734" s="663" t="s">
        <v>599</v>
      </c>
      <c r="D734" s="664" t="s">
        <v>2454</v>
      </c>
      <c r="E734" s="663" t="s">
        <v>605</v>
      </c>
      <c r="F734" s="664" t="s">
        <v>2456</v>
      </c>
      <c r="G734" s="663" t="s">
        <v>613</v>
      </c>
      <c r="H734" s="663" t="s">
        <v>2193</v>
      </c>
      <c r="I734" s="663" t="s">
        <v>2194</v>
      </c>
      <c r="J734" s="663" t="s">
        <v>2195</v>
      </c>
      <c r="K734" s="663" t="s">
        <v>2196</v>
      </c>
      <c r="L734" s="665">
        <v>277.19932129218734</v>
      </c>
      <c r="M734" s="665">
        <v>1</v>
      </c>
      <c r="N734" s="666">
        <v>277.19932129218734</v>
      </c>
    </row>
    <row r="735" spans="1:14" ht="14.4" customHeight="1" x14ac:dyDescent="0.3">
      <c r="A735" s="661" t="s">
        <v>580</v>
      </c>
      <c r="B735" s="662" t="s">
        <v>581</v>
      </c>
      <c r="C735" s="663" t="s">
        <v>599</v>
      </c>
      <c r="D735" s="664" t="s">
        <v>2454</v>
      </c>
      <c r="E735" s="663" t="s">
        <v>605</v>
      </c>
      <c r="F735" s="664" t="s">
        <v>2456</v>
      </c>
      <c r="G735" s="663" t="s">
        <v>613</v>
      </c>
      <c r="H735" s="663" t="s">
        <v>2197</v>
      </c>
      <c r="I735" s="663" t="s">
        <v>2198</v>
      </c>
      <c r="J735" s="663" t="s">
        <v>2199</v>
      </c>
      <c r="K735" s="663" t="s">
        <v>2200</v>
      </c>
      <c r="L735" s="665">
        <v>50.130000000000024</v>
      </c>
      <c r="M735" s="665">
        <v>4</v>
      </c>
      <c r="N735" s="666">
        <v>200.5200000000001</v>
      </c>
    </row>
    <row r="736" spans="1:14" ht="14.4" customHeight="1" x14ac:dyDescent="0.3">
      <c r="A736" s="661" t="s">
        <v>580</v>
      </c>
      <c r="B736" s="662" t="s">
        <v>581</v>
      </c>
      <c r="C736" s="663" t="s">
        <v>599</v>
      </c>
      <c r="D736" s="664" t="s">
        <v>2454</v>
      </c>
      <c r="E736" s="663" t="s">
        <v>605</v>
      </c>
      <c r="F736" s="664" t="s">
        <v>2456</v>
      </c>
      <c r="G736" s="663" t="s">
        <v>613</v>
      </c>
      <c r="H736" s="663" t="s">
        <v>922</v>
      </c>
      <c r="I736" s="663" t="s">
        <v>923</v>
      </c>
      <c r="J736" s="663" t="s">
        <v>924</v>
      </c>
      <c r="K736" s="663" t="s">
        <v>925</v>
      </c>
      <c r="L736" s="665">
        <v>123.05999999999999</v>
      </c>
      <c r="M736" s="665">
        <v>1</v>
      </c>
      <c r="N736" s="666">
        <v>123.05999999999999</v>
      </c>
    </row>
    <row r="737" spans="1:14" ht="14.4" customHeight="1" x14ac:dyDescent="0.3">
      <c r="A737" s="661" t="s">
        <v>580</v>
      </c>
      <c r="B737" s="662" t="s">
        <v>581</v>
      </c>
      <c r="C737" s="663" t="s">
        <v>599</v>
      </c>
      <c r="D737" s="664" t="s">
        <v>2454</v>
      </c>
      <c r="E737" s="663" t="s">
        <v>605</v>
      </c>
      <c r="F737" s="664" t="s">
        <v>2456</v>
      </c>
      <c r="G737" s="663" t="s">
        <v>613</v>
      </c>
      <c r="H737" s="663" t="s">
        <v>2201</v>
      </c>
      <c r="I737" s="663" t="s">
        <v>2202</v>
      </c>
      <c r="J737" s="663" t="s">
        <v>2203</v>
      </c>
      <c r="K737" s="663" t="s">
        <v>2204</v>
      </c>
      <c r="L737" s="665">
        <v>1337.7999999999997</v>
      </c>
      <c r="M737" s="665">
        <v>1</v>
      </c>
      <c r="N737" s="666">
        <v>1337.7999999999997</v>
      </c>
    </row>
    <row r="738" spans="1:14" ht="14.4" customHeight="1" x14ac:dyDescent="0.3">
      <c r="A738" s="661" t="s">
        <v>580</v>
      </c>
      <c r="B738" s="662" t="s">
        <v>581</v>
      </c>
      <c r="C738" s="663" t="s">
        <v>599</v>
      </c>
      <c r="D738" s="664" t="s">
        <v>2454</v>
      </c>
      <c r="E738" s="663" t="s">
        <v>605</v>
      </c>
      <c r="F738" s="664" t="s">
        <v>2456</v>
      </c>
      <c r="G738" s="663" t="s">
        <v>613</v>
      </c>
      <c r="H738" s="663" t="s">
        <v>2205</v>
      </c>
      <c r="I738" s="663" t="s">
        <v>2206</v>
      </c>
      <c r="J738" s="663" t="s">
        <v>1522</v>
      </c>
      <c r="K738" s="663" t="s">
        <v>2086</v>
      </c>
      <c r="L738" s="665">
        <v>122.8389551688783</v>
      </c>
      <c r="M738" s="665">
        <v>2</v>
      </c>
      <c r="N738" s="666">
        <v>245.6779103377566</v>
      </c>
    </row>
    <row r="739" spans="1:14" ht="14.4" customHeight="1" x14ac:dyDescent="0.3">
      <c r="A739" s="661" t="s">
        <v>580</v>
      </c>
      <c r="B739" s="662" t="s">
        <v>581</v>
      </c>
      <c r="C739" s="663" t="s">
        <v>599</v>
      </c>
      <c r="D739" s="664" t="s">
        <v>2454</v>
      </c>
      <c r="E739" s="663" t="s">
        <v>605</v>
      </c>
      <c r="F739" s="664" t="s">
        <v>2456</v>
      </c>
      <c r="G739" s="663" t="s">
        <v>613</v>
      </c>
      <c r="H739" s="663" t="s">
        <v>933</v>
      </c>
      <c r="I739" s="663" t="s">
        <v>934</v>
      </c>
      <c r="J739" s="663" t="s">
        <v>935</v>
      </c>
      <c r="K739" s="663" t="s">
        <v>936</v>
      </c>
      <c r="L739" s="665">
        <v>103.14500000000002</v>
      </c>
      <c r="M739" s="665">
        <v>10</v>
      </c>
      <c r="N739" s="666">
        <v>1031.4500000000003</v>
      </c>
    </row>
    <row r="740" spans="1:14" ht="14.4" customHeight="1" x14ac:dyDescent="0.3">
      <c r="A740" s="661" t="s">
        <v>580</v>
      </c>
      <c r="B740" s="662" t="s">
        <v>581</v>
      </c>
      <c r="C740" s="663" t="s">
        <v>599</v>
      </c>
      <c r="D740" s="664" t="s">
        <v>2454</v>
      </c>
      <c r="E740" s="663" t="s">
        <v>605</v>
      </c>
      <c r="F740" s="664" t="s">
        <v>2456</v>
      </c>
      <c r="G740" s="663" t="s">
        <v>613</v>
      </c>
      <c r="H740" s="663" t="s">
        <v>937</v>
      </c>
      <c r="I740" s="663" t="s">
        <v>938</v>
      </c>
      <c r="J740" s="663" t="s">
        <v>939</v>
      </c>
      <c r="K740" s="663" t="s">
        <v>940</v>
      </c>
      <c r="L740" s="665">
        <v>54.009818181818197</v>
      </c>
      <c r="M740" s="665">
        <v>55</v>
      </c>
      <c r="N740" s="666">
        <v>2970.5400000000009</v>
      </c>
    </row>
    <row r="741" spans="1:14" ht="14.4" customHeight="1" x14ac:dyDescent="0.3">
      <c r="A741" s="661" t="s">
        <v>580</v>
      </c>
      <c r="B741" s="662" t="s">
        <v>581</v>
      </c>
      <c r="C741" s="663" t="s">
        <v>599</v>
      </c>
      <c r="D741" s="664" t="s">
        <v>2454</v>
      </c>
      <c r="E741" s="663" t="s">
        <v>605</v>
      </c>
      <c r="F741" s="664" t="s">
        <v>2456</v>
      </c>
      <c r="G741" s="663" t="s">
        <v>613</v>
      </c>
      <c r="H741" s="663" t="s">
        <v>1757</v>
      </c>
      <c r="I741" s="663" t="s">
        <v>1758</v>
      </c>
      <c r="J741" s="663" t="s">
        <v>1759</v>
      </c>
      <c r="K741" s="663" t="s">
        <v>1760</v>
      </c>
      <c r="L741" s="665">
        <v>66.649560065026975</v>
      </c>
      <c r="M741" s="665">
        <v>1</v>
      </c>
      <c r="N741" s="666">
        <v>66.649560065026975</v>
      </c>
    </row>
    <row r="742" spans="1:14" ht="14.4" customHeight="1" x14ac:dyDescent="0.3">
      <c r="A742" s="661" t="s">
        <v>580</v>
      </c>
      <c r="B742" s="662" t="s">
        <v>581</v>
      </c>
      <c r="C742" s="663" t="s">
        <v>599</v>
      </c>
      <c r="D742" s="664" t="s">
        <v>2454</v>
      </c>
      <c r="E742" s="663" t="s">
        <v>605</v>
      </c>
      <c r="F742" s="664" t="s">
        <v>2456</v>
      </c>
      <c r="G742" s="663" t="s">
        <v>613</v>
      </c>
      <c r="H742" s="663" t="s">
        <v>2207</v>
      </c>
      <c r="I742" s="663" t="s">
        <v>2208</v>
      </c>
      <c r="J742" s="663" t="s">
        <v>672</v>
      </c>
      <c r="K742" s="663" t="s">
        <v>2209</v>
      </c>
      <c r="L742" s="665">
        <v>691.74997590592329</v>
      </c>
      <c r="M742" s="665">
        <v>2</v>
      </c>
      <c r="N742" s="666">
        <v>1383.4999518118466</v>
      </c>
    </row>
    <row r="743" spans="1:14" ht="14.4" customHeight="1" x14ac:dyDescent="0.3">
      <c r="A743" s="661" t="s">
        <v>580</v>
      </c>
      <c r="B743" s="662" t="s">
        <v>581</v>
      </c>
      <c r="C743" s="663" t="s">
        <v>599</v>
      </c>
      <c r="D743" s="664" t="s">
        <v>2454</v>
      </c>
      <c r="E743" s="663" t="s">
        <v>605</v>
      </c>
      <c r="F743" s="664" t="s">
        <v>2456</v>
      </c>
      <c r="G743" s="663" t="s">
        <v>613</v>
      </c>
      <c r="H743" s="663" t="s">
        <v>2210</v>
      </c>
      <c r="I743" s="663" t="s">
        <v>2211</v>
      </c>
      <c r="J743" s="663" t="s">
        <v>2212</v>
      </c>
      <c r="K743" s="663" t="s">
        <v>2213</v>
      </c>
      <c r="L743" s="665">
        <v>40.594827208203874</v>
      </c>
      <c r="M743" s="665">
        <v>6</v>
      </c>
      <c r="N743" s="666">
        <v>243.56896324922326</v>
      </c>
    </row>
    <row r="744" spans="1:14" ht="14.4" customHeight="1" x14ac:dyDescent="0.3">
      <c r="A744" s="661" t="s">
        <v>580</v>
      </c>
      <c r="B744" s="662" t="s">
        <v>581</v>
      </c>
      <c r="C744" s="663" t="s">
        <v>599</v>
      </c>
      <c r="D744" s="664" t="s">
        <v>2454</v>
      </c>
      <c r="E744" s="663" t="s">
        <v>605</v>
      </c>
      <c r="F744" s="664" t="s">
        <v>2456</v>
      </c>
      <c r="G744" s="663" t="s">
        <v>613</v>
      </c>
      <c r="H744" s="663" t="s">
        <v>2214</v>
      </c>
      <c r="I744" s="663" t="s">
        <v>215</v>
      </c>
      <c r="J744" s="663" t="s">
        <v>2215</v>
      </c>
      <c r="K744" s="663" t="s">
        <v>2216</v>
      </c>
      <c r="L744" s="665">
        <v>154.46</v>
      </c>
      <c r="M744" s="665">
        <v>1</v>
      </c>
      <c r="N744" s="666">
        <v>154.46</v>
      </c>
    </row>
    <row r="745" spans="1:14" ht="14.4" customHeight="1" x14ac:dyDescent="0.3">
      <c r="A745" s="661" t="s">
        <v>580</v>
      </c>
      <c r="B745" s="662" t="s">
        <v>581</v>
      </c>
      <c r="C745" s="663" t="s">
        <v>599</v>
      </c>
      <c r="D745" s="664" t="s">
        <v>2454</v>
      </c>
      <c r="E745" s="663" t="s">
        <v>605</v>
      </c>
      <c r="F745" s="664" t="s">
        <v>2456</v>
      </c>
      <c r="G745" s="663" t="s">
        <v>613</v>
      </c>
      <c r="H745" s="663" t="s">
        <v>941</v>
      </c>
      <c r="I745" s="663" t="s">
        <v>215</v>
      </c>
      <c r="J745" s="663" t="s">
        <v>942</v>
      </c>
      <c r="K745" s="663"/>
      <c r="L745" s="665">
        <v>101.82519013063425</v>
      </c>
      <c r="M745" s="665">
        <v>44</v>
      </c>
      <c r="N745" s="666">
        <v>4480.3083657479074</v>
      </c>
    </row>
    <row r="746" spans="1:14" ht="14.4" customHeight="1" x14ac:dyDescent="0.3">
      <c r="A746" s="661" t="s">
        <v>580</v>
      </c>
      <c r="B746" s="662" t="s">
        <v>581</v>
      </c>
      <c r="C746" s="663" t="s">
        <v>599</v>
      </c>
      <c r="D746" s="664" t="s">
        <v>2454</v>
      </c>
      <c r="E746" s="663" t="s">
        <v>605</v>
      </c>
      <c r="F746" s="664" t="s">
        <v>2456</v>
      </c>
      <c r="G746" s="663" t="s">
        <v>613</v>
      </c>
      <c r="H746" s="663" t="s">
        <v>943</v>
      </c>
      <c r="I746" s="663" t="s">
        <v>215</v>
      </c>
      <c r="J746" s="663" t="s">
        <v>944</v>
      </c>
      <c r="K746" s="663"/>
      <c r="L746" s="665">
        <v>140.83583333333334</v>
      </c>
      <c r="M746" s="665">
        <v>12</v>
      </c>
      <c r="N746" s="666">
        <v>1690.03</v>
      </c>
    </row>
    <row r="747" spans="1:14" ht="14.4" customHeight="1" x14ac:dyDescent="0.3">
      <c r="A747" s="661" t="s">
        <v>580</v>
      </c>
      <c r="B747" s="662" t="s">
        <v>581</v>
      </c>
      <c r="C747" s="663" t="s">
        <v>599</v>
      </c>
      <c r="D747" s="664" t="s">
        <v>2454</v>
      </c>
      <c r="E747" s="663" t="s">
        <v>605</v>
      </c>
      <c r="F747" s="664" t="s">
        <v>2456</v>
      </c>
      <c r="G747" s="663" t="s">
        <v>613</v>
      </c>
      <c r="H747" s="663" t="s">
        <v>1765</v>
      </c>
      <c r="I747" s="663" t="s">
        <v>215</v>
      </c>
      <c r="J747" s="663" t="s">
        <v>1766</v>
      </c>
      <c r="K747" s="663"/>
      <c r="L747" s="665">
        <v>222.98000000000005</v>
      </c>
      <c r="M747" s="665">
        <v>1</v>
      </c>
      <c r="N747" s="666">
        <v>222.98000000000005</v>
      </c>
    </row>
    <row r="748" spans="1:14" ht="14.4" customHeight="1" x14ac:dyDescent="0.3">
      <c r="A748" s="661" t="s">
        <v>580</v>
      </c>
      <c r="B748" s="662" t="s">
        <v>581</v>
      </c>
      <c r="C748" s="663" t="s">
        <v>599</v>
      </c>
      <c r="D748" s="664" t="s">
        <v>2454</v>
      </c>
      <c r="E748" s="663" t="s">
        <v>605</v>
      </c>
      <c r="F748" s="664" t="s">
        <v>2456</v>
      </c>
      <c r="G748" s="663" t="s">
        <v>613</v>
      </c>
      <c r="H748" s="663" t="s">
        <v>2217</v>
      </c>
      <c r="I748" s="663" t="s">
        <v>215</v>
      </c>
      <c r="J748" s="663" t="s">
        <v>2218</v>
      </c>
      <c r="K748" s="663"/>
      <c r="L748" s="665">
        <v>216.84000000000006</v>
      </c>
      <c r="M748" s="665">
        <v>3</v>
      </c>
      <c r="N748" s="666">
        <v>650.52000000000021</v>
      </c>
    </row>
    <row r="749" spans="1:14" ht="14.4" customHeight="1" x14ac:dyDescent="0.3">
      <c r="A749" s="661" t="s">
        <v>580</v>
      </c>
      <c r="B749" s="662" t="s">
        <v>581</v>
      </c>
      <c r="C749" s="663" t="s">
        <v>599</v>
      </c>
      <c r="D749" s="664" t="s">
        <v>2454</v>
      </c>
      <c r="E749" s="663" t="s">
        <v>605</v>
      </c>
      <c r="F749" s="664" t="s">
        <v>2456</v>
      </c>
      <c r="G749" s="663" t="s">
        <v>613</v>
      </c>
      <c r="H749" s="663" t="s">
        <v>1437</v>
      </c>
      <c r="I749" s="663" t="s">
        <v>1438</v>
      </c>
      <c r="J749" s="663" t="s">
        <v>1439</v>
      </c>
      <c r="K749" s="663"/>
      <c r="L749" s="665">
        <v>76.500999999999991</v>
      </c>
      <c r="M749" s="665">
        <v>10</v>
      </c>
      <c r="N749" s="666">
        <v>765.00999999999988</v>
      </c>
    </row>
    <row r="750" spans="1:14" ht="14.4" customHeight="1" x14ac:dyDescent="0.3">
      <c r="A750" s="661" t="s">
        <v>580</v>
      </c>
      <c r="B750" s="662" t="s">
        <v>581</v>
      </c>
      <c r="C750" s="663" t="s">
        <v>599</v>
      </c>
      <c r="D750" s="664" t="s">
        <v>2454</v>
      </c>
      <c r="E750" s="663" t="s">
        <v>605</v>
      </c>
      <c r="F750" s="664" t="s">
        <v>2456</v>
      </c>
      <c r="G750" s="663" t="s">
        <v>613</v>
      </c>
      <c r="H750" s="663" t="s">
        <v>945</v>
      </c>
      <c r="I750" s="663" t="s">
        <v>946</v>
      </c>
      <c r="J750" s="663" t="s">
        <v>947</v>
      </c>
      <c r="K750" s="663" t="s">
        <v>948</v>
      </c>
      <c r="L750" s="665">
        <v>176.46</v>
      </c>
      <c r="M750" s="665">
        <v>1</v>
      </c>
      <c r="N750" s="666">
        <v>176.46</v>
      </c>
    </row>
    <row r="751" spans="1:14" ht="14.4" customHeight="1" x14ac:dyDescent="0.3">
      <c r="A751" s="661" t="s">
        <v>580</v>
      </c>
      <c r="B751" s="662" t="s">
        <v>581</v>
      </c>
      <c r="C751" s="663" t="s">
        <v>599</v>
      </c>
      <c r="D751" s="664" t="s">
        <v>2454</v>
      </c>
      <c r="E751" s="663" t="s">
        <v>605</v>
      </c>
      <c r="F751" s="664" t="s">
        <v>2456</v>
      </c>
      <c r="G751" s="663" t="s">
        <v>613</v>
      </c>
      <c r="H751" s="663" t="s">
        <v>1440</v>
      </c>
      <c r="I751" s="663" t="s">
        <v>1441</v>
      </c>
      <c r="J751" s="663" t="s">
        <v>1442</v>
      </c>
      <c r="K751" s="663" t="s">
        <v>1443</v>
      </c>
      <c r="L751" s="665">
        <v>112.61970834110264</v>
      </c>
      <c r="M751" s="665">
        <v>80</v>
      </c>
      <c r="N751" s="666">
        <v>9009.576667288211</v>
      </c>
    </row>
    <row r="752" spans="1:14" ht="14.4" customHeight="1" x14ac:dyDescent="0.3">
      <c r="A752" s="661" t="s">
        <v>580</v>
      </c>
      <c r="B752" s="662" t="s">
        <v>581</v>
      </c>
      <c r="C752" s="663" t="s">
        <v>599</v>
      </c>
      <c r="D752" s="664" t="s">
        <v>2454</v>
      </c>
      <c r="E752" s="663" t="s">
        <v>605</v>
      </c>
      <c r="F752" s="664" t="s">
        <v>2456</v>
      </c>
      <c r="G752" s="663" t="s">
        <v>613</v>
      </c>
      <c r="H752" s="663" t="s">
        <v>949</v>
      </c>
      <c r="I752" s="663" t="s">
        <v>950</v>
      </c>
      <c r="J752" s="663" t="s">
        <v>951</v>
      </c>
      <c r="K752" s="663" t="s">
        <v>952</v>
      </c>
      <c r="L752" s="665">
        <v>111.8</v>
      </c>
      <c r="M752" s="665">
        <v>1</v>
      </c>
      <c r="N752" s="666">
        <v>111.8</v>
      </c>
    </row>
    <row r="753" spans="1:14" ht="14.4" customHeight="1" x14ac:dyDescent="0.3">
      <c r="A753" s="661" t="s">
        <v>580</v>
      </c>
      <c r="B753" s="662" t="s">
        <v>581</v>
      </c>
      <c r="C753" s="663" t="s">
        <v>599</v>
      </c>
      <c r="D753" s="664" t="s">
        <v>2454</v>
      </c>
      <c r="E753" s="663" t="s">
        <v>605</v>
      </c>
      <c r="F753" s="664" t="s">
        <v>2456</v>
      </c>
      <c r="G753" s="663" t="s">
        <v>613</v>
      </c>
      <c r="H753" s="663" t="s">
        <v>2219</v>
      </c>
      <c r="I753" s="663" t="s">
        <v>2220</v>
      </c>
      <c r="J753" s="663" t="s">
        <v>1522</v>
      </c>
      <c r="K753" s="663" t="s">
        <v>2221</v>
      </c>
      <c r="L753" s="665">
        <v>131.08000000000004</v>
      </c>
      <c r="M753" s="665">
        <v>2</v>
      </c>
      <c r="N753" s="666">
        <v>262.16000000000008</v>
      </c>
    </row>
    <row r="754" spans="1:14" ht="14.4" customHeight="1" x14ac:dyDescent="0.3">
      <c r="A754" s="661" t="s">
        <v>580</v>
      </c>
      <c r="B754" s="662" t="s">
        <v>581</v>
      </c>
      <c r="C754" s="663" t="s">
        <v>599</v>
      </c>
      <c r="D754" s="664" t="s">
        <v>2454</v>
      </c>
      <c r="E754" s="663" t="s">
        <v>605</v>
      </c>
      <c r="F754" s="664" t="s">
        <v>2456</v>
      </c>
      <c r="G754" s="663" t="s">
        <v>613</v>
      </c>
      <c r="H754" s="663" t="s">
        <v>2222</v>
      </c>
      <c r="I754" s="663" t="s">
        <v>2223</v>
      </c>
      <c r="J754" s="663" t="s">
        <v>2224</v>
      </c>
      <c r="K754" s="663" t="s">
        <v>2225</v>
      </c>
      <c r="L754" s="665">
        <v>80.549999999999983</v>
      </c>
      <c r="M754" s="665">
        <v>1</v>
      </c>
      <c r="N754" s="666">
        <v>80.549999999999983</v>
      </c>
    </row>
    <row r="755" spans="1:14" ht="14.4" customHeight="1" x14ac:dyDescent="0.3">
      <c r="A755" s="661" t="s">
        <v>580</v>
      </c>
      <c r="B755" s="662" t="s">
        <v>581</v>
      </c>
      <c r="C755" s="663" t="s">
        <v>599</v>
      </c>
      <c r="D755" s="664" t="s">
        <v>2454</v>
      </c>
      <c r="E755" s="663" t="s">
        <v>605</v>
      </c>
      <c r="F755" s="664" t="s">
        <v>2456</v>
      </c>
      <c r="G755" s="663" t="s">
        <v>613</v>
      </c>
      <c r="H755" s="663" t="s">
        <v>2226</v>
      </c>
      <c r="I755" s="663" t="s">
        <v>2227</v>
      </c>
      <c r="J755" s="663" t="s">
        <v>2228</v>
      </c>
      <c r="K755" s="663" t="s">
        <v>2229</v>
      </c>
      <c r="L755" s="665">
        <v>457.4799999999999</v>
      </c>
      <c r="M755" s="665">
        <v>1</v>
      </c>
      <c r="N755" s="666">
        <v>457.4799999999999</v>
      </c>
    </row>
    <row r="756" spans="1:14" ht="14.4" customHeight="1" x14ac:dyDescent="0.3">
      <c r="A756" s="661" t="s">
        <v>580</v>
      </c>
      <c r="B756" s="662" t="s">
        <v>581</v>
      </c>
      <c r="C756" s="663" t="s">
        <v>599</v>
      </c>
      <c r="D756" s="664" t="s">
        <v>2454</v>
      </c>
      <c r="E756" s="663" t="s">
        <v>605</v>
      </c>
      <c r="F756" s="664" t="s">
        <v>2456</v>
      </c>
      <c r="G756" s="663" t="s">
        <v>613</v>
      </c>
      <c r="H756" s="663" t="s">
        <v>2230</v>
      </c>
      <c r="I756" s="663" t="s">
        <v>2231</v>
      </c>
      <c r="J756" s="663" t="s">
        <v>2232</v>
      </c>
      <c r="K756" s="663" t="s">
        <v>2233</v>
      </c>
      <c r="L756" s="665">
        <v>370.55</v>
      </c>
      <c r="M756" s="665">
        <v>1</v>
      </c>
      <c r="N756" s="666">
        <v>370.55</v>
      </c>
    </row>
    <row r="757" spans="1:14" ht="14.4" customHeight="1" x14ac:dyDescent="0.3">
      <c r="A757" s="661" t="s">
        <v>580</v>
      </c>
      <c r="B757" s="662" t="s">
        <v>581</v>
      </c>
      <c r="C757" s="663" t="s">
        <v>599</v>
      </c>
      <c r="D757" s="664" t="s">
        <v>2454</v>
      </c>
      <c r="E757" s="663" t="s">
        <v>605</v>
      </c>
      <c r="F757" s="664" t="s">
        <v>2456</v>
      </c>
      <c r="G757" s="663" t="s">
        <v>613</v>
      </c>
      <c r="H757" s="663" t="s">
        <v>1451</v>
      </c>
      <c r="I757" s="663" t="s">
        <v>1452</v>
      </c>
      <c r="J757" s="663" t="s">
        <v>1453</v>
      </c>
      <c r="K757" s="663" t="s">
        <v>1454</v>
      </c>
      <c r="L757" s="665">
        <v>36.93</v>
      </c>
      <c r="M757" s="665">
        <v>4</v>
      </c>
      <c r="N757" s="666">
        <v>147.72</v>
      </c>
    </row>
    <row r="758" spans="1:14" ht="14.4" customHeight="1" x14ac:dyDescent="0.3">
      <c r="A758" s="661" t="s">
        <v>580</v>
      </c>
      <c r="B758" s="662" t="s">
        <v>581</v>
      </c>
      <c r="C758" s="663" t="s">
        <v>599</v>
      </c>
      <c r="D758" s="664" t="s">
        <v>2454</v>
      </c>
      <c r="E758" s="663" t="s">
        <v>605</v>
      </c>
      <c r="F758" s="664" t="s">
        <v>2456</v>
      </c>
      <c r="G758" s="663" t="s">
        <v>613</v>
      </c>
      <c r="H758" s="663" t="s">
        <v>960</v>
      </c>
      <c r="I758" s="663" t="s">
        <v>961</v>
      </c>
      <c r="J758" s="663" t="s">
        <v>962</v>
      </c>
      <c r="K758" s="663" t="s">
        <v>963</v>
      </c>
      <c r="L758" s="665">
        <v>3961.6484306056086</v>
      </c>
      <c r="M758" s="665">
        <v>7</v>
      </c>
      <c r="N758" s="666">
        <v>27731.539014239261</v>
      </c>
    </row>
    <row r="759" spans="1:14" ht="14.4" customHeight="1" x14ac:dyDescent="0.3">
      <c r="A759" s="661" t="s">
        <v>580</v>
      </c>
      <c r="B759" s="662" t="s">
        <v>581</v>
      </c>
      <c r="C759" s="663" t="s">
        <v>599</v>
      </c>
      <c r="D759" s="664" t="s">
        <v>2454</v>
      </c>
      <c r="E759" s="663" t="s">
        <v>605</v>
      </c>
      <c r="F759" s="664" t="s">
        <v>2456</v>
      </c>
      <c r="G759" s="663" t="s">
        <v>613</v>
      </c>
      <c r="H759" s="663" t="s">
        <v>1772</v>
      </c>
      <c r="I759" s="663" t="s">
        <v>1773</v>
      </c>
      <c r="J759" s="663" t="s">
        <v>1774</v>
      </c>
      <c r="K759" s="663" t="s">
        <v>1775</v>
      </c>
      <c r="L759" s="665">
        <v>37.819612966172862</v>
      </c>
      <c r="M759" s="665">
        <v>3</v>
      </c>
      <c r="N759" s="666">
        <v>113.45883889851859</v>
      </c>
    </row>
    <row r="760" spans="1:14" ht="14.4" customHeight="1" x14ac:dyDescent="0.3">
      <c r="A760" s="661" t="s">
        <v>580</v>
      </c>
      <c r="B760" s="662" t="s">
        <v>581</v>
      </c>
      <c r="C760" s="663" t="s">
        <v>599</v>
      </c>
      <c r="D760" s="664" t="s">
        <v>2454</v>
      </c>
      <c r="E760" s="663" t="s">
        <v>605</v>
      </c>
      <c r="F760" s="664" t="s">
        <v>2456</v>
      </c>
      <c r="G760" s="663" t="s">
        <v>613</v>
      </c>
      <c r="H760" s="663" t="s">
        <v>2234</v>
      </c>
      <c r="I760" s="663" t="s">
        <v>215</v>
      </c>
      <c r="J760" s="663" t="s">
        <v>2235</v>
      </c>
      <c r="K760" s="663"/>
      <c r="L760" s="665">
        <v>61.63</v>
      </c>
      <c r="M760" s="665">
        <v>1</v>
      </c>
      <c r="N760" s="666">
        <v>61.63</v>
      </c>
    </row>
    <row r="761" spans="1:14" ht="14.4" customHeight="1" x14ac:dyDescent="0.3">
      <c r="A761" s="661" t="s">
        <v>580</v>
      </c>
      <c r="B761" s="662" t="s">
        <v>581</v>
      </c>
      <c r="C761" s="663" t="s">
        <v>599</v>
      </c>
      <c r="D761" s="664" t="s">
        <v>2454</v>
      </c>
      <c r="E761" s="663" t="s">
        <v>605</v>
      </c>
      <c r="F761" s="664" t="s">
        <v>2456</v>
      </c>
      <c r="G761" s="663" t="s">
        <v>613</v>
      </c>
      <c r="H761" s="663" t="s">
        <v>980</v>
      </c>
      <c r="I761" s="663" t="s">
        <v>215</v>
      </c>
      <c r="J761" s="663" t="s">
        <v>981</v>
      </c>
      <c r="K761" s="663"/>
      <c r="L761" s="665">
        <v>127.19230057417559</v>
      </c>
      <c r="M761" s="665">
        <v>3</v>
      </c>
      <c r="N761" s="666">
        <v>381.57690172252677</v>
      </c>
    </row>
    <row r="762" spans="1:14" ht="14.4" customHeight="1" x14ac:dyDescent="0.3">
      <c r="A762" s="661" t="s">
        <v>580</v>
      </c>
      <c r="B762" s="662" t="s">
        <v>581</v>
      </c>
      <c r="C762" s="663" t="s">
        <v>599</v>
      </c>
      <c r="D762" s="664" t="s">
        <v>2454</v>
      </c>
      <c r="E762" s="663" t="s">
        <v>605</v>
      </c>
      <c r="F762" s="664" t="s">
        <v>2456</v>
      </c>
      <c r="G762" s="663" t="s">
        <v>613</v>
      </c>
      <c r="H762" s="663" t="s">
        <v>2236</v>
      </c>
      <c r="I762" s="663" t="s">
        <v>2237</v>
      </c>
      <c r="J762" s="663" t="s">
        <v>691</v>
      </c>
      <c r="K762" s="663" t="s">
        <v>2238</v>
      </c>
      <c r="L762" s="665">
        <v>63.5</v>
      </c>
      <c r="M762" s="665">
        <v>1</v>
      </c>
      <c r="N762" s="666">
        <v>63.5</v>
      </c>
    </row>
    <row r="763" spans="1:14" ht="14.4" customHeight="1" x14ac:dyDescent="0.3">
      <c r="A763" s="661" t="s">
        <v>580</v>
      </c>
      <c r="B763" s="662" t="s">
        <v>581</v>
      </c>
      <c r="C763" s="663" t="s">
        <v>599</v>
      </c>
      <c r="D763" s="664" t="s">
        <v>2454</v>
      </c>
      <c r="E763" s="663" t="s">
        <v>605</v>
      </c>
      <c r="F763" s="664" t="s">
        <v>2456</v>
      </c>
      <c r="G763" s="663" t="s">
        <v>613</v>
      </c>
      <c r="H763" s="663" t="s">
        <v>985</v>
      </c>
      <c r="I763" s="663" t="s">
        <v>986</v>
      </c>
      <c r="J763" s="663" t="s">
        <v>987</v>
      </c>
      <c r="K763" s="663" t="s">
        <v>988</v>
      </c>
      <c r="L763" s="665">
        <v>328.75213663827168</v>
      </c>
      <c r="M763" s="665">
        <v>64</v>
      </c>
      <c r="N763" s="666">
        <v>21040.136744849387</v>
      </c>
    </row>
    <row r="764" spans="1:14" ht="14.4" customHeight="1" x14ac:dyDescent="0.3">
      <c r="A764" s="661" t="s">
        <v>580</v>
      </c>
      <c r="B764" s="662" t="s">
        <v>581</v>
      </c>
      <c r="C764" s="663" t="s">
        <v>599</v>
      </c>
      <c r="D764" s="664" t="s">
        <v>2454</v>
      </c>
      <c r="E764" s="663" t="s">
        <v>605</v>
      </c>
      <c r="F764" s="664" t="s">
        <v>2456</v>
      </c>
      <c r="G764" s="663" t="s">
        <v>613</v>
      </c>
      <c r="H764" s="663" t="s">
        <v>2050</v>
      </c>
      <c r="I764" s="663" t="s">
        <v>2051</v>
      </c>
      <c r="J764" s="663" t="s">
        <v>2052</v>
      </c>
      <c r="K764" s="663" t="s">
        <v>2053</v>
      </c>
      <c r="L764" s="665">
        <v>278.8286781517503</v>
      </c>
      <c r="M764" s="665">
        <v>4</v>
      </c>
      <c r="N764" s="666">
        <v>1115.3147126070012</v>
      </c>
    </row>
    <row r="765" spans="1:14" ht="14.4" customHeight="1" x14ac:dyDescent="0.3">
      <c r="A765" s="661" t="s">
        <v>580</v>
      </c>
      <c r="B765" s="662" t="s">
        <v>581</v>
      </c>
      <c r="C765" s="663" t="s">
        <v>599</v>
      </c>
      <c r="D765" s="664" t="s">
        <v>2454</v>
      </c>
      <c r="E765" s="663" t="s">
        <v>605</v>
      </c>
      <c r="F765" s="664" t="s">
        <v>2456</v>
      </c>
      <c r="G765" s="663" t="s">
        <v>613</v>
      </c>
      <c r="H765" s="663" t="s">
        <v>1799</v>
      </c>
      <c r="I765" s="663" t="s">
        <v>215</v>
      </c>
      <c r="J765" s="663" t="s">
        <v>1800</v>
      </c>
      <c r="K765" s="663"/>
      <c r="L765" s="665">
        <v>169.93999999999997</v>
      </c>
      <c r="M765" s="665">
        <v>1</v>
      </c>
      <c r="N765" s="666">
        <v>169.93999999999997</v>
      </c>
    </row>
    <row r="766" spans="1:14" ht="14.4" customHeight="1" x14ac:dyDescent="0.3">
      <c r="A766" s="661" t="s">
        <v>580</v>
      </c>
      <c r="B766" s="662" t="s">
        <v>581</v>
      </c>
      <c r="C766" s="663" t="s">
        <v>599</v>
      </c>
      <c r="D766" s="664" t="s">
        <v>2454</v>
      </c>
      <c r="E766" s="663" t="s">
        <v>605</v>
      </c>
      <c r="F766" s="664" t="s">
        <v>2456</v>
      </c>
      <c r="G766" s="663" t="s">
        <v>613</v>
      </c>
      <c r="H766" s="663" t="s">
        <v>989</v>
      </c>
      <c r="I766" s="663" t="s">
        <v>215</v>
      </c>
      <c r="J766" s="663" t="s">
        <v>990</v>
      </c>
      <c r="K766" s="663"/>
      <c r="L766" s="665">
        <v>306.4849116139797</v>
      </c>
      <c r="M766" s="665">
        <v>1</v>
      </c>
      <c r="N766" s="666">
        <v>306.4849116139797</v>
      </c>
    </row>
    <row r="767" spans="1:14" ht="14.4" customHeight="1" x14ac:dyDescent="0.3">
      <c r="A767" s="661" t="s">
        <v>580</v>
      </c>
      <c r="B767" s="662" t="s">
        <v>581</v>
      </c>
      <c r="C767" s="663" t="s">
        <v>599</v>
      </c>
      <c r="D767" s="664" t="s">
        <v>2454</v>
      </c>
      <c r="E767" s="663" t="s">
        <v>605</v>
      </c>
      <c r="F767" s="664" t="s">
        <v>2456</v>
      </c>
      <c r="G767" s="663" t="s">
        <v>613</v>
      </c>
      <c r="H767" s="663" t="s">
        <v>2239</v>
      </c>
      <c r="I767" s="663" t="s">
        <v>215</v>
      </c>
      <c r="J767" s="663" t="s">
        <v>2240</v>
      </c>
      <c r="K767" s="663"/>
      <c r="L767" s="665">
        <v>37.47606013090018</v>
      </c>
      <c r="M767" s="665">
        <v>41</v>
      </c>
      <c r="N767" s="666">
        <v>1536.5184653669073</v>
      </c>
    </row>
    <row r="768" spans="1:14" ht="14.4" customHeight="1" x14ac:dyDescent="0.3">
      <c r="A768" s="661" t="s">
        <v>580</v>
      </c>
      <c r="B768" s="662" t="s">
        <v>581</v>
      </c>
      <c r="C768" s="663" t="s">
        <v>599</v>
      </c>
      <c r="D768" s="664" t="s">
        <v>2454</v>
      </c>
      <c r="E768" s="663" t="s">
        <v>605</v>
      </c>
      <c r="F768" s="664" t="s">
        <v>2456</v>
      </c>
      <c r="G768" s="663" t="s">
        <v>613</v>
      </c>
      <c r="H768" s="663" t="s">
        <v>2241</v>
      </c>
      <c r="I768" s="663" t="s">
        <v>2241</v>
      </c>
      <c r="J768" s="663" t="s">
        <v>2242</v>
      </c>
      <c r="K768" s="663" t="s">
        <v>2243</v>
      </c>
      <c r="L768" s="665">
        <v>179.81000000000003</v>
      </c>
      <c r="M768" s="665">
        <v>4</v>
      </c>
      <c r="N768" s="666">
        <v>719.24000000000012</v>
      </c>
    </row>
    <row r="769" spans="1:14" ht="14.4" customHeight="1" x14ac:dyDescent="0.3">
      <c r="A769" s="661" t="s">
        <v>580</v>
      </c>
      <c r="B769" s="662" t="s">
        <v>581</v>
      </c>
      <c r="C769" s="663" t="s">
        <v>599</v>
      </c>
      <c r="D769" s="664" t="s">
        <v>2454</v>
      </c>
      <c r="E769" s="663" t="s">
        <v>605</v>
      </c>
      <c r="F769" s="664" t="s">
        <v>2456</v>
      </c>
      <c r="G769" s="663" t="s">
        <v>613</v>
      </c>
      <c r="H769" s="663" t="s">
        <v>2244</v>
      </c>
      <c r="I769" s="663" t="s">
        <v>2244</v>
      </c>
      <c r="J769" s="663" t="s">
        <v>2245</v>
      </c>
      <c r="K769" s="663" t="s">
        <v>2246</v>
      </c>
      <c r="L769" s="665">
        <v>286.95999999999992</v>
      </c>
      <c r="M769" s="665">
        <v>1</v>
      </c>
      <c r="N769" s="666">
        <v>286.95999999999992</v>
      </c>
    </row>
    <row r="770" spans="1:14" ht="14.4" customHeight="1" x14ac:dyDescent="0.3">
      <c r="A770" s="661" t="s">
        <v>580</v>
      </c>
      <c r="B770" s="662" t="s">
        <v>581</v>
      </c>
      <c r="C770" s="663" t="s">
        <v>599</v>
      </c>
      <c r="D770" s="664" t="s">
        <v>2454</v>
      </c>
      <c r="E770" s="663" t="s">
        <v>605</v>
      </c>
      <c r="F770" s="664" t="s">
        <v>2456</v>
      </c>
      <c r="G770" s="663" t="s">
        <v>613</v>
      </c>
      <c r="H770" s="663" t="s">
        <v>2247</v>
      </c>
      <c r="I770" s="663" t="s">
        <v>215</v>
      </c>
      <c r="J770" s="663" t="s">
        <v>2248</v>
      </c>
      <c r="K770" s="663" t="s">
        <v>2249</v>
      </c>
      <c r="L770" s="665">
        <v>1004.3</v>
      </c>
      <c r="M770" s="665">
        <v>1</v>
      </c>
      <c r="N770" s="666">
        <v>1004.3</v>
      </c>
    </row>
    <row r="771" spans="1:14" ht="14.4" customHeight="1" x14ac:dyDescent="0.3">
      <c r="A771" s="661" t="s">
        <v>580</v>
      </c>
      <c r="B771" s="662" t="s">
        <v>581</v>
      </c>
      <c r="C771" s="663" t="s">
        <v>599</v>
      </c>
      <c r="D771" s="664" t="s">
        <v>2454</v>
      </c>
      <c r="E771" s="663" t="s">
        <v>605</v>
      </c>
      <c r="F771" s="664" t="s">
        <v>2456</v>
      </c>
      <c r="G771" s="663" t="s">
        <v>613</v>
      </c>
      <c r="H771" s="663" t="s">
        <v>1001</v>
      </c>
      <c r="I771" s="663" t="s">
        <v>215</v>
      </c>
      <c r="J771" s="663" t="s">
        <v>1002</v>
      </c>
      <c r="K771" s="663"/>
      <c r="L771" s="665">
        <v>76.461598286154995</v>
      </c>
      <c r="M771" s="665">
        <v>3</v>
      </c>
      <c r="N771" s="666">
        <v>229.38479485846497</v>
      </c>
    </row>
    <row r="772" spans="1:14" ht="14.4" customHeight="1" x14ac:dyDescent="0.3">
      <c r="A772" s="661" t="s">
        <v>580</v>
      </c>
      <c r="B772" s="662" t="s">
        <v>581</v>
      </c>
      <c r="C772" s="663" t="s">
        <v>599</v>
      </c>
      <c r="D772" s="664" t="s">
        <v>2454</v>
      </c>
      <c r="E772" s="663" t="s">
        <v>605</v>
      </c>
      <c r="F772" s="664" t="s">
        <v>2456</v>
      </c>
      <c r="G772" s="663" t="s">
        <v>613</v>
      </c>
      <c r="H772" s="663" t="s">
        <v>2250</v>
      </c>
      <c r="I772" s="663" t="s">
        <v>2251</v>
      </c>
      <c r="J772" s="663" t="s">
        <v>2252</v>
      </c>
      <c r="K772" s="663" t="s">
        <v>2253</v>
      </c>
      <c r="L772" s="665">
        <v>96.259999999999991</v>
      </c>
      <c r="M772" s="665">
        <v>1</v>
      </c>
      <c r="N772" s="666">
        <v>96.259999999999991</v>
      </c>
    </row>
    <row r="773" spans="1:14" ht="14.4" customHeight="1" x14ac:dyDescent="0.3">
      <c r="A773" s="661" t="s">
        <v>580</v>
      </c>
      <c r="B773" s="662" t="s">
        <v>581</v>
      </c>
      <c r="C773" s="663" t="s">
        <v>599</v>
      </c>
      <c r="D773" s="664" t="s">
        <v>2454</v>
      </c>
      <c r="E773" s="663" t="s">
        <v>605</v>
      </c>
      <c r="F773" s="664" t="s">
        <v>2456</v>
      </c>
      <c r="G773" s="663" t="s">
        <v>613</v>
      </c>
      <c r="H773" s="663" t="s">
        <v>2254</v>
      </c>
      <c r="I773" s="663" t="s">
        <v>2255</v>
      </c>
      <c r="J773" s="663" t="s">
        <v>2256</v>
      </c>
      <c r="K773" s="663"/>
      <c r="L773" s="665">
        <v>88.96999999999997</v>
      </c>
      <c r="M773" s="665">
        <v>1</v>
      </c>
      <c r="N773" s="666">
        <v>88.96999999999997</v>
      </c>
    </row>
    <row r="774" spans="1:14" ht="14.4" customHeight="1" x14ac:dyDescent="0.3">
      <c r="A774" s="661" t="s">
        <v>580</v>
      </c>
      <c r="B774" s="662" t="s">
        <v>581</v>
      </c>
      <c r="C774" s="663" t="s">
        <v>599</v>
      </c>
      <c r="D774" s="664" t="s">
        <v>2454</v>
      </c>
      <c r="E774" s="663" t="s">
        <v>605</v>
      </c>
      <c r="F774" s="664" t="s">
        <v>2456</v>
      </c>
      <c r="G774" s="663" t="s">
        <v>613</v>
      </c>
      <c r="H774" s="663" t="s">
        <v>2257</v>
      </c>
      <c r="I774" s="663" t="s">
        <v>2258</v>
      </c>
      <c r="J774" s="663" t="s">
        <v>1074</v>
      </c>
      <c r="K774" s="663" t="s">
        <v>2259</v>
      </c>
      <c r="L774" s="665">
        <v>107.53913070267276</v>
      </c>
      <c r="M774" s="665">
        <v>1</v>
      </c>
      <c r="N774" s="666">
        <v>107.53913070267276</v>
      </c>
    </row>
    <row r="775" spans="1:14" ht="14.4" customHeight="1" x14ac:dyDescent="0.3">
      <c r="A775" s="661" t="s">
        <v>580</v>
      </c>
      <c r="B775" s="662" t="s">
        <v>581</v>
      </c>
      <c r="C775" s="663" t="s">
        <v>599</v>
      </c>
      <c r="D775" s="664" t="s">
        <v>2454</v>
      </c>
      <c r="E775" s="663" t="s">
        <v>605</v>
      </c>
      <c r="F775" s="664" t="s">
        <v>2456</v>
      </c>
      <c r="G775" s="663" t="s">
        <v>613</v>
      </c>
      <c r="H775" s="663" t="s">
        <v>2260</v>
      </c>
      <c r="I775" s="663" t="s">
        <v>2261</v>
      </c>
      <c r="J775" s="663" t="s">
        <v>2262</v>
      </c>
      <c r="K775" s="663" t="s">
        <v>2263</v>
      </c>
      <c r="L775" s="665">
        <v>134.93</v>
      </c>
      <c r="M775" s="665">
        <v>1</v>
      </c>
      <c r="N775" s="666">
        <v>134.93</v>
      </c>
    </row>
    <row r="776" spans="1:14" ht="14.4" customHeight="1" x14ac:dyDescent="0.3">
      <c r="A776" s="661" t="s">
        <v>580</v>
      </c>
      <c r="B776" s="662" t="s">
        <v>581</v>
      </c>
      <c r="C776" s="663" t="s">
        <v>599</v>
      </c>
      <c r="D776" s="664" t="s">
        <v>2454</v>
      </c>
      <c r="E776" s="663" t="s">
        <v>605</v>
      </c>
      <c r="F776" s="664" t="s">
        <v>2456</v>
      </c>
      <c r="G776" s="663" t="s">
        <v>613</v>
      </c>
      <c r="H776" s="663" t="s">
        <v>2264</v>
      </c>
      <c r="I776" s="663" t="s">
        <v>2264</v>
      </c>
      <c r="J776" s="663" t="s">
        <v>2265</v>
      </c>
      <c r="K776" s="663" t="s">
        <v>2266</v>
      </c>
      <c r="L776" s="665">
        <v>494.31</v>
      </c>
      <c r="M776" s="665">
        <v>1</v>
      </c>
      <c r="N776" s="666">
        <v>494.31</v>
      </c>
    </row>
    <row r="777" spans="1:14" ht="14.4" customHeight="1" x14ac:dyDescent="0.3">
      <c r="A777" s="661" t="s">
        <v>580</v>
      </c>
      <c r="B777" s="662" t="s">
        <v>581</v>
      </c>
      <c r="C777" s="663" t="s">
        <v>599</v>
      </c>
      <c r="D777" s="664" t="s">
        <v>2454</v>
      </c>
      <c r="E777" s="663" t="s">
        <v>605</v>
      </c>
      <c r="F777" s="664" t="s">
        <v>2456</v>
      </c>
      <c r="G777" s="663" t="s">
        <v>613</v>
      </c>
      <c r="H777" s="663" t="s">
        <v>2267</v>
      </c>
      <c r="I777" s="663" t="s">
        <v>2267</v>
      </c>
      <c r="J777" s="663" t="s">
        <v>1337</v>
      </c>
      <c r="K777" s="663" t="s">
        <v>2268</v>
      </c>
      <c r="L777" s="665">
        <v>344.30000000000007</v>
      </c>
      <c r="M777" s="665">
        <v>2</v>
      </c>
      <c r="N777" s="666">
        <v>688.60000000000014</v>
      </c>
    </row>
    <row r="778" spans="1:14" ht="14.4" customHeight="1" x14ac:dyDescent="0.3">
      <c r="A778" s="661" t="s">
        <v>580</v>
      </c>
      <c r="B778" s="662" t="s">
        <v>581</v>
      </c>
      <c r="C778" s="663" t="s">
        <v>599</v>
      </c>
      <c r="D778" s="664" t="s">
        <v>2454</v>
      </c>
      <c r="E778" s="663" t="s">
        <v>605</v>
      </c>
      <c r="F778" s="664" t="s">
        <v>2456</v>
      </c>
      <c r="G778" s="663" t="s">
        <v>613</v>
      </c>
      <c r="H778" s="663" t="s">
        <v>1841</v>
      </c>
      <c r="I778" s="663" t="s">
        <v>1842</v>
      </c>
      <c r="J778" s="663" t="s">
        <v>1843</v>
      </c>
      <c r="K778" s="663" t="s">
        <v>1844</v>
      </c>
      <c r="L778" s="665">
        <v>61.24</v>
      </c>
      <c r="M778" s="665">
        <v>1</v>
      </c>
      <c r="N778" s="666">
        <v>61.24</v>
      </c>
    </row>
    <row r="779" spans="1:14" ht="14.4" customHeight="1" x14ac:dyDescent="0.3">
      <c r="A779" s="661" t="s">
        <v>580</v>
      </c>
      <c r="B779" s="662" t="s">
        <v>581</v>
      </c>
      <c r="C779" s="663" t="s">
        <v>599</v>
      </c>
      <c r="D779" s="664" t="s">
        <v>2454</v>
      </c>
      <c r="E779" s="663" t="s">
        <v>605</v>
      </c>
      <c r="F779" s="664" t="s">
        <v>2456</v>
      </c>
      <c r="G779" s="663" t="s">
        <v>613</v>
      </c>
      <c r="H779" s="663" t="s">
        <v>1023</v>
      </c>
      <c r="I779" s="663" t="s">
        <v>1023</v>
      </c>
      <c r="J779" s="663" t="s">
        <v>1024</v>
      </c>
      <c r="K779" s="663" t="s">
        <v>1025</v>
      </c>
      <c r="L779" s="665">
        <v>415.79979397161998</v>
      </c>
      <c r="M779" s="665">
        <v>6</v>
      </c>
      <c r="N779" s="666">
        <v>2494.79876382972</v>
      </c>
    </row>
    <row r="780" spans="1:14" ht="14.4" customHeight="1" x14ac:dyDescent="0.3">
      <c r="A780" s="661" t="s">
        <v>580</v>
      </c>
      <c r="B780" s="662" t="s">
        <v>581</v>
      </c>
      <c r="C780" s="663" t="s">
        <v>599</v>
      </c>
      <c r="D780" s="664" t="s">
        <v>2454</v>
      </c>
      <c r="E780" s="663" t="s">
        <v>605</v>
      </c>
      <c r="F780" s="664" t="s">
        <v>2456</v>
      </c>
      <c r="G780" s="663" t="s">
        <v>613</v>
      </c>
      <c r="H780" s="663" t="s">
        <v>2269</v>
      </c>
      <c r="I780" s="663" t="s">
        <v>2269</v>
      </c>
      <c r="J780" s="663" t="s">
        <v>2270</v>
      </c>
      <c r="K780" s="663" t="s">
        <v>1729</v>
      </c>
      <c r="L780" s="665">
        <v>96.189488546668187</v>
      </c>
      <c r="M780" s="665">
        <v>2</v>
      </c>
      <c r="N780" s="666">
        <v>192.37897709333637</v>
      </c>
    </row>
    <row r="781" spans="1:14" ht="14.4" customHeight="1" x14ac:dyDescent="0.3">
      <c r="A781" s="661" t="s">
        <v>580</v>
      </c>
      <c r="B781" s="662" t="s">
        <v>581</v>
      </c>
      <c r="C781" s="663" t="s">
        <v>599</v>
      </c>
      <c r="D781" s="664" t="s">
        <v>2454</v>
      </c>
      <c r="E781" s="663" t="s">
        <v>605</v>
      </c>
      <c r="F781" s="664" t="s">
        <v>2456</v>
      </c>
      <c r="G781" s="663" t="s">
        <v>613</v>
      </c>
      <c r="H781" s="663" t="s">
        <v>1029</v>
      </c>
      <c r="I781" s="663" t="s">
        <v>1029</v>
      </c>
      <c r="J781" s="663" t="s">
        <v>1030</v>
      </c>
      <c r="K781" s="663" t="s">
        <v>1031</v>
      </c>
      <c r="L781" s="665">
        <v>216.07999999999998</v>
      </c>
      <c r="M781" s="665">
        <v>2</v>
      </c>
      <c r="N781" s="666">
        <v>432.15999999999997</v>
      </c>
    </row>
    <row r="782" spans="1:14" ht="14.4" customHeight="1" x14ac:dyDescent="0.3">
      <c r="A782" s="661" t="s">
        <v>580</v>
      </c>
      <c r="B782" s="662" t="s">
        <v>581</v>
      </c>
      <c r="C782" s="663" t="s">
        <v>599</v>
      </c>
      <c r="D782" s="664" t="s">
        <v>2454</v>
      </c>
      <c r="E782" s="663" t="s">
        <v>605</v>
      </c>
      <c r="F782" s="664" t="s">
        <v>2456</v>
      </c>
      <c r="G782" s="663" t="s">
        <v>613</v>
      </c>
      <c r="H782" s="663" t="s">
        <v>2271</v>
      </c>
      <c r="I782" s="663" t="s">
        <v>215</v>
      </c>
      <c r="J782" s="663" t="s">
        <v>2272</v>
      </c>
      <c r="K782" s="663"/>
      <c r="L782" s="665">
        <v>33.42499999999999</v>
      </c>
      <c r="M782" s="665">
        <v>6</v>
      </c>
      <c r="N782" s="666">
        <v>200.54999999999995</v>
      </c>
    </row>
    <row r="783" spans="1:14" ht="14.4" customHeight="1" x14ac:dyDescent="0.3">
      <c r="A783" s="661" t="s">
        <v>580</v>
      </c>
      <c r="B783" s="662" t="s">
        <v>581</v>
      </c>
      <c r="C783" s="663" t="s">
        <v>599</v>
      </c>
      <c r="D783" s="664" t="s">
        <v>2454</v>
      </c>
      <c r="E783" s="663" t="s">
        <v>605</v>
      </c>
      <c r="F783" s="664" t="s">
        <v>2456</v>
      </c>
      <c r="G783" s="663" t="s">
        <v>613</v>
      </c>
      <c r="H783" s="663" t="s">
        <v>2273</v>
      </c>
      <c r="I783" s="663" t="s">
        <v>2274</v>
      </c>
      <c r="J783" s="663" t="s">
        <v>2275</v>
      </c>
      <c r="K783" s="663" t="s">
        <v>2276</v>
      </c>
      <c r="L783" s="665">
        <v>97.580000000000027</v>
      </c>
      <c r="M783" s="665">
        <v>1</v>
      </c>
      <c r="N783" s="666">
        <v>97.580000000000027</v>
      </c>
    </row>
    <row r="784" spans="1:14" ht="14.4" customHeight="1" x14ac:dyDescent="0.3">
      <c r="A784" s="661" t="s">
        <v>580</v>
      </c>
      <c r="B784" s="662" t="s">
        <v>581</v>
      </c>
      <c r="C784" s="663" t="s">
        <v>599</v>
      </c>
      <c r="D784" s="664" t="s">
        <v>2454</v>
      </c>
      <c r="E784" s="663" t="s">
        <v>605</v>
      </c>
      <c r="F784" s="664" t="s">
        <v>2456</v>
      </c>
      <c r="G784" s="663" t="s">
        <v>613</v>
      </c>
      <c r="H784" s="663" t="s">
        <v>1851</v>
      </c>
      <c r="I784" s="663" t="s">
        <v>1851</v>
      </c>
      <c r="J784" s="663" t="s">
        <v>799</v>
      </c>
      <c r="K784" s="663" t="s">
        <v>1852</v>
      </c>
      <c r="L784" s="665">
        <v>121.83999913297036</v>
      </c>
      <c r="M784" s="665">
        <v>1</v>
      </c>
      <c r="N784" s="666">
        <v>121.83999913297036</v>
      </c>
    </row>
    <row r="785" spans="1:14" ht="14.4" customHeight="1" x14ac:dyDescent="0.3">
      <c r="A785" s="661" t="s">
        <v>580</v>
      </c>
      <c r="B785" s="662" t="s">
        <v>581</v>
      </c>
      <c r="C785" s="663" t="s">
        <v>599</v>
      </c>
      <c r="D785" s="664" t="s">
        <v>2454</v>
      </c>
      <c r="E785" s="663" t="s">
        <v>605</v>
      </c>
      <c r="F785" s="664" t="s">
        <v>2456</v>
      </c>
      <c r="G785" s="663" t="s">
        <v>613</v>
      </c>
      <c r="H785" s="663" t="s">
        <v>1034</v>
      </c>
      <c r="I785" s="663" t="s">
        <v>1034</v>
      </c>
      <c r="J785" s="663" t="s">
        <v>1035</v>
      </c>
      <c r="K785" s="663" t="s">
        <v>1036</v>
      </c>
      <c r="L785" s="665">
        <v>44</v>
      </c>
      <c r="M785" s="665">
        <v>4</v>
      </c>
      <c r="N785" s="666">
        <v>176</v>
      </c>
    </row>
    <row r="786" spans="1:14" ht="14.4" customHeight="1" x14ac:dyDescent="0.3">
      <c r="A786" s="661" t="s">
        <v>580</v>
      </c>
      <c r="B786" s="662" t="s">
        <v>581</v>
      </c>
      <c r="C786" s="663" t="s">
        <v>599</v>
      </c>
      <c r="D786" s="664" t="s">
        <v>2454</v>
      </c>
      <c r="E786" s="663" t="s">
        <v>605</v>
      </c>
      <c r="F786" s="664" t="s">
        <v>2456</v>
      </c>
      <c r="G786" s="663" t="s">
        <v>613</v>
      </c>
      <c r="H786" s="663" t="s">
        <v>1037</v>
      </c>
      <c r="I786" s="663" t="s">
        <v>1037</v>
      </c>
      <c r="J786" s="663" t="s">
        <v>1035</v>
      </c>
      <c r="K786" s="663" t="s">
        <v>963</v>
      </c>
      <c r="L786" s="665">
        <v>110</v>
      </c>
      <c r="M786" s="665">
        <v>1</v>
      </c>
      <c r="N786" s="666">
        <v>110</v>
      </c>
    </row>
    <row r="787" spans="1:14" ht="14.4" customHeight="1" x14ac:dyDescent="0.3">
      <c r="A787" s="661" t="s">
        <v>580</v>
      </c>
      <c r="B787" s="662" t="s">
        <v>581</v>
      </c>
      <c r="C787" s="663" t="s">
        <v>599</v>
      </c>
      <c r="D787" s="664" t="s">
        <v>2454</v>
      </c>
      <c r="E787" s="663" t="s">
        <v>605</v>
      </c>
      <c r="F787" s="664" t="s">
        <v>2456</v>
      </c>
      <c r="G787" s="663" t="s">
        <v>613</v>
      </c>
      <c r="H787" s="663" t="s">
        <v>2277</v>
      </c>
      <c r="I787" s="663" t="s">
        <v>215</v>
      </c>
      <c r="J787" s="663" t="s">
        <v>2278</v>
      </c>
      <c r="K787" s="663" t="s">
        <v>2279</v>
      </c>
      <c r="L787" s="665">
        <v>39.080002650056031</v>
      </c>
      <c r="M787" s="665">
        <v>6</v>
      </c>
      <c r="N787" s="666">
        <v>234.48001590033618</v>
      </c>
    </row>
    <row r="788" spans="1:14" ht="14.4" customHeight="1" x14ac:dyDescent="0.3">
      <c r="A788" s="661" t="s">
        <v>580</v>
      </c>
      <c r="B788" s="662" t="s">
        <v>581</v>
      </c>
      <c r="C788" s="663" t="s">
        <v>599</v>
      </c>
      <c r="D788" s="664" t="s">
        <v>2454</v>
      </c>
      <c r="E788" s="663" t="s">
        <v>605</v>
      </c>
      <c r="F788" s="664" t="s">
        <v>2456</v>
      </c>
      <c r="G788" s="663" t="s">
        <v>613</v>
      </c>
      <c r="H788" s="663" t="s">
        <v>2280</v>
      </c>
      <c r="I788" s="663" t="s">
        <v>2281</v>
      </c>
      <c r="J788" s="663" t="s">
        <v>2282</v>
      </c>
      <c r="K788" s="663" t="s">
        <v>2283</v>
      </c>
      <c r="L788" s="665">
        <v>186.77024325296767</v>
      </c>
      <c r="M788" s="665">
        <v>1</v>
      </c>
      <c r="N788" s="666">
        <v>186.77024325296767</v>
      </c>
    </row>
    <row r="789" spans="1:14" ht="14.4" customHeight="1" x14ac:dyDescent="0.3">
      <c r="A789" s="661" t="s">
        <v>580</v>
      </c>
      <c r="B789" s="662" t="s">
        <v>581</v>
      </c>
      <c r="C789" s="663" t="s">
        <v>599</v>
      </c>
      <c r="D789" s="664" t="s">
        <v>2454</v>
      </c>
      <c r="E789" s="663" t="s">
        <v>605</v>
      </c>
      <c r="F789" s="664" t="s">
        <v>2456</v>
      </c>
      <c r="G789" s="663" t="s">
        <v>613</v>
      </c>
      <c r="H789" s="663" t="s">
        <v>2284</v>
      </c>
      <c r="I789" s="663" t="s">
        <v>215</v>
      </c>
      <c r="J789" s="663" t="s">
        <v>2285</v>
      </c>
      <c r="K789" s="663"/>
      <c r="L789" s="665">
        <v>38.601809135712841</v>
      </c>
      <c r="M789" s="665">
        <v>21</v>
      </c>
      <c r="N789" s="666">
        <v>810.63799184996969</v>
      </c>
    </row>
    <row r="790" spans="1:14" ht="14.4" customHeight="1" x14ac:dyDescent="0.3">
      <c r="A790" s="661" t="s">
        <v>580</v>
      </c>
      <c r="B790" s="662" t="s">
        <v>581</v>
      </c>
      <c r="C790" s="663" t="s">
        <v>599</v>
      </c>
      <c r="D790" s="664" t="s">
        <v>2454</v>
      </c>
      <c r="E790" s="663" t="s">
        <v>605</v>
      </c>
      <c r="F790" s="664" t="s">
        <v>2456</v>
      </c>
      <c r="G790" s="663" t="s">
        <v>613</v>
      </c>
      <c r="H790" s="663" t="s">
        <v>2286</v>
      </c>
      <c r="I790" s="663" t="s">
        <v>2287</v>
      </c>
      <c r="J790" s="663" t="s">
        <v>2288</v>
      </c>
      <c r="K790" s="663" t="s">
        <v>2289</v>
      </c>
      <c r="L790" s="665">
        <v>98.6</v>
      </c>
      <c r="M790" s="665">
        <v>1</v>
      </c>
      <c r="N790" s="666">
        <v>98.6</v>
      </c>
    </row>
    <row r="791" spans="1:14" ht="14.4" customHeight="1" x14ac:dyDescent="0.3">
      <c r="A791" s="661" t="s">
        <v>580</v>
      </c>
      <c r="B791" s="662" t="s">
        <v>581</v>
      </c>
      <c r="C791" s="663" t="s">
        <v>599</v>
      </c>
      <c r="D791" s="664" t="s">
        <v>2454</v>
      </c>
      <c r="E791" s="663" t="s">
        <v>605</v>
      </c>
      <c r="F791" s="664" t="s">
        <v>2456</v>
      </c>
      <c r="G791" s="663" t="s">
        <v>613</v>
      </c>
      <c r="H791" s="663" t="s">
        <v>2290</v>
      </c>
      <c r="I791" s="663" t="s">
        <v>215</v>
      </c>
      <c r="J791" s="663" t="s">
        <v>2291</v>
      </c>
      <c r="K791" s="663"/>
      <c r="L791" s="665">
        <v>30.2</v>
      </c>
      <c r="M791" s="665">
        <v>3</v>
      </c>
      <c r="N791" s="666">
        <v>90.6</v>
      </c>
    </row>
    <row r="792" spans="1:14" ht="14.4" customHeight="1" x14ac:dyDescent="0.3">
      <c r="A792" s="661" t="s">
        <v>580</v>
      </c>
      <c r="B792" s="662" t="s">
        <v>581</v>
      </c>
      <c r="C792" s="663" t="s">
        <v>599</v>
      </c>
      <c r="D792" s="664" t="s">
        <v>2454</v>
      </c>
      <c r="E792" s="663" t="s">
        <v>605</v>
      </c>
      <c r="F792" s="664" t="s">
        <v>2456</v>
      </c>
      <c r="G792" s="663" t="s">
        <v>613</v>
      </c>
      <c r="H792" s="663" t="s">
        <v>2292</v>
      </c>
      <c r="I792" s="663" t="s">
        <v>2293</v>
      </c>
      <c r="J792" s="663" t="s">
        <v>2294</v>
      </c>
      <c r="K792" s="663" t="s">
        <v>2295</v>
      </c>
      <c r="L792" s="665">
        <v>79.925160007559597</v>
      </c>
      <c r="M792" s="665">
        <v>24</v>
      </c>
      <c r="N792" s="666">
        <v>1918.2038401814302</v>
      </c>
    </row>
    <row r="793" spans="1:14" ht="14.4" customHeight="1" x14ac:dyDescent="0.3">
      <c r="A793" s="661" t="s">
        <v>580</v>
      </c>
      <c r="B793" s="662" t="s">
        <v>581</v>
      </c>
      <c r="C793" s="663" t="s">
        <v>599</v>
      </c>
      <c r="D793" s="664" t="s">
        <v>2454</v>
      </c>
      <c r="E793" s="663" t="s">
        <v>605</v>
      </c>
      <c r="F793" s="664" t="s">
        <v>2456</v>
      </c>
      <c r="G793" s="663" t="s">
        <v>613</v>
      </c>
      <c r="H793" s="663" t="s">
        <v>2296</v>
      </c>
      <c r="I793" s="663" t="s">
        <v>2297</v>
      </c>
      <c r="J793" s="663" t="s">
        <v>2298</v>
      </c>
      <c r="K793" s="663" t="s">
        <v>2299</v>
      </c>
      <c r="L793" s="665">
        <v>1298.46</v>
      </c>
      <c r="M793" s="665">
        <v>1</v>
      </c>
      <c r="N793" s="666">
        <v>1298.46</v>
      </c>
    </row>
    <row r="794" spans="1:14" ht="14.4" customHeight="1" x14ac:dyDescent="0.3">
      <c r="A794" s="661" t="s">
        <v>580</v>
      </c>
      <c r="B794" s="662" t="s">
        <v>581</v>
      </c>
      <c r="C794" s="663" t="s">
        <v>599</v>
      </c>
      <c r="D794" s="664" t="s">
        <v>2454</v>
      </c>
      <c r="E794" s="663" t="s">
        <v>605</v>
      </c>
      <c r="F794" s="664" t="s">
        <v>2456</v>
      </c>
      <c r="G794" s="663" t="s">
        <v>613</v>
      </c>
      <c r="H794" s="663" t="s">
        <v>1053</v>
      </c>
      <c r="I794" s="663" t="s">
        <v>1053</v>
      </c>
      <c r="J794" s="663" t="s">
        <v>1054</v>
      </c>
      <c r="K794" s="663" t="s">
        <v>1055</v>
      </c>
      <c r="L794" s="665">
        <v>1.07</v>
      </c>
      <c r="M794" s="665">
        <v>15</v>
      </c>
      <c r="N794" s="666">
        <v>16.05</v>
      </c>
    </row>
    <row r="795" spans="1:14" ht="14.4" customHeight="1" x14ac:dyDescent="0.3">
      <c r="A795" s="661" t="s">
        <v>580</v>
      </c>
      <c r="B795" s="662" t="s">
        <v>581</v>
      </c>
      <c r="C795" s="663" t="s">
        <v>599</v>
      </c>
      <c r="D795" s="664" t="s">
        <v>2454</v>
      </c>
      <c r="E795" s="663" t="s">
        <v>605</v>
      </c>
      <c r="F795" s="664" t="s">
        <v>2456</v>
      </c>
      <c r="G795" s="663" t="s">
        <v>613</v>
      </c>
      <c r="H795" s="663" t="s">
        <v>2300</v>
      </c>
      <c r="I795" s="663" t="s">
        <v>2300</v>
      </c>
      <c r="J795" s="663" t="s">
        <v>2301</v>
      </c>
      <c r="K795" s="663" t="s">
        <v>2302</v>
      </c>
      <c r="L795" s="665">
        <v>199.98</v>
      </c>
      <c r="M795" s="665">
        <v>3</v>
      </c>
      <c r="N795" s="666">
        <v>599.93999999999994</v>
      </c>
    </row>
    <row r="796" spans="1:14" ht="14.4" customHeight="1" x14ac:dyDescent="0.3">
      <c r="A796" s="661" t="s">
        <v>580</v>
      </c>
      <c r="B796" s="662" t="s">
        <v>581</v>
      </c>
      <c r="C796" s="663" t="s">
        <v>599</v>
      </c>
      <c r="D796" s="664" t="s">
        <v>2454</v>
      </c>
      <c r="E796" s="663" t="s">
        <v>605</v>
      </c>
      <c r="F796" s="664" t="s">
        <v>2456</v>
      </c>
      <c r="G796" s="663" t="s">
        <v>613</v>
      </c>
      <c r="H796" s="663" t="s">
        <v>2303</v>
      </c>
      <c r="I796" s="663" t="s">
        <v>2303</v>
      </c>
      <c r="J796" s="663" t="s">
        <v>2304</v>
      </c>
      <c r="K796" s="663" t="s">
        <v>2305</v>
      </c>
      <c r="L796" s="665">
        <v>375.4478131268902</v>
      </c>
      <c r="M796" s="665">
        <v>8</v>
      </c>
      <c r="N796" s="666">
        <v>3003.5825050151216</v>
      </c>
    </row>
    <row r="797" spans="1:14" ht="14.4" customHeight="1" x14ac:dyDescent="0.3">
      <c r="A797" s="661" t="s">
        <v>580</v>
      </c>
      <c r="B797" s="662" t="s">
        <v>581</v>
      </c>
      <c r="C797" s="663" t="s">
        <v>599</v>
      </c>
      <c r="D797" s="664" t="s">
        <v>2454</v>
      </c>
      <c r="E797" s="663" t="s">
        <v>605</v>
      </c>
      <c r="F797" s="664" t="s">
        <v>2456</v>
      </c>
      <c r="G797" s="663" t="s">
        <v>1064</v>
      </c>
      <c r="H797" s="663" t="s">
        <v>1065</v>
      </c>
      <c r="I797" s="663" t="s">
        <v>1066</v>
      </c>
      <c r="J797" s="663" t="s">
        <v>1067</v>
      </c>
      <c r="K797" s="663" t="s">
        <v>1068</v>
      </c>
      <c r="L797" s="665">
        <v>34.773199194347484</v>
      </c>
      <c r="M797" s="665">
        <v>6</v>
      </c>
      <c r="N797" s="666">
        <v>208.6391951660849</v>
      </c>
    </row>
    <row r="798" spans="1:14" ht="14.4" customHeight="1" x14ac:dyDescent="0.3">
      <c r="A798" s="661" t="s">
        <v>580</v>
      </c>
      <c r="B798" s="662" t="s">
        <v>581</v>
      </c>
      <c r="C798" s="663" t="s">
        <v>599</v>
      </c>
      <c r="D798" s="664" t="s">
        <v>2454</v>
      </c>
      <c r="E798" s="663" t="s">
        <v>605</v>
      </c>
      <c r="F798" s="664" t="s">
        <v>2456</v>
      </c>
      <c r="G798" s="663" t="s">
        <v>1064</v>
      </c>
      <c r="H798" s="663" t="s">
        <v>1072</v>
      </c>
      <c r="I798" s="663" t="s">
        <v>1073</v>
      </c>
      <c r="J798" s="663" t="s">
        <v>1074</v>
      </c>
      <c r="K798" s="663" t="s">
        <v>1075</v>
      </c>
      <c r="L798" s="665">
        <v>105.05999999999999</v>
      </c>
      <c r="M798" s="665">
        <v>2</v>
      </c>
      <c r="N798" s="666">
        <v>210.11999999999998</v>
      </c>
    </row>
    <row r="799" spans="1:14" ht="14.4" customHeight="1" x14ac:dyDescent="0.3">
      <c r="A799" s="661" t="s">
        <v>580</v>
      </c>
      <c r="B799" s="662" t="s">
        <v>581</v>
      </c>
      <c r="C799" s="663" t="s">
        <v>599</v>
      </c>
      <c r="D799" s="664" t="s">
        <v>2454</v>
      </c>
      <c r="E799" s="663" t="s">
        <v>605</v>
      </c>
      <c r="F799" s="664" t="s">
        <v>2456</v>
      </c>
      <c r="G799" s="663" t="s">
        <v>1064</v>
      </c>
      <c r="H799" s="663" t="s">
        <v>1530</v>
      </c>
      <c r="I799" s="663" t="s">
        <v>1531</v>
      </c>
      <c r="J799" s="663" t="s">
        <v>1532</v>
      </c>
      <c r="K799" s="663" t="s">
        <v>839</v>
      </c>
      <c r="L799" s="665">
        <v>58.260000000000005</v>
      </c>
      <c r="M799" s="665">
        <v>1</v>
      </c>
      <c r="N799" s="666">
        <v>58.260000000000005</v>
      </c>
    </row>
    <row r="800" spans="1:14" ht="14.4" customHeight="1" x14ac:dyDescent="0.3">
      <c r="A800" s="661" t="s">
        <v>580</v>
      </c>
      <c r="B800" s="662" t="s">
        <v>581</v>
      </c>
      <c r="C800" s="663" t="s">
        <v>599</v>
      </c>
      <c r="D800" s="664" t="s">
        <v>2454</v>
      </c>
      <c r="E800" s="663" t="s">
        <v>605</v>
      </c>
      <c r="F800" s="664" t="s">
        <v>2456</v>
      </c>
      <c r="G800" s="663" t="s">
        <v>1064</v>
      </c>
      <c r="H800" s="663" t="s">
        <v>2306</v>
      </c>
      <c r="I800" s="663" t="s">
        <v>2307</v>
      </c>
      <c r="J800" s="663" t="s">
        <v>2308</v>
      </c>
      <c r="K800" s="663" t="s">
        <v>2309</v>
      </c>
      <c r="L800" s="665">
        <v>99.118299801553789</v>
      </c>
      <c r="M800" s="665">
        <v>1</v>
      </c>
      <c r="N800" s="666">
        <v>99.118299801553789</v>
      </c>
    </row>
    <row r="801" spans="1:14" ht="14.4" customHeight="1" x14ac:dyDescent="0.3">
      <c r="A801" s="661" t="s">
        <v>580</v>
      </c>
      <c r="B801" s="662" t="s">
        <v>581</v>
      </c>
      <c r="C801" s="663" t="s">
        <v>599</v>
      </c>
      <c r="D801" s="664" t="s">
        <v>2454</v>
      </c>
      <c r="E801" s="663" t="s">
        <v>605</v>
      </c>
      <c r="F801" s="664" t="s">
        <v>2456</v>
      </c>
      <c r="G801" s="663" t="s">
        <v>1064</v>
      </c>
      <c r="H801" s="663" t="s">
        <v>1087</v>
      </c>
      <c r="I801" s="663" t="s">
        <v>1088</v>
      </c>
      <c r="J801" s="663" t="s">
        <v>1089</v>
      </c>
      <c r="K801" s="663" t="s">
        <v>1090</v>
      </c>
      <c r="L801" s="665">
        <v>630.66024999999991</v>
      </c>
      <c r="M801" s="665">
        <v>12</v>
      </c>
      <c r="N801" s="666">
        <v>7567.9229999999989</v>
      </c>
    </row>
    <row r="802" spans="1:14" ht="14.4" customHeight="1" x14ac:dyDescent="0.3">
      <c r="A802" s="661" t="s">
        <v>580</v>
      </c>
      <c r="B802" s="662" t="s">
        <v>581</v>
      </c>
      <c r="C802" s="663" t="s">
        <v>599</v>
      </c>
      <c r="D802" s="664" t="s">
        <v>2454</v>
      </c>
      <c r="E802" s="663" t="s">
        <v>605</v>
      </c>
      <c r="F802" s="664" t="s">
        <v>2456</v>
      </c>
      <c r="G802" s="663" t="s">
        <v>1064</v>
      </c>
      <c r="H802" s="663" t="s">
        <v>1091</v>
      </c>
      <c r="I802" s="663" t="s">
        <v>1092</v>
      </c>
      <c r="J802" s="663" t="s">
        <v>1089</v>
      </c>
      <c r="K802" s="663" t="s">
        <v>1093</v>
      </c>
      <c r="L802" s="665">
        <v>721.2</v>
      </c>
      <c r="M802" s="665">
        <v>4</v>
      </c>
      <c r="N802" s="666">
        <v>2884.8</v>
      </c>
    </row>
    <row r="803" spans="1:14" ht="14.4" customHeight="1" x14ac:dyDescent="0.3">
      <c r="A803" s="661" t="s">
        <v>580</v>
      </c>
      <c r="B803" s="662" t="s">
        <v>581</v>
      </c>
      <c r="C803" s="663" t="s">
        <v>599</v>
      </c>
      <c r="D803" s="664" t="s">
        <v>2454</v>
      </c>
      <c r="E803" s="663" t="s">
        <v>605</v>
      </c>
      <c r="F803" s="664" t="s">
        <v>2456</v>
      </c>
      <c r="G803" s="663" t="s">
        <v>1064</v>
      </c>
      <c r="H803" s="663" t="s">
        <v>1094</v>
      </c>
      <c r="I803" s="663" t="s">
        <v>1095</v>
      </c>
      <c r="J803" s="663" t="s">
        <v>1096</v>
      </c>
      <c r="K803" s="663" t="s">
        <v>1097</v>
      </c>
      <c r="L803" s="665">
        <v>58.710352316638513</v>
      </c>
      <c r="M803" s="665">
        <v>16</v>
      </c>
      <c r="N803" s="666">
        <v>939.36563706621621</v>
      </c>
    </row>
    <row r="804" spans="1:14" ht="14.4" customHeight="1" x14ac:dyDescent="0.3">
      <c r="A804" s="661" t="s">
        <v>580</v>
      </c>
      <c r="B804" s="662" t="s">
        <v>581</v>
      </c>
      <c r="C804" s="663" t="s">
        <v>599</v>
      </c>
      <c r="D804" s="664" t="s">
        <v>2454</v>
      </c>
      <c r="E804" s="663" t="s">
        <v>605</v>
      </c>
      <c r="F804" s="664" t="s">
        <v>2456</v>
      </c>
      <c r="G804" s="663" t="s">
        <v>1064</v>
      </c>
      <c r="H804" s="663" t="s">
        <v>1098</v>
      </c>
      <c r="I804" s="663" t="s">
        <v>1099</v>
      </c>
      <c r="J804" s="663" t="s">
        <v>1100</v>
      </c>
      <c r="K804" s="663" t="s">
        <v>1101</v>
      </c>
      <c r="L804" s="665">
        <v>105.44445736465667</v>
      </c>
      <c r="M804" s="665">
        <v>4</v>
      </c>
      <c r="N804" s="666">
        <v>421.77782945862668</v>
      </c>
    </row>
    <row r="805" spans="1:14" ht="14.4" customHeight="1" x14ac:dyDescent="0.3">
      <c r="A805" s="661" t="s">
        <v>580</v>
      </c>
      <c r="B805" s="662" t="s">
        <v>581</v>
      </c>
      <c r="C805" s="663" t="s">
        <v>599</v>
      </c>
      <c r="D805" s="664" t="s">
        <v>2454</v>
      </c>
      <c r="E805" s="663" t="s">
        <v>605</v>
      </c>
      <c r="F805" s="664" t="s">
        <v>2456</v>
      </c>
      <c r="G805" s="663" t="s">
        <v>1064</v>
      </c>
      <c r="H805" s="663" t="s">
        <v>1102</v>
      </c>
      <c r="I805" s="663" t="s">
        <v>1103</v>
      </c>
      <c r="J805" s="663" t="s">
        <v>1104</v>
      </c>
      <c r="K805" s="663" t="s">
        <v>1105</v>
      </c>
      <c r="L805" s="665">
        <v>48.819999351925738</v>
      </c>
      <c r="M805" s="665">
        <v>1</v>
      </c>
      <c r="N805" s="666">
        <v>48.819999351925738</v>
      </c>
    </row>
    <row r="806" spans="1:14" ht="14.4" customHeight="1" x14ac:dyDescent="0.3">
      <c r="A806" s="661" t="s">
        <v>580</v>
      </c>
      <c r="B806" s="662" t="s">
        <v>581</v>
      </c>
      <c r="C806" s="663" t="s">
        <v>599</v>
      </c>
      <c r="D806" s="664" t="s">
        <v>2454</v>
      </c>
      <c r="E806" s="663" t="s">
        <v>605</v>
      </c>
      <c r="F806" s="664" t="s">
        <v>2456</v>
      </c>
      <c r="G806" s="663" t="s">
        <v>1064</v>
      </c>
      <c r="H806" s="663" t="s">
        <v>1537</v>
      </c>
      <c r="I806" s="663" t="s">
        <v>1538</v>
      </c>
      <c r="J806" s="663" t="s">
        <v>1539</v>
      </c>
      <c r="K806" s="663" t="s">
        <v>1540</v>
      </c>
      <c r="L806" s="665">
        <v>76.359999999999985</v>
      </c>
      <c r="M806" s="665">
        <v>1</v>
      </c>
      <c r="N806" s="666">
        <v>76.359999999999985</v>
      </c>
    </row>
    <row r="807" spans="1:14" ht="14.4" customHeight="1" x14ac:dyDescent="0.3">
      <c r="A807" s="661" t="s">
        <v>580</v>
      </c>
      <c r="B807" s="662" t="s">
        <v>581</v>
      </c>
      <c r="C807" s="663" t="s">
        <v>599</v>
      </c>
      <c r="D807" s="664" t="s">
        <v>2454</v>
      </c>
      <c r="E807" s="663" t="s">
        <v>605</v>
      </c>
      <c r="F807" s="664" t="s">
        <v>2456</v>
      </c>
      <c r="G807" s="663" t="s">
        <v>1064</v>
      </c>
      <c r="H807" s="663" t="s">
        <v>1110</v>
      </c>
      <c r="I807" s="663" t="s">
        <v>1111</v>
      </c>
      <c r="J807" s="663" t="s">
        <v>1112</v>
      </c>
      <c r="K807" s="663" t="s">
        <v>1113</v>
      </c>
      <c r="L807" s="665">
        <v>36.17984553977454</v>
      </c>
      <c r="M807" s="665">
        <v>1</v>
      </c>
      <c r="N807" s="666">
        <v>36.17984553977454</v>
      </c>
    </row>
    <row r="808" spans="1:14" ht="14.4" customHeight="1" x14ac:dyDescent="0.3">
      <c r="A808" s="661" t="s">
        <v>580</v>
      </c>
      <c r="B808" s="662" t="s">
        <v>581</v>
      </c>
      <c r="C808" s="663" t="s">
        <v>599</v>
      </c>
      <c r="D808" s="664" t="s">
        <v>2454</v>
      </c>
      <c r="E808" s="663" t="s">
        <v>605</v>
      </c>
      <c r="F808" s="664" t="s">
        <v>2456</v>
      </c>
      <c r="G808" s="663" t="s">
        <v>1064</v>
      </c>
      <c r="H808" s="663" t="s">
        <v>1122</v>
      </c>
      <c r="I808" s="663" t="s">
        <v>1123</v>
      </c>
      <c r="J808" s="663" t="s">
        <v>1120</v>
      </c>
      <c r="K808" s="663" t="s">
        <v>1124</v>
      </c>
      <c r="L808" s="665">
        <v>95.569944000359683</v>
      </c>
      <c r="M808" s="665">
        <v>1</v>
      </c>
      <c r="N808" s="666">
        <v>95.569944000359683</v>
      </c>
    </row>
    <row r="809" spans="1:14" ht="14.4" customHeight="1" x14ac:dyDescent="0.3">
      <c r="A809" s="661" t="s">
        <v>580</v>
      </c>
      <c r="B809" s="662" t="s">
        <v>581</v>
      </c>
      <c r="C809" s="663" t="s">
        <v>599</v>
      </c>
      <c r="D809" s="664" t="s">
        <v>2454</v>
      </c>
      <c r="E809" s="663" t="s">
        <v>605</v>
      </c>
      <c r="F809" s="664" t="s">
        <v>2456</v>
      </c>
      <c r="G809" s="663" t="s">
        <v>1064</v>
      </c>
      <c r="H809" s="663" t="s">
        <v>1545</v>
      </c>
      <c r="I809" s="663" t="s">
        <v>1546</v>
      </c>
      <c r="J809" s="663" t="s">
        <v>1130</v>
      </c>
      <c r="K809" s="663" t="s">
        <v>1547</v>
      </c>
      <c r="L809" s="665">
        <v>57.809190835360496</v>
      </c>
      <c r="M809" s="665">
        <v>1</v>
      </c>
      <c r="N809" s="666">
        <v>57.809190835360496</v>
      </c>
    </row>
    <row r="810" spans="1:14" ht="14.4" customHeight="1" x14ac:dyDescent="0.3">
      <c r="A810" s="661" t="s">
        <v>580</v>
      </c>
      <c r="B810" s="662" t="s">
        <v>581</v>
      </c>
      <c r="C810" s="663" t="s">
        <v>599</v>
      </c>
      <c r="D810" s="664" t="s">
        <v>2454</v>
      </c>
      <c r="E810" s="663" t="s">
        <v>605</v>
      </c>
      <c r="F810" s="664" t="s">
        <v>2456</v>
      </c>
      <c r="G810" s="663" t="s">
        <v>1064</v>
      </c>
      <c r="H810" s="663" t="s">
        <v>1875</v>
      </c>
      <c r="I810" s="663" t="s">
        <v>1876</v>
      </c>
      <c r="J810" s="663" t="s">
        <v>1877</v>
      </c>
      <c r="K810" s="663" t="s">
        <v>780</v>
      </c>
      <c r="L810" s="665">
        <v>96.010044779238044</v>
      </c>
      <c r="M810" s="665">
        <v>1</v>
      </c>
      <c r="N810" s="666">
        <v>96.010044779238044</v>
      </c>
    </row>
    <row r="811" spans="1:14" ht="14.4" customHeight="1" x14ac:dyDescent="0.3">
      <c r="A811" s="661" t="s">
        <v>580</v>
      </c>
      <c r="B811" s="662" t="s">
        <v>581</v>
      </c>
      <c r="C811" s="663" t="s">
        <v>599</v>
      </c>
      <c r="D811" s="664" t="s">
        <v>2454</v>
      </c>
      <c r="E811" s="663" t="s">
        <v>605</v>
      </c>
      <c r="F811" s="664" t="s">
        <v>2456</v>
      </c>
      <c r="G811" s="663" t="s">
        <v>1064</v>
      </c>
      <c r="H811" s="663" t="s">
        <v>1138</v>
      </c>
      <c r="I811" s="663" t="s">
        <v>1139</v>
      </c>
      <c r="J811" s="663" t="s">
        <v>1140</v>
      </c>
      <c r="K811" s="663" t="s">
        <v>1141</v>
      </c>
      <c r="L811" s="665">
        <v>88.429999999999993</v>
      </c>
      <c r="M811" s="665">
        <v>1</v>
      </c>
      <c r="N811" s="666">
        <v>88.429999999999993</v>
      </c>
    </row>
    <row r="812" spans="1:14" ht="14.4" customHeight="1" x14ac:dyDescent="0.3">
      <c r="A812" s="661" t="s">
        <v>580</v>
      </c>
      <c r="B812" s="662" t="s">
        <v>581</v>
      </c>
      <c r="C812" s="663" t="s">
        <v>599</v>
      </c>
      <c r="D812" s="664" t="s">
        <v>2454</v>
      </c>
      <c r="E812" s="663" t="s">
        <v>605</v>
      </c>
      <c r="F812" s="664" t="s">
        <v>2456</v>
      </c>
      <c r="G812" s="663" t="s">
        <v>1064</v>
      </c>
      <c r="H812" s="663" t="s">
        <v>2310</v>
      </c>
      <c r="I812" s="663" t="s">
        <v>2311</v>
      </c>
      <c r="J812" s="663" t="s">
        <v>1550</v>
      </c>
      <c r="K812" s="663" t="s">
        <v>2312</v>
      </c>
      <c r="L812" s="665">
        <v>68.2799971834243</v>
      </c>
      <c r="M812" s="665">
        <v>5</v>
      </c>
      <c r="N812" s="666">
        <v>341.39998591712151</v>
      </c>
    </row>
    <row r="813" spans="1:14" ht="14.4" customHeight="1" x14ac:dyDescent="0.3">
      <c r="A813" s="661" t="s">
        <v>580</v>
      </c>
      <c r="B813" s="662" t="s">
        <v>581</v>
      </c>
      <c r="C813" s="663" t="s">
        <v>599</v>
      </c>
      <c r="D813" s="664" t="s">
        <v>2454</v>
      </c>
      <c r="E813" s="663" t="s">
        <v>605</v>
      </c>
      <c r="F813" s="664" t="s">
        <v>2456</v>
      </c>
      <c r="G813" s="663" t="s">
        <v>1064</v>
      </c>
      <c r="H813" s="663" t="s">
        <v>1149</v>
      </c>
      <c r="I813" s="663" t="s">
        <v>1150</v>
      </c>
      <c r="J813" s="663" t="s">
        <v>1151</v>
      </c>
      <c r="K813" s="663" t="s">
        <v>1105</v>
      </c>
      <c r="L813" s="665">
        <v>85.20999999999998</v>
      </c>
      <c r="M813" s="665">
        <v>1</v>
      </c>
      <c r="N813" s="666">
        <v>85.20999999999998</v>
      </c>
    </row>
    <row r="814" spans="1:14" ht="14.4" customHeight="1" x14ac:dyDescent="0.3">
      <c r="A814" s="661" t="s">
        <v>580</v>
      </c>
      <c r="B814" s="662" t="s">
        <v>581</v>
      </c>
      <c r="C814" s="663" t="s">
        <v>599</v>
      </c>
      <c r="D814" s="664" t="s">
        <v>2454</v>
      </c>
      <c r="E814" s="663" t="s">
        <v>605</v>
      </c>
      <c r="F814" s="664" t="s">
        <v>2456</v>
      </c>
      <c r="G814" s="663" t="s">
        <v>1064</v>
      </c>
      <c r="H814" s="663" t="s">
        <v>1569</v>
      </c>
      <c r="I814" s="663" t="s">
        <v>1570</v>
      </c>
      <c r="J814" s="663" t="s">
        <v>1571</v>
      </c>
      <c r="K814" s="663" t="s">
        <v>800</v>
      </c>
      <c r="L814" s="665">
        <v>59.169512894151296</v>
      </c>
      <c r="M814" s="665">
        <v>1</v>
      </c>
      <c r="N814" s="666">
        <v>59.169512894151296</v>
      </c>
    </row>
    <row r="815" spans="1:14" ht="14.4" customHeight="1" x14ac:dyDescent="0.3">
      <c r="A815" s="661" t="s">
        <v>580</v>
      </c>
      <c r="B815" s="662" t="s">
        <v>581</v>
      </c>
      <c r="C815" s="663" t="s">
        <v>599</v>
      </c>
      <c r="D815" s="664" t="s">
        <v>2454</v>
      </c>
      <c r="E815" s="663" t="s">
        <v>605</v>
      </c>
      <c r="F815" s="664" t="s">
        <v>2456</v>
      </c>
      <c r="G815" s="663" t="s">
        <v>1064</v>
      </c>
      <c r="H815" s="663" t="s">
        <v>1893</v>
      </c>
      <c r="I815" s="663" t="s">
        <v>1894</v>
      </c>
      <c r="J815" s="663" t="s">
        <v>1895</v>
      </c>
      <c r="K815" s="663" t="s">
        <v>1896</v>
      </c>
      <c r="L815" s="665">
        <v>465.95632575478584</v>
      </c>
      <c r="M815" s="665">
        <v>5</v>
      </c>
      <c r="N815" s="666">
        <v>2329.7816287739292</v>
      </c>
    </row>
    <row r="816" spans="1:14" ht="14.4" customHeight="1" x14ac:dyDescent="0.3">
      <c r="A816" s="661" t="s">
        <v>580</v>
      </c>
      <c r="B816" s="662" t="s">
        <v>581</v>
      </c>
      <c r="C816" s="663" t="s">
        <v>599</v>
      </c>
      <c r="D816" s="664" t="s">
        <v>2454</v>
      </c>
      <c r="E816" s="663" t="s">
        <v>605</v>
      </c>
      <c r="F816" s="664" t="s">
        <v>2456</v>
      </c>
      <c r="G816" s="663" t="s">
        <v>1064</v>
      </c>
      <c r="H816" s="663" t="s">
        <v>1900</v>
      </c>
      <c r="I816" s="663" t="s">
        <v>1901</v>
      </c>
      <c r="J816" s="663" t="s">
        <v>1612</v>
      </c>
      <c r="K816" s="663" t="s">
        <v>1613</v>
      </c>
      <c r="L816" s="665">
        <v>67.859101260696619</v>
      </c>
      <c r="M816" s="665">
        <v>220</v>
      </c>
      <c r="N816" s="666">
        <v>14929.002277353256</v>
      </c>
    </row>
    <row r="817" spans="1:14" ht="14.4" customHeight="1" x14ac:dyDescent="0.3">
      <c r="A817" s="661" t="s">
        <v>580</v>
      </c>
      <c r="B817" s="662" t="s">
        <v>581</v>
      </c>
      <c r="C817" s="663" t="s">
        <v>599</v>
      </c>
      <c r="D817" s="664" t="s">
        <v>2454</v>
      </c>
      <c r="E817" s="663" t="s">
        <v>605</v>
      </c>
      <c r="F817" s="664" t="s">
        <v>2456</v>
      </c>
      <c r="G817" s="663" t="s">
        <v>1064</v>
      </c>
      <c r="H817" s="663" t="s">
        <v>1174</v>
      </c>
      <c r="I817" s="663" t="s">
        <v>1175</v>
      </c>
      <c r="J817" s="663" t="s">
        <v>1176</v>
      </c>
      <c r="K817" s="663" t="s">
        <v>1177</v>
      </c>
      <c r="L817" s="665">
        <v>64.545000299339435</v>
      </c>
      <c r="M817" s="665">
        <v>4</v>
      </c>
      <c r="N817" s="666">
        <v>258.18000119735774</v>
      </c>
    </row>
    <row r="818" spans="1:14" ht="14.4" customHeight="1" x14ac:dyDescent="0.3">
      <c r="A818" s="661" t="s">
        <v>580</v>
      </c>
      <c r="B818" s="662" t="s">
        <v>581</v>
      </c>
      <c r="C818" s="663" t="s">
        <v>599</v>
      </c>
      <c r="D818" s="664" t="s">
        <v>2454</v>
      </c>
      <c r="E818" s="663" t="s">
        <v>605</v>
      </c>
      <c r="F818" s="664" t="s">
        <v>2456</v>
      </c>
      <c r="G818" s="663" t="s">
        <v>1064</v>
      </c>
      <c r="H818" s="663" t="s">
        <v>1575</v>
      </c>
      <c r="I818" s="663" t="s">
        <v>1575</v>
      </c>
      <c r="J818" s="663" t="s">
        <v>1576</v>
      </c>
      <c r="K818" s="663" t="s">
        <v>692</v>
      </c>
      <c r="L818" s="665">
        <v>72.629967917251861</v>
      </c>
      <c r="M818" s="665">
        <v>1</v>
      </c>
      <c r="N818" s="666">
        <v>72.629967917251861</v>
      </c>
    </row>
    <row r="819" spans="1:14" ht="14.4" customHeight="1" x14ac:dyDescent="0.3">
      <c r="A819" s="661" t="s">
        <v>580</v>
      </c>
      <c r="B819" s="662" t="s">
        <v>581</v>
      </c>
      <c r="C819" s="663" t="s">
        <v>599</v>
      </c>
      <c r="D819" s="664" t="s">
        <v>2454</v>
      </c>
      <c r="E819" s="663" t="s">
        <v>605</v>
      </c>
      <c r="F819" s="664" t="s">
        <v>2456</v>
      </c>
      <c r="G819" s="663" t="s">
        <v>1064</v>
      </c>
      <c r="H819" s="663" t="s">
        <v>1178</v>
      </c>
      <c r="I819" s="663" t="s">
        <v>1179</v>
      </c>
      <c r="J819" s="663" t="s">
        <v>1180</v>
      </c>
      <c r="K819" s="663" t="s">
        <v>1181</v>
      </c>
      <c r="L819" s="665">
        <v>102.70000000000006</v>
      </c>
      <c r="M819" s="665">
        <v>1</v>
      </c>
      <c r="N819" s="666">
        <v>102.70000000000006</v>
      </c>
    </row>
    <row r="820" spans="1:14" ht="14.4" customHeight="1" x14ac:dyDescent="0.3">
      <c r="A820" s="661" t="s">
        <v>580</v>
      </c>
      <c r="B820" s="662" t="s">
        <v>581</v>
      </c>
      <c r="C820" s="663" t="s">
        <v>599</v>
      </c>
      <c r="D820" s="664" t="s">
        <v>2454</v>
      </c>
      <c r="E820" s="663" t="s">
        <v>605</v>
      </c>
      <c r="F820" s="664" t="s">
        <v>2456</v>
      </c>
      <c r="G820" s="663" t="s">
        <v>1064</v>
      </c>
      <c r="H820" s="663" t="s">
        <v>1196</v>
      </c>
      <c r="I820" s="663" t="s">
        <v>1197</v>
      </c>
      <c r="J820" s="663" t="s">
        <v>1089</v>
      </c>
      <c r="K820" s="663" t="s">
        <v>1198</v>
      </c>
      <c r="L820" s="665">
        <v>411.01547222222217</v>
      </c>
      <c r="M820" s="665">
        <v>36</v>
      </c>
      <c r="N820" s="666">
        <v>14796.556999999999</v>
      </c>
    </row>
    <row r="821" spans="1:14" ht="14.4" customHeight="1" x14ac:dyDescent="0.3">
      <c r="A821" s="661" t="s">
        <v>580</v>
      </c>
      <c r="B821" s="662" t="s">
        <v>581</v>
      </c>
      <c r="C821" s="663" t="s">
        <v>599</v>
      </c>
      <c r="D821" s="664" t="s">
        <v>2454</v>
      </c>
      <c r="E821" s="663" t="s">
        <v>605</v>
      </c>
      <c r="F821" s="664" t="s">
        <v>2456</v>
      </c>
      <c r="G821" s="663" t="s">
        <v>1064</v>
      </c>
      <c r="H821" s="663" t="s">
        <v>2313</v>
      </c>
      <c r="I821" s="663" t="s">
        <v>2314</v>
      </c>
      <c r="J821" s="663" t="s">
        <v>1067</v>
      </c>
      <c r="K821" s="663" t="s">
        <v>2315</v>
      </c>
      <c r="L821" s="665">
        <v>134.41999999999999</v>
      </c>
      <c r="M821" s="665">
        <v>2</v>
      </c>
      <c r="N821" s="666">
        <v>268.83999999999997</v>
      </c>
    </row>
    <row r="822" spans="1:14" ht="14.4" customHeight="1" x14ac:dyDescent="0.3">
      <c r="A822" s="661" t="s">
        <v>580</v>
      </c>
      <c r="B822" s="662" t="s">
        <v>581</v>
      </c>
      <c r="C822" s="663" t="s">
        <v>599</v>
      </c>
      <c r="D822" s="664" t="s">
        <v>2454</v>
      </c>
      <c r="E822" s="663" t="s">
        <v>605</v>
      </c>
      <c r="F822" s="664" t="s">
        <v>2456</v>
      </c>
      <c r="G822" s="663" t="s">
        <v>1064</v>
      </c>
      <c r="H822" s="663" t="s">
        <v>2316</v>
      </c>
      <c r="I822" s="663" t="s">
        <v>2317</v>
      </c>
      <c r="J822" s="663" t="s">
        <v>2318</v>
      </c>
      <c r="K822" s="663" t="s">
        <v>2319</v>
      </c>
      <c r="L822" s="665">
        <v>1119.56</v>
      </c>
      <c r="M822" s="665">
        <v>1</v>
      </c>
      <c r="N822" s="666">
        <v>1119.56</v>
      </c>
    </row>
    <row r="823" spans="1:14" ht="14.4" customHeight="1" x14ac:dyDescent="0.3">
      <c r="A823" s="661" t="s">
        <v>580</v>
      </c>
      <c r="B823" s="662" t="s">
        <v>581</v>
      </c>
      <c r="C823" s="663" t="s">
        <v>599</v>
      </c>
      <c r="D823" s="664" t="s">
        <v>2454</v>
      </c>
      <c r="E823" s="663" t="s">
        <v>605</v>
      </c>
      <c r="F823" s="664" t="s">
        <v>2456</v>
      </c>
      <c r="G823" s="663" t="s">
        <v>1064</v>
      </c>
      <c r="H823" s="663" t="s">
        <v>2320</v>
      </c>
      <c r="I823" s="663" t="s">
        <v>2321</v>
      </c>
      <c r="J823" s="663" t="s">
        <v>1067</v>
      </c>
      <c r="K823" s="663" t="s">
        <v>2322</v>
      </c>
      <c r="L823" s="665">
        <v>64.099366378783159</v>
      </c>
      <c r="M823" s="665">
        <v>4</v>
      </c>
      <c r="N823" s="666">
        <v>256.39746551513264</v>
      </c>
    </row>
    <row r="824" spans="1:14" ht="14.4" customHeight="1" x14ac:dyDescent="0.3">
      <c r="A824" s="661" t="s">
        <v>580</v>
      </c>
      <c r="B824" s="662" t="s">
        <v>581</v>
      </c>
      <c r="C824" s="663" t="s">
        <v>599</v>
      </c>
      <c r="D824" s="664" t="s">
        <v>2454</v>
      </c>
      <c r="E824" s="663" t="s">
        <v>605</v>
      </c>
      <c r="F824" s="664" t="s">
        <v>2456</v>
      </c>
      <c r="G824" s="663" t="s">
        <v>1064</v>
      </c>
      <c r="H824" s="663" t="s">
        <v>2323</v>
      </c>
      <c r="I824" s="663" t="s">
        <v>2324</v>
      </c>
      <c r="J824" s="663" t="s">
        <v>2325</v>
      </c>
      <c r="K824" s="663" t="s">
        <v>2326</v>
      </c>
      <c r="L824" s="665">
        <v>103.4400000000001</v>
      </c>
      <c r="M824" s="665">
        <v>1</v>
      </c>
      <c r="N824" s="666">
        <v>103.4400000000001</v>
      </c>
    </row>
    <row r="825" spans="1:14" ht="14.4" customHeight="1" x14ac:dyDescent="0.3">
      <c r="A825" s="661" t="s">
        <v>580</v>
      </c>
      <c r="B825" s="662" t="s">
        <v>581</v>
      </c>
      <c r="C825" s="663" t="s">
        <v>599</v>
      </c>
      <c r="D825" s="664" t="s">
        <v>2454</v>
      </c>
      <c r="E825" s="663" t="s">
        <v>605</v>
      </c>
      <c r="F825" s="664" t="s">
        <v>2456</v>
      </c>
      <c r="G825" s="663" t="s">
        <v>1064</v>
      </c>
      <c r="H825" s="663" t="s">
        <v>2327</v>
      </c>
      <c r="I825" s="663" t="s">
        <v>2328</v>
      </c>
      <c r="J825" s="663" t="s">
        <v>2329</v>
      </c>
      <c r="K825" s="663" t="s">
        <v>2330</v>
      </c>
      <c r="L825" s="665">
        <v>80.52000000000001</v>
      </c>
      <c r="M825" s="665">
        <v>1</v>
      </c>
      <c r="N825" s="666">
        <v>80.52000000000001</v>
      </c>
    </row>
    <row r="826" spans="1:14" ht="14.4" customHeight="1" x14ac:dyDescent="0.3">
      <c r="A826" s="661" t="s">
        <v>580</v>
      </c>
      <c r="B826" s="662" t="s">
        <v>581</v>
      </c>
      <c r="C826" s="663" t="s">
        <v>599</v>
      </c>
      <c r="D826" s="664" t="s">
        <v>2454</v>
      </c>
      <c r="E826" s="663" t="s">
        <v>605</v>
      </c>
      <c r="F826" s="664" t="s">
        <v>2456</v>
      </c>
      <c r="G826" s="663" t="s">
        <v>1064</v>
      </c>
      <c r="H826" s="663" t="s">
        <v>2331</v>
      </c>
      <c r="I826" s="663" t="s">
        <v>2332</v>
      </c>
      <c r="J826" s="663" t="s">
        <v>2333</v>
      </c>
      <c r="K826" s="663" t="s">
        <v>2334</v>
      </c>
      <c r="L826" s="665">
        <v>303.89</v>
      </c>
      <c r="M826" s="665">
        <v>1</v>
      </c>
      <c r="N826" s="666">
        <v>303.89</v>
      </c>
    </row>
    <row r="827" spans="1:14" ht="14.4" customHeight="1" x14ac:dyDescent="0.3">
      <c r="A827" s="661" t="s">
        <v>580</v>
      </c>
      <c r="B827" s="662" t="s">
        <v>581</v>
      </c>
      <c r="C827" s="663" t="s">
        <v>599</v>
      </c>
      <c r="D827" s="664" t="s">
        <v>2454</v>
      </c>
      <c r="E827" s="663" t="s">
        <v>605</v>
      </c>
      <c r="F827" s="664" t="s">
        <v>2456</v>
      </c>
      <c r="G827" s="663" t="s">
        <v>1064</v>
      </c>
      <c r="H827" s="663" t="s">
        <v>2335</v>
      </c>
      <c r="I827" s="663" t="s">
        <v>2336</v>
      </c>
      <c r="J827" s="663" t="s">
        <v>2337</v>
      </c>
      <c r="K827" s="663" t="s">
        <v>800</v>
      </c>
      <c r="L827" s="665">
        <v>113.28999999999996</v>
      </c>
      <c r="M827" s="665">
        <v>1</v>
      </c>
      <c r="N827" s="666">
        <v>113.28999999999996</v>
      </c>
    </row>
    <row r="828" spans="1:14" ht="14.4" customHeight="1" x14ac:dyDescent="0.3">
      <c r="A828" s="661" t="s">
        <v>580</v>
      </c>
      <c r="B828" s="662" t="s">
        <v>581</v>
      </c>
      <c r="C828" s="663" t="s">
        <v>599</v>
      </c>
      <c r="D828" s="664" t="s">
        <v>2454</v>
      </c>
      <c r="E828" s="663" t="s">
        <v>605</v>
      </c>
      <c r="F828" s="664" t="s">
        <v>2456</v>
      </c>
      <c r="G828" s="663" t="s">
        <v>1064</v>
      </c>
      <c r="H828" s="663" t="s">
        <v>1595</v>
      </c>
      <c r="I828" s="663" t="s">
        <v>1596</v>
      </c>
      <c r="J828" s="663" t="s">
        <v>1597</v>
      </c>
      <c r="K828" s="663" t="s">
        <v>1598</v>
      </c>
      <c r="L828" s="665">
        <v>37.490000000000009</v>
      </c>
      <c r="M828" s="665">
        <v>5</v>
      </c>
      <c r="N828" s="666">
        <v>187.45000000000005</v>
      </c>
    </row>
    <row r="829" spans="1:14" ht="14.4" customHeight="1" x14ac:dyDescent="0.3">
      <c r="A829" s="661" t="s">
        <v>580</v>
      </c>
      <c r="B829" s="662" t="s">
        <v>581</v>
      </c>
      <c r="C829" s="663" t="s">
        <v>599</v>
      </c>
      <c r="D829" s="664" t="s">
        <v>2454</v>
      </c>
      <c r="E829" s="663" t="s">
        <v>605</v>
      </c>
      <c r="F829" s="664" t="s">
        <v>2456</v>
      </c>
      <c r="G829" s="663" t="s">
        <v>1064</v>
      </c>
      <c r="H829" s="663" t="s">
        <v>1925</v>
      </c>
      <c r="I829" s="663" t="s">
        <v>1926</v>
      </c>
      <c r="J829" s="663" t="s">
        <v>1927</v>
      </c>
      <c r="K829" s="663" t="s">
        <v>1928</v>
      </c>
      <c r="L829" s="665">
        <v>189.48999999999995</v>
      </c>
      <c r="M829" s="665">
        <v>1</v>
      </c>
      <c r="N829" s="666">
        <v>189.48999999999995</v>
      </c>
    </row>
    <row r="830" spans="1:14" ht="14.4" customHeight="1" x14ac:dyDescent="0.3">
      <c r="A830" s="661" t="s">
        <v>580</v>
      </c>
      <c r="B830" s="662" t="s">
        <v>581</v>
      </c>
      <c r="C830" s="663" t="s">
        <v>599</v>
      </c>
      <c r="D830" s="664" t="s">
        <v>2454</v>
      </c>
      <c r="E830" s="663" t="s">
        <v>605</v>
      </c>
      <c r="F830" s="664" t="s">
        <v>2456</v>
      </c>
      <c r="G830" s="663" t="s">
        <v>1064</v>
      </c>
      <c r="H830" s="663" t="s">
        <v>2338</v>
      </c>
      <c r="I830" s="663" t="s">
        <v>2339</v>
      </c>
      <c r="J830" s="663" t="s">
        <v>2340</v>
      </c>
      <c r="K830" s="663" t="s">
        <v>2341</v>
      </c>
      <c r="L830" s="665">
        <v>145.47999999999999</v>
      </c>
      <c r="M830" s="665">
        <v>1</v>
      </c>
      <c r="N830" s="666">
        <v>145.47999999999999</v>
      </c>
    </row>
    <row r="831" spans="1:14" ht="14.4" customHeight="1" x14ac:dyDescent="0.3">
      <c r="A831" s="661" t="s">
        <v>580</v>
      </c>
      <c r="B831" s="662" t="s">
        <v>581</v>
      </c>
      <c r="C831" s="663" t="s">
        <v>599</v>
      </c>
      <c r="D831" s="664" t="s">
        <v>2454</v>
      </c>
      <c r="E831" s="663" t="s">
        <v>605</v>
      </c>
      <c r="F831" s="664" t="s">
        <v>2456</v>
      </c>
      <c r="G831" s="663" t="s">
        <v>1064</v>
      </c>
      <c r="H831" s="663" t="s">
        <v>2073</v>
      </c>
      <c r="I831" s="663" t="s">
        <v>2074</v>
      </c>
      <c r="J831" s="663" t="s">
        <v>1597</v>
      </c>
      <c r="K831" s="663" t="s">
        <v>2075</v>
      </c>
      <c r="L831" s="665">
        <v>124.29174418568698</v>
      </c>
      <c r="M831" s="665">
        <v>10</v>
      </c>
      <c r="N831" s="666">
        <v>1242.9174418568698</v>
      </c>
    </row>
    <row r="832" spans="1:14" ht="14.4" customHeight="1" x14ac:dyDescent="0.3">
      <c r="A832" s="661" t="s">
        <v>580</v>
      </c>
      <c r="B832" s="662" t="s">
        <v>581</v>
      </c>
      <c r="C832" s="663" t="s">
        <v>599</v>
      </c>
      <c r="D832" s="664" t="s">
        <v>2454</v>
      </c>
      <c r="E832" s="663" t="s">
        <v>605</v>
      </c>
      <c r="F832" s="664" t="s">
        <v>2456</v>
      </c>
      <c r="G832" s="663" t="s">
        <v>1064</v>
      </c>
      <c r="H832" s="663" t="s">
        <v>1212</v>
      </c>
      <c r="I832" s="663" t="s">
        <v>1212</v>
      </c>
      <c r="J832" s="663" t="s">
        <v>1213</v>
      </c>
      <c r="K832" s="663" t="s">
        <v>1214</v>
      </c>
      <c r="L832" s="665">
        <v>91.528091584355025</v>
      </c>
      <c r="M832" s="665">
        <v>1</v>
      </c>
      <c r="N832" s="666">
        <v>91.528091584355025</v>
      </c>
    </row>
    <row r="833" spans="1:14" ht="14.4" customHeight="1" x14ac:dyDescent="0.3">
      <c r="A833" s="661" t="s">
        <v>580</v>
      </c>
      <c r="B833" s="662" t="s">
        <v>581</v>
      </c>
      <c r="C833" s="663" t="s">
        <v>599</v>
      </c>
      <c r="D833" s="664" t="s">
        <v>2454</v>
      </c>
      <c r="E833" s="663" t="s">
        <v>605</v>
      </c>
      <c r="F833" s="664" t="s">
        <v>2456</v>
      </c>
      <c r="G833" s="663" t="s">
        <v>1064</v>
      </c>
      <c r="H833" s="663" t="s">
        <v>1608</v>
      </c>
      <c r="I833" s="663" t="s">
        <v>1609</v>
      </c>
      <c r="J833" s="663" t="s">
        <v>1610</v>
      </c>
      <c r="K833" s="663" t="s">
        <v>800</v>
      </c>
      <c r="L833" s="665">
        <v>88.250000000000028</v>
      </c>
      <c r="M833" s="665">
        <v>1</v>
      </c>
      <c r="N833" s="666">
        <v>88.250000000000028</v>
      </c>
    </row>
    <row r="834" spans="1:14" ht="14.4" customHeight="1" x14ac:dyDescent="0.3">
      <c r="A834" s="661" t="s">
        <v>580</v>
      </c>
      <c r="B834" s="662" t="s">
        <v>581</v>
      </c>
      <c r="C834" s="663" t="s">
        <v>599</v>
      </c>
      <c r="D834" s="664" t="s">
        <v>2454</v>
      </c>
      <c r="E834" s="663" t="s">
        <v>605</v>
      </c>
      <c r="F834" s="664" t="s">
        <v>2456</v>
      </c>
      <c r="G834" s="663" t="s">
        <v>1064</v>
      </c>
      <c r="H834" s="663" t="s">
        <v>2342</v>
      </c>
      <c r="I834" s="663" t="s">
        <v>2342</v>
      </c>
      <c r="J834" s="663" t="s">
        <v>2343</v>
      </c>
      <c r="K834" s="663" t="s">
        <v>1938</v>
      </c>
      <c r="L834" s="665">
        <v>192.50983852729632</v>
      </c>
      <c r="M834" s="665">
        <v>4</v>
      </c>
      <c r="N834" s="666">
        <v>770.0393541091853</v>
      </c>
    </row>
    <row r="835" spans="1:14" ht="14.4" customHeight="1" x14ac:dyDescent="0.3">
      <c r="A835" s="661" t="s">
        <v>580</v>
      </c>
      <c r="B835" s="662" t="s">
        <v>581</v>
      </c>
      <c r="C835" s="663" t="s">
        <v>599</v>
      </c>
      <c r="D835" s="664" t="s">
        <v>2454</v>
      </c>
      <c r="E835" s="663" t="s">
        <v>605</v>
      </c>
      <c r="F835" s="664" t="s">
        <v>2456</v>
      </c>
      <c r="G835" s="663" t="s">
        <v>1064</v>
      </c>
      <c r="H835" s="663" t="s">
        <v>2344</v>
      </c>
      <c r="I835" s="663" t="s">
        <v>2344</v>
      </c>
      <c r="J835" s="663" t="s">
        <v>2345</v>
      </c>
      <c r="K835" s="663" t="s">
        <v>1938</v>
      </c>
      <c r="L835" s="665">
        <v>161.82994495826063</v>
      </c>
      <c r="M835" s="665">
        <v>4</v>
      </c>
      <c r="N835" s="666">
        <v>647.3197798330425</v>
      </c>
    </row>
    <row r="836" spans="1:14" ht="14.4" customHeight="1" x14ac:dyDescent="0.3">
      <c r="A836" s="661" t="s">
        <v>580</v>
      </c>
      <c r="B836" s="662" t="s">
        <v>581</v>
      </c>
      <c r="C836" s="663" t="s">
        <v>599</v>
      </c>
      <c r="D836" s="664" t="s">
        <v>2454</v>
      </c>
      <c r="E836" s="663" t="s">
        <v>605</v>
      </c>
      <c r="F836" s="664" t="s">
        <v>2456</v>
      </c>
      <c r="G836" s="663" t="s">
        <v>1064</v>
      </c>
      <c r="H836" s="663" t="s">
        <v>1215</v>
      </c>
      <c r="I836" s="663" t="s">
        <v>1215</v>
      </c>
      <c r="J836" s="663" t="s">
        <v>1089</v>
      </c>
      <c r="K836" s="663" t="s">
        <v>1198</v>
      </c>
      <c r="L836" s="665">
        <v>408.94908073006656</v>
      </c>
      <c r="M836" s="665">
        <v>47</v>
      </c>
      <c r="N836" s="666">
        <v>19220.606794313127</v>
      </c>
    </row>
    <row r="837" spans="1:14" ht="14.4" customHeight="1" x14ac:dyDescent="0.3">
      <c r="A837" s="661" t="s">
        <v>580</v>
      </c>
      <c r="B837" s="662" t="s">
        <v>581</v>
      </c>
      <c r="C837" s="663" t="s">
        <v>599</v>
      </c>
      <c r="D837" s="664" t="s">
        <v>2454</v>
      </c>
      <c r="E837" s="663" t="s">
        <v>605</v>
      </c>
      <c r="F837" s="664" t="s">
        <v>2456</v>
      </c>
      <c r="G837" s="663" t="s">
        <v>1064</v>
      </c>
      <c r="H837" s="663" t="s">
        <v>2346</v>
      </c>
      <c r="I837" s="663" t="s">
        <v>2346</v>
      </c>
      <c r="J837" s="663" t="s">
        <v>2347</v>
      </c>
      <c r="K837" s="663" t="s">
        <v>1938</v>
      </c>
      <c r="L837" s="665">
        <v>172.45015779335174</v>
      </c>
      <c r="M837" s="665">
        <v>11</v>
      </c>
      <c r="N837" s="666">
        <v>1896.9517357268689</v>
      </c>
    </row>
    <row r="838" spans="1:14" ht="14.4" customHeight="1" x14ac:dyDescent="0.3">
      <c r="A838" s="661" t="s">
        <v>580</v>
      </c>
      <c r="B838" s="662" t="s">
        <v>581</v>
      </c>
      <c r="C838" s="663" t="s">
        <v>599</v>
      </c>
      <c r="D838" s="664" t="s">
        <v>2454</v>
      </c>
      <c r="E838" s="663" t="s">
        <v>605</v>
      </c>
      <c r="F838" s="664" t="s">
        <v>2456</v>
      </c>
      <c r="G838" s="663" t="s">
        <v>1064</v>
      </c>
      <c r="H838" s="663" t="s">
        <v>1611</v>
      </c>
      <c r="I838" s="663" t="s">
        <v>1611</v>
      </c>
      <c r="J838" s="663" t="s">
        <v>1612</v>
      </c>
      <c r="K838" s="663" t="s">
        <v>1613</v>
      </c>
      <c r="L838" s="665">
        <v>67.862218670194054</v>
      </c>
      <c r="M838" s="665">
        <v>40</v>
      </c>
      <c r="N838" s="666">
        <v>2714.4887468077623</v>
      </c>
    </row>
    <row r="839" spans="1:14" ht="14.4" customHeight="1" x14ac:dyDescent="0.3">
      <c r="A839" s="661" t="s">
        <v>580</v>
      </c>
      <c r="B839" s="662" t="s">
        <v>581</v>
      </c>
      <c r="C839" s="663" t="s">
        <v>599</v>
      </c>
      <c r="D839" s="664" t="s">
        <v>2454</v>
      </c>
      <c r="E839" s="663" t="s">
        <v>605</v>
      </c>
      <c r="F839" s="664" t="s">
        <v>2456</v>
      </c>
      <c r="G839" s="663" t="s">
        <v>1064</v>
      </c>
      <c r="H839" s="663" t="s">
        <v>1216</v>
      </c>
      <c r="I839" s="663" t="s">
        <v>1216</v>
      </c>
      <c r="J839" s="663" t="s">
        <v>1089</v>
      </c>
      <c r="K839" s="663" t="s">
        <v>1195</v>
      </c>
      <c r="L839" s="665">
        <v>301.47000000000003</v>
      </c>
      <c r="M839" s="665">
        <v>2</v>
      </c>
      <c r="N839" s="666">
        <v>602.94000000000005</v>
      </c>
    </row>
    <row r="840" spans="1:14" ht="14.4" customHeight="1" x14ac:dyDescent="0.3">
      <c r="A840" s="661" t="s">
        <v>580</v>
      </c>
      <c r="B840" s="662" t="s">
        <v>581</v>
      </c>
      <c r="C840" s="663" t="s">
        <v>599</v>
      </c>
      <c r="D840" s="664" t="s">
        <v>2454</v>
      </c>
      <c r="E840" s="663" t="s">
        <v>605</v>
      </c>
      <c r="F840" s="664" t="s">
        <v>2456</v>
      </c>
      <c r="G840" s="663" t="s">
        <v>1064</v>
      </c>
      <c r="H840" s="663" t="s">
        <v>1217</v>
      </c>
      <c r="I840" s="663" t="s">
        <v>1217</v>
      </c>
      <c r="J840" s="663" t="s">
        <v>1089</v>
      </c>
      <c r="K840" s="663" t="s">
        <v>1090</v>
      </c>
      <c r="L840" s="665">
        <v>630.65982492486683</v>
      </c>
      <c r="M840" s="665">
        <v>9</v>
      </c>
      <c r="N840" s="666">
        <v>5675.938424323801</v>
      </c>
    </row>
    <row r="841" spans="1:14" ht="14.4" customHeight="1" x14ac:dyDescent="0.3">
      <c r="A841" s="661" t="s">
        <v>580</v>
      </c>
      <c r="B841" s="662" t="s">
        <v>581</v>
      </c>
      <c r="C841" s="663" t="s">
        <v>599</v>
      </c>
      <c r="D841" s="664" t="s">
        <v>2454</v>
      </c>
      <c r="E841" s="663" t="s">
        <v>1218</v>
      </c>
      <c r="F841" s="664" t="s">
        <v>2457</v>
      </c>
      <c r="G841" s="663"/>
      <c r="H841" s="663" t="s">
        <v>2348</v>
      </c>
      <c r="I841" s="663" t="s">
        <v>2348</v>
      </c>
      <c r="J841" s="663" t="s">
        <v>2349</v>
      </c>
      <c r="K841" s="663" t="s">
        <v>2350</v>
      </c>
      <c r="L841" s="665">
        <v>104.40000000000002</v>
      </c>
      <c r="M841" s="665">
        <v>6</v>
      </c>
      <c r="N841" s="666">
        <v>626.40000000000009</v>
      </c>
    </row>
    <row r="842" spans="1:14" ht="14.4" customHeight="1" x14ac:dyDescent="0.3">
      <c r="A842" s="661" t="s">
        <v>580</v>
      </c>
      <c r="B842" s="662" t="s">
        <v>581</v>
      </c>
      <c r="C842" s="663" t="s">
        <v>599</v>
      </c>
      <c r="D842" s="664" t="s">
        <v>2454</v>
      </c>
      <c r="E842" s="663" t="s">
        <v>1218</v>
      </c>
      <c r="F842" s="664" t="s">
        <v>2457</v>
      </c>
      <c r="G842" s="663"/>
      <c r="H842" s="663" t="s">
        <v>2351</v>
      </c>
      <c r="I842" s="663" t="s">
        <v>2351</v>
      </c>
      <c r="J842" s="663" t="s">
        <v>2352</v>
      </c>
      <c r="K842" s="663" t="s">
        <v>2350</v>
      </c>
      <c r="L842" s="665">
        <v>96.24</v>
      </c>
      <c r="M842" s="665">
        <v>7</v>
      </c>
      <c r="N842" s="666">
        <v>673.68</v>
      </c>
    </row>
    <row r="843" spans="1:14" ht="14.4" customHeight="1" x14ac:dyDescent="0.3">
      <c r="A843" s="661" t="s">
        <v>580</v>
      </c>
      <c r="B843" s="662" t="s">
        <v>581</v>
      </c>
      <c r="C843" s="663" t="s">
        <v>599</v>
      </c>
      <c r="D843" s="664" t="s">
        <v>2454</v>
      </c>
      <c r="E843" s="663" t="s">
        <v>1218</v>
      </c>
      <c r="F843" s="664" t="s">
        <v>2457</v>
      </c>
      <c r="G843" s="663" t="s">
        <v>613</v>
      </c>
      <c r="H843" s="663" t="s">
        <v>2353</v>
      </c>
      <c r="I843" s="663" t="s">
        <v>215</v>
      </c>
      <c r="J843" s="663" t="s">
        <v>2354</v>
      </c>
      <c r="K843" s="663"/>
      <c r="L843" s="665">
        <v>224.61</v>
      </c>
      <c r="M843" s="665">
        <v>2</v>
      </c>
      <c r="N843" s="666">
        <v>449.22</v>
      </c>
    </row>
    <row r="844" spans="1:14" ht="14.4" customHeight="1" x14ac:dyDescent="0.3">
      <c r="A844" s="661" t="s">
        <v>580</v>
      </c>
      <c r="B844" s="662" t="s">
        <v>581</v>
      </c>
      <c r="C844" s="663" t="s">
        <v>599</v>
      </c>
      <c r="D844" s="664" t="s">
        <v>2454</v>
      </c>
      <c r="E844" s="663" t="s">
        <v>1218</v>
      </c>
      <c r="F844" s="664" t="s">
        <v>2457</v>
      </c>
      <c r="G844" s="663" t="s">
        <v>1064</v>
      </c>
      <c r="H844" s="663" t="s">
        <v>2355</v>
      </c>
      <c r="I844" s="663" t="s">
        <v>2356</v>
      </c>
      <c r="J844" s="663" t="s">
        <v>2357</v>
      </c>
      <c r="K844" s="663" t="s">
        <v>1222</v>
      </c>
      <c r="L844" s="665">
        <v>40.470000304531048</v>
      </c>
      <c r="M844" s="665">
        <v>5</v>
      </c>
      <c r="N844" s="666">
        <v>202.35000152265525</v>
      </c>
    </row>
    <row r="845" spans="1:14" ht="14.4" customHeight="1" x14ac:dyDescent="0.3">
      <c r="A845" s="661" t="s">
        <v>580</v>
      </c>
      <c r="B845" s="662" t="s">
        <v>581</v>
      </c>
      <c r="C845" s="663" t="s">
        <v>599</v>
      </c>
      <c r="D845" s="664" t="s">
        <v>2454</v>
      </c>
      <c r="E845" s="663" t="s">
        <v>1218</v>
      </c>
      <c r="F845" s="664" t="s">
        <v>2457</v>
      </c>
      <c r="G845" s="663" t="s">
        <v>1064</v>
      </c>
      <c r="H845" s="663" t="s">
        <v>1929</v>
      </c>
      <c r="I845" s="663" t="s">
        <v>1930</v>
      </c>
      <c r="J845" s="663" t="s">
        <v>1931</v>
      </c>
      <c r="K845" s="663" t="s">
        <v>1222</v>
      </c>
      <c r="L845" s="665">
        <v>47.809737137565349</v>
      </c>
      <c r="M845" s="665">
        <v>85</v>
      </c>
      <c r="N845" s="666">
        <v>4063.8276566930549</v>
      </c>
    </row>
    <row r="846" spans="1:14" ht="14.4" customHeight="1" x14ac:dyDescent="0.3">
      <c r="A846" s="661" t="s">
        <v>580</v>
      </c>
      <c r="B846" s="662" t="s">
        <v>581</v>
      </c>
      <c r="C846" s="663" t="s">
        <v>599</v>
      </c>
      <c r="D846" s="664" t="s">
        <v>2454</v>
      </c>
      <c r="E846" s="663" t="s">
        <v>1218</v>
      </c>
      <c r="F846" s="664" t="s">
        <v>2457</v>
      </c>
      <c r="G846" s="663" t="s">
        <v>1064</v>
      </c>
      <c r="H846" s="663" t="s">
        <v>1219</v>
      </c>
      <c r="I846" s="663" t="s">
        <v>1220</v>
      </c>
      <c r="J846" s="663" t="s">
        <v>1221</v>
      </c>
      <c r="K846" s="663" t="s">
        <v>1222</v>
      </c>
      <c r="L846" s="665">
        <v>47.882290503191342</v>
      </c>
      <c r="M846" s="665">
        <v>87</v>
      </c>
      <c r="N846" s="666">
        <v>4165.7592737776467</v>
      </c>
    </row>
    <row r="847" spans="1:14" ht="14.4" customHeight="1" x14ac:dyDescent="0.3">
      <c r="A847" s="661" t="s">
        <v>580</v>
      </c>
      <c r="B847" s="662" t="s">
        <v>581</v>
      </c>
      <c r="C847" s="663" t="s">
        <v>599</v>
      </c>
      <c r="D847" s="664" t="s">
        <v>2454</v>
      </c>
      <c r="E847" s="663" t="s">
        <v>1218</v>
      </c>
      <c r="F847" s="664" t="s">
        <v>2457</v>
      </c>
      <c r="G847" s="663" t="s">
        <v>1064</v>
      </c>
      <c r="H847" s="663" t="s">
        <v>2358</v>
      </c>
      <c r="I847" s="663" t="s">
        <v>2359</v>
      </c>
      <c r="J847" s="663" t="s">
        <v>2360</v>
      </c>
      <c r="K847" s="663" t="s">
        <v>1222</v>
      </c>
      <c r="L847" s="665">
        <v>33.569970547597357</v>
      </c>
      <c r="M847" s="665">
        <v>14</v>
      </c>
      <c r="N847" s="666">
        <v>469.97958766636299</v>
      </c>
    </row>
    <row r="848" spans="1:14" ht="14.4" customHeight="1" x14ac:dyDescent="0.3">
      <c r="A848" s="661" t="s">
        <v>580</v>
      </c>
      <c r="B848" s="662" t="s">
        <v>581</v>
      </c>
      <c r="C848" s="663" t="s">
        <v>599</v>
      </c>
      <c r="D848" s="664" t="s">
        <v>2454</v>
      </c>
      <c r="E848" s="663" t="s">
        <v>1218</v>
      </c>
      <c r="F848" s="664" t="s">
        <v>2457</v>
      </c>
      <c r="G848" s="663" t="s">
        <v>1064</v>
      </c>
      <c r="H848" s="663" t="s">
        <v>2361</v>
      </c>
      <c r="I848" s="663" t="s">
        <v>2361</v>
      </c>
      <c r="J848" s="663" t="s">
        <v>2362</v>
      </c>
      <c r="K848" s="663" t="s">
        <v>2363</v>
      </c>
      <c r="L848" s="665">
        <v>135.35999999999999</v>
      </c>
      <c r="M848" s="665">
        <v>2</v>
      </c>
      <c r="N848" s="666">
        <v>270.71999999999997</v>
      </c>
    </row>
    <row r="849" spans="1:14" ht="14.4" customHeight="1" x14ac:dyDescent="0.3">
      <c r="A849" s="661" t="s">
        <v>580</v>
      </c>
      <c r="B849" s="662" t="s">
        <v>581</v>
      </c>
      <c r="C849" s="663" t="s">
        <v>599</v>
      </c>
      <c r="D849" s="664" t="s">
        <v>2454</v>
      </c>
      <c r="E849" s="663" t="s">
        <v>1218</v>
      </c>
      <c r="F849" s="664" t="s">
        <v>2457</v>
      </c>
      <c r="G849" s="663" t="s">
        <v>1064</v>
      </c>
      <c r="H849" s="663" t="s">
        <v>2364</v>
      </c>
      <c r="I849" s="663" t="s">
        <v>2365</v>
      </c>
      <c r="J849" s="663" t="s">
        <v>2366</v>
      </c>
      <c r="K849" s="663" t="s">
        <v>1222</v>
      </c>
      <c r="L849" s="665">
        <v>33.569950133801221</v>
      </c>
      <c r="M849" s="665">
        <v>28</v>
      </c>
      <c r="N849" s="666">
        <v>939.95860374643428</v>
      </c>
    </row>
    <row r="850" spans="1:14" ht="14.4" customHeight="1" x14ac:dyDescent="0.3">
      <c r="A850" s="661" t="s">
        <v>580</v>
      </c>
      <c r="B850" s="662" t="s">
        <v>581</v>
      </c>
      <c r="C850" s="663" t="s">
        <v>599</v>
      </c>
      <c r="D850" s="664" t="s">
        <v>2454</v>
      </c>
      <c r="E850" s="663" t="s">
        <v>1218</v>
      </c>
      <c r="F850" s="664" t="s">
        <v>2457</v>
      </c>
      <c r="G850" s="663" t="s">
        <v>1064</v>
      </c>
      <c r="H850" s="663" t="s">
        <v>2367</v>
      </c>
      <c r="I850" s="663" t="s">
        <v>2368</v>
      </c>
      <c r="J850" s="663" t="s">
        <v>2369</v>
      </c>
      <c r="K850" s="663" t="s">
        <v>1222</v>
      </c>
      <c r="L850" s="665">
        <v>44.779937404281192</v>
      </c>
      <c r="M850" s="665">
        <v>5</v>
      </c>
      <c r="N850" s="666">
        <v>223.89968702140595</v>
      </c>
    </row>
    <row r="851" spans="1:14" ht="14.4" customHeight="1" x14ac:dyDescent="0.3">
      <c r="A851" s="661" t="s">
        <v>580</v>
      </c>
      <c r="B851" s="662" t="s">
        <v>581</v>
      </c>
      <c r="C851" s="663" t="s">
        <v>599</v>
      </c>
      <c r="D851" s="664" t="s">
        <v>2454</v>
      </c>
      <c r="E851" s="663" t="s">
        <v>1218</v>
      </c>
      <c r="F851" s="664" t="s">
        <v>2457</v>
      </c>
      <c r="G851" s="663" t="s">
        <v>1064</v>
      </c>
      <c r="H851" s="663" t="s">
        <v>2370</v>
      </c>
      <c r="I851" s="663" t="s">
        <v>2371</v>
      </c>
      <c r="J851" s="663" t="s">
        <v>2372</v>
      </c>
      <c r="K851" s="663" t="s">
        <v>1222</v>
      </c>
      <c r="L851" s="665">
        <v>44.779921425165902</v>
      </c>
      <c r="M851" s="665">
        <v>4</v>
      </c>
      <c r="N851" s="666">
        <v>179.11968570066361</v>
      </c>
    </row>
    <row r="852" spans="1:14" ht="14.4" customHeight="1" x14ac:dyDescent="0.3">
      <c r="A852" s="661" t="s">
        <v>580</v>
      </c>
      <c r="B852" s="662" t="s">
        <v>581</v>
      </c>
      <c r="C852" s="663" t="s">
        <v>599</v>
      </c>
      <c r="D852" s="664" t="s">
        <v>2454</v>
      </c>
      <c r="E852" s="663" t="s">
        <v>1218</v>
      </c>
      <c r="F852" s="664" t="s">
        <v>2457</v>
      </c>
      <c r="G852" s="663" t="s">
        <v>1064</v>
      </c>
      <c r="H852" s="663" t="s">
        <v>2373</v>
      </c>
      <c r="I852" s="663" t="s">
        <v>2374</v>
      </c>
      <c r="J852" s="663" t="s">
        <v>2375</v>
      </c>
      <c r="K852" s="663" t="s">
        <v>1222</v>
      </c>
      <c r="L852" s="665">
        <v>49.249978395429991</v>
      </c>
      <c r="M852" s="665">
        <v>4</v>
      </c>
      <c r="N852" s="666">
        <v>196.99991358171997</v>
      </c>
    </row>
    <row r="853" spans="1:14" ht="14.4" customHeight="1" x14ac:dyDescent="0.3">
      <c r="A853" s="661" t="s">
        <v>580</v>
      </c>
      <c r="B853" s="662" t="s">
        <v>581</v>
      </c>
      <c r="C853" s="663" t="s">
        <v>599</v>
      </c>
      <c r="D853" s="664" t="s">
        <v>2454</v>
      </c>
      <c r="E853" s="663" t="s">
        <v>1218</v>
      </c>
      <c r="F853" s="664" t="s">
        <v>2457</v>
      </c>
      <c r="G853" s="663" t="s">
        <v>1064</v>
      </c>
      <c r="H853" s="663" t="s">
        <v>2376</v>
      </c>
      <c r="I853" s="663" t="s">
        <v>2377</v>
      </c>
      <c r="J853" s="663" t="s">
        <v>2378</v>
      </c>
      <c r="K853" s="663" t="s">
        <v>2363</v>
      </c>
      <c r="L853" s="665">
        <v>123.21073256396518</v>
      </c>
      <c r="M853" s="665">
        <v>4</v>
      </c>
      <c r="N853" s="666">
        <v>492.84293025586072</v>
      </c>
    </row>
    <row r="854" spans="1:14" ht="14.4" customHeight="1" x14ac:dyDescent="0.3">
      <c r="A854" s="661" t="s">
        <v>580</v>
      </c>
      <c r="B854" s="662" t="s">
        <v>581</v>
      </c>
      <c r="C854" s="663" t="s">
        <v>599</v>
      </c>
      <c r="D854" s="664" t="s">
        <v>2454</v>
      </c>
      <c r="E854" s="663" t="s">
        <v>1218</v>
      </c>
      <c r="F854" s="664" t="s">
        <v>2457</v>
      </c>
      <c r="G854" s="663" t="s">
        <v>1064</v>
      </c>
      <c r="H854" s="663" t="s">
        <v>2379</v>
      </c>
      <c r="I854" s="663" t="s">
        <v>2380</v>
      </c>
      <c r="J854" s="663" t="s">
        <v>2381</v>
      </c>
      <c r="K854" s="663" t="s">
        <v>2363</v>
      </c>
      <c r="L854" s="665">
        <v>137.25</v>
      </c>
      <c r="M854" s="665">
        <v>2</v>
      </c>
      <c r="N854" s="666">
        <v>274.5</v>
      </c>
    </row>
    <row r="855" spans="1:14" ht="14.4" customHeight="1" x14ac:dyDescent="0.3">
      <c r="A855" s="661" t="s">
        <v>580</v>
      </c>
      <c r="B855" s="662" t="s">
        <v>581</v>
      </c>
      <c r="C855" s="663" t="s">
        <v>599</v>
      </c>
      <c r="D855" s="664" t="s">
        <v>2454</v>
      </c>
      <c r="E855" s="663" t="s">
        <v>1218</v>
      </c>
      <c r="F855" s="664" t="s">
        <v>2457</v>
      </c>
      <c r="G855" s="663" t="s">
        <v>1064</v>
      </c>
      <c r="H855" s="663" t="s">
        <v>1936</v>
      </c>
      <c r="I855" s="663" t="s">
        <v>1936</v>
      </c>
      <c r="J855" s="663" t="s">
        <v>1937</v>
      </c>
      <c r="K855" s="663" t="s">
        <v>1938</v>
      </c>
      <c r="L855" s="665">
        <v>191.2199451263665</v>
      </c>
      <c r="M855" s="665">
        <v>25.5</v>
      </c>
      <c r="N855" s="666">
        <v>4876.1086007223457</v>
      </c>
    </row>
    <row r="856" spans="1:14" ht="14.4" customHeight="1" x14ac:dyDescent="0.3">
      <c r="A856" s="661" t="s">
        <v>580</v>
      </c>
      <c r="B856" s="662" t="s">
        <v>581</v>
      </c>
      <c r="C856" s="663" t="s">
        <v>599</v>
      </c>
      <c r="D856" s="664" t="s">
        <v>2454</v>
      </c>
      <c r="E856" s="663" t="s">
        <v>1218</v>
      </c>
      <c r="F856" s="664" t="s">
        <v>2457</v>
      </c>
      <c r="G856" s="663" t="s">
        <v>1064</v>
      </c>
      <c r="H856" s="663" t="s">
        <v>1939</v>
      </c>
      <c r="I856" s="663" t="s">
        <v>1939</v>
      </c>
      <c r="J856" s="663" t="s">
        <v>1940</v>
      </c>
      <c r="K856" s="663" t="s">
        <v>1938</v>
      </c>
      <c r="L856" s="665">
        <v>122.69</v>
      </c>
      <c r="M856" s="665">
        <v>1</v>
      </c>
      <c r="N856" s="666">
        <v>122.69</v>
      </c>
    </row>
    <row r="857" spans="1:14" ht="14.4" customHeight="1" x14ac:dyDescent="0.3">
      <c r="A857" s="661" t="s">
        <v>580</v>
      </c>
      <c r="B857" s="662" t="s">
        <v>581</v>
      </c>
      <c r="C857" s="663" t="s">
        <v>599</v>
      </c>
      <c r="D857" s="664" t="s">
        <v>2454</v>
      </c>
      <c r="E857" s="663" t="s">
        <v>1218</v>
      </c>
      <c r="F857" s="664" t="s">
        <v>2457</v>
      </c>
      <c r="G857" s="663" t="s">
        <v>1064</v>
      </c>
      <c r="H857" s="663" t="s">
        <v>1941</v>
      </c>
      <c r="I857" s="663" t="s">
        <v>1941</v>
      </c>
      <c r="J857" s="663" t="s">
        <v>1942</v>
      </c>
      <c r="K857" s="663" t="s">
        <v>1938</v>
      </c>
      <c r="L857" s="665">
        <v>162.80909622219434</v>
      </c>
      <c r="M857" s="665">
        <v>3.75</v>
      </c>
      <c r="N857" s="666">
        <v>610.53411083322874</v>
      </c>
    </row>
    <row r="858" spans="1:14" ht="14.4" customHeight="1" x14ac:dyDescent="0.3">
      <c r="A858" s="661" t="s">
        <v>580</v>
      </c>
      <c r="B858" s="662" t="s">
        <v>581</v>
      </c>
      <c r="C858" s="663" t="s">
        <v>599</v>
      </c>
      <c r="D858" s="664" t="s">
        <v>2454</v>
      </c>
      <c r="E858" s="663" t="s">
        <v>1218</v>
      </c>
      <c r="F858" s="664" t="s">
        <v>2457</v>
      </c>
      <c r="G858" s="663" t="s">
        <v>1064</v>
      </c>
      <c r="H858" s="663" t="s">
        <v>2382</v>
      </c>
      <c r="I858" s="663" t="s">
        <v>2382</v>
      </c>
      <c r="J858" s="663" t="s">
        <v>2383</v>
      </c>
      <c r="K858" s="663" t="s">
        <v>1938</v>
      </c>
      <c r="L858" s="665">
        <v>179.46008311437467</v>
      </c>
      <c r="M858" s="665">
        <v>7</v>
      </c>
      <c r="N858" s="666">
        <v>1256.2205818006228</v>
      </c>
    </row>
    <row r="859" spans="1:14" ht="14.4" customHeight="1" x14ac:dyDescent="0.3">
      <c r="A859" s="661" t="s">
        <v>580</v>
      </c>
      <c r="B859" s="662" t="s">
        <v>581</v>
      </c>
      <c r="C859" s="663" t="s">
        <v>599</v>
      </c>
      <c r="D859" s="664" t="s">
        <v>2454</v>
      </c>
      <c r="E859" s="663" t="s">
        <v>1218</v>
      </c>
      <c r="F859" s="664" t="s">
        <v>2457</v>
      </c>
      <c r="G859" s="663" t="s">
        <v>1064</v>
      </c>
      <c r="H859" s="663" t="s">
        <v>2384</v>
      </c>
      <c r="I859" s="663" t="s">
        <v>2384</v>
      </c>
      <c r="J859" s="663" t="s">
        <v>2385</v>
      </c>
      <c r="K859" s="663" t="s">
        <v>1938</v>
      </c>
      <c r="L859" s="665">
        <v>178.99642629250062</v>
      </c>
      <c r="M859" s="665">
        <v>3</v>
      </c>
      <c r="N859" s="666">
        <v>536.98927887750187</v>
      </c>
    </row>
    <row r="860" spans="1:14" ht="14.4" customHeight="1" x14ac:dyDescent="0.3">
      <c r="A860" s="661" t="s">
        <v>580</v>
      </c>
      <c r="B860" s="662" t="s">
        <v>581</v>
      </c>
      <c r="C860" s="663" t="s">
        <v>599</v>
      </c>
      <c r="D860" s="664" t="s">
        <v>2454</v>
      </c>
      <c r="E860" s="663" t="s">
        <v>1218</v>
      </c>
      <c r="F860" s="664" t="s">
        <v>2457</v>
      </c>
      <c r="G860" s="663" t="s">
        <v>1064</v>
      </c>
      <c r="H860" s="663" t="s">
        <v>2386</v>
      </c>
      <c r="I860" s="663" t="s">
        <v>2386</v>
      </c>
      <c r="J860" s="663" t="s">
        <v>2360</v>
      </c>
      <c r="K860" s="663" t="s">
        <v>1938</v>
      </c>
      <c r="L860" s="665">
        <v>136.36898118873233</v>
      </c>
      <c r="M860" s="665">
        <v>30</v>
      </c>
      <c r="N860" s="666">
        <v>4091.0694356619697</v>
      </c>
    </row>
    <row r="861" spans="1:14" ht="14.4" customHeight="1" x14ac:dyDescent="0.3">
      <c r="A861" s="661" t="s">
        <v>580</v>
      </c>
      <c r="B861" s="662" t="s">
        <v>581</v>
      </c>
      <c r="C861" s="663" t="s">
        <v>599</v>
      </c>
      <c r="D861" s="664" t="s">
        <v>2454</v>
      </c>
      <c r="E861" s="663" t="s">
        <v>1218</v>
      </c>
      <c r="F861" s="664" t="s">
        <v>2457</v>
      </c>
      <c r="G861" s="663" t="s">
        <v>1064</v>
      </c>
      <c r="H861" s="663" t="s">
        <v>2387</v>
      </c>
      <c r="I861" s="663" t="s">
        <v>2387</v>
      </c>
      <c r="J861" s="663" t="s">
        <v>2388</v>
      </c>
      <c r="K861" s="663" t="s">
        <v>1938</v>
      </c>
      <c r="L861" s="665">
        <v>192.84598289361284</v>
      </c>
      <c r="M861" s="665">
        <v>10</v>
      </c>
      <c r="N861" s="666">
        <v>1928.4598289361284</v>
      </c>
    </row>
    <row r="862" spans="1:14" ht="14.4" customHeight="1" x14ac:dyDescent="0.3">
      <c r="A862" s="661" t="s">
        <v>580</v>
      </c>
      <c r="B862" s="662" t="s">
        <v>581</v>
      </c>
      <c r="C862" s="663" t="s">
        <v>599</v>
      </c>
      <c r="D862" s="664" t="s">
        <v>2454</v>
      </c>
      <c r="E862" s="663" t="s">
        <v>1218</v>
      </c>
      <c r="F862" s="664" t="s">
        <v>2457</v>
      </c>
      <c r="G862" s="663" t="s">
        <v>1064</v>
      </c>
      <c r="H862" s="663" t="s">
        <v>2389</v>
      </c>
      <c r="I862" s="663" t="s">
        <v>2389</v>
      </c>
      <c r="J862" s="663" t="s">
        <v>2375</v>
      </c>
      <c r="K862" s="663" t="s">
        <v>1938</v>
      </c>
      <c r="L862" s="665">
        <v>187.40417672160183</v>
      </c>
      <c r="M862" s="665">
        <v>17.5</v>
      </c>
      <c r="N862" s="666">
        <v>3279.5730926280321</v>
      </c>
    </row>
    <row r="863" spans="1:14" ht="14.4" customHeight="1" x14ac:dyDescent="0.3">
      <c r="A863" s="661" t="s">
        <v>580</v>
      </c>
      <c r="B863" s="662" t="s">
        <v>581</v>
      </c>
      <c r="C863" s="663" t="s">
        <v>599</v>
      </c>
      <c r="D863" s="664" t="s">
        <v>2454</v>
      </c>
      <c r="E863" s="663" t="s">
        <v>1218</v>
      </c>
      <c r="F863" s="664" t="s">
        <v>2457</v>
      </c>
      <c r="G863" s="663" t="s">
        <v>1064</v>
      </c>
      <c r="H863" s="663" t="s">
        <v>2390</v>
      </c>
      <c r="I863" s="663" t="s">
        <v>2390</v>
      </c>
      <c r="J863" s="663" t="s">
        <v>2366</v>
      </c>
      <c r="K863" s="663" t="s">
        <v>1938</v>
      </c>
      <c r="L863" s="665">
        <v>136.30424895643816</v>
      </c>
      <c r="M863" s="665">
        <v>27.5</v>
      </c>
      <c r="N863" s="666">
        <v>3748.366846302049</v>
      </c>
    </row>
    <row r="864" spans="1:14" ht="14.4" customHeight="1" x14ac:dyDescent="0.3">
      <c r="A864" s="661" t="s">
        <v>580</v>
      </c>
      <c r="B864" s="662" t="s">
        <v>581</v>
      </c>
      <c r="C864" s="663" t="s">
        <v>599</v>
      </c>
      <c r="D864" s="664" t="s">
        <v>2454</v>
      </c>
      <c r="E864" s="663" t="s">
        <v>1223</v>
      </c>
      <c r="F864" s="664" t="s">
        <v>2458</v>
      </c>
      <c r="G864" s="663"/>
      <c r="H864" s="663" t="s">
        <v>1224</v>
      </c>
      <c r="I864" s="663" t="s">
        <v>1225</v>
      </c>
      <c r="J864" s="663" t="s">
        <v>1226</v>
      </c>
      <c r="K864" s="663" t="s">
        <v>1227</v>
      </c>
      <c r="L864" s="665">
        <v>85.705032103348984</v>
      </c>
      <c r="M864" s="665">
        <v>8</v>
      </c>
      <c r="N864" s="666">
        <v>685.64025682679187</v>
      </c>
    </row>
    <row r="865" spans="1:14" ht="14.4" customHeight="1" x14ac:dyDescent="0.3">
      <c r="A865" s="661" t="s">
        <v>580</v>
      </c>
      <c r="B865" s="662" t="s">
        <v>581</v>
      </c>
      <c r="C865" s="663" t="s">
        <v>599</v>
      </c>
      <c r="D865" s="664" t="s">
        <v>2454</v>
      </c>
      <c r="E865" s="663" t="s">
        <v>1223</v>
      </c>
      <c r="F865" s="664" t="s">
        <v>2458</v>
      </c>
      <c r="G865" s="663"/>
      <c r="H865" s="663" t="s">
        <v>1232</v>
      </c>
      <c r="I865" s="663" t="s">
        <v>1232</v>
      </c>
      <c r="J865" s="663" t="s">
        <v>1233</v>
      </c>
      <c r="K865" s="663" t="s">
        <v>1234</v>
      </c>
      <c r="L865" s="665">
        <v>201.33614251946597</v>
      </c>
      <c r="M865" s="665">
        <v>53.500000000000114</v>
      </c>
      <c r="N865" s="666">
        <v>10771.483624791452</v>
      </c>
    </row>
    <row r="866" spans="1:14" ht="14.4" customHeight="1" x14ac:dyDescent="0.3">
      <c r="A866" s="661" t="s">
        <v>580</v>
      </c>
      <c r="B866" s="662" t="s">
        <v>581</v>
      </c>
      <c r="C866" s="663" t="s">
        <v>599</v>
      </c>
      <c r="D866" s="664" t="s">
        <v>2454</v>
      </c>
      <c r="E866" s="663" t="s">
        <v>1223</v>
      </c>
      <c r="F866" s="664" t="s">
        <v>2458</v>
      </c>
      <c r="G866" s="663" t="s">
        <v>613</v>
      </c>
      <c r="H866" s="663" t="s">
        <v>1238</v>
      </c>
      <c r="I866" s="663" t="s">
        <v>1239</v>
      </c>
      <c r="J866" s="663" t="s">
        <v>1240</v>
      </c>
      <c r="K866" s="663" t="s">
        <v>1241</v>
      </c>
      <c r="L866" s="665">
        <v>25.690000000000005</v>
      </c>
      <c r="M866" s="665">
        <v>1</v>
      </c>
      <c r="N866" s="666">
        <v>25.690000000000005</v>
      </c>
    </row>
    <row r="867" spans="1:14" ht="14.4" customHeight="1" x14ac:dyDescent="0.3">
      <c r="A867" s="661" t="s">
        <v>580</v>
      </c>
      <c r="B867" s="662" t="s">
        <v>581</v>
      </c>
      <c r="C867" s="663" t="s">
        <v>599</v>
      </c>
      <c r="D867" s="664" t="s">
        <v>2454</v>
      </c>
      <c r="E867" s="663" t="s">
        <v>1223</v>
      </c>
      <c r="F867" s="664" t="s">
        <v>2458</v>
      </c>
      <c r="G867" s="663" t="s">
        <v>613</v>
      </c>
      <c r="H867" s="663" t="s">
        <v>1242</v>
      </c>
      <c r="I867" s="663" t="s">
        <v>1243</v>
      </c>
      <c r="J867" s="663" t="s">
        <v>1244</v>
      </c>
      <c r="K867" s="663" t="s">
        <v>1245</v>
      </c>
      <c r="L867" s="665">
        <v>31.959935088299321</v>
      </c>
      <c r="M867" s="665">
        <v>15</v>
      </c>
      <c r="N867" s="666">
        <v>479.3990263244898</v>
      </c>
    </row>
    <row r="868" spans="1:14" ht="14.4" customHeight="1" x14ac:dyDescent="0.3">
      <c r="A868" s="661" t="s">
        <v>580</v>
      </c>
      <c r="B868" s="662" t="s">
        <v>581</v>
      </c>
      <c r="C868" s="663" t="s">
        <v>599</v>
      </c>
      <c r="D868" s="664" t="s">
        <v>2454</v>
      </c>
      <c r="E868" s="663" t="s">
        <v>1223</v>
      </c>
      <c r="F868" s="664" t="s">
        <v>2458</v>
      </c>
      <c r="G868" s="663" t="s">
        <v>613</v>
      </c>
      <c r="H868" s="663" t="s">
        <v>1246</v>
      </c>
      <c r="I868" s="663" t="s">
        <v>1247</v>
      </c>
      <c r="J868" s="663" t="s">
        <v>1248</v>
      </c>
      <c r="K868" s="663" t="s">
        <v>1249</v>
      </c>
      <c r="L868" s="665">
        <v>128.00425084459877</v>
      </c>
      <c r="M868" s="665">
        <v>11</v>
      </c>
      <c r="N868" s="666">
        <v>1408.0467592905866</v>
      </c>
    </row>
    <row r="869" spans="1:14" ht="14.4" customHeight="1" x14ac:dyDescent="0.3">
      <c r="A869" s="661" t="s">
        <v>580</v>
      </c>
      <c r="B869" s="662" t="s">
        <v>581</v>
      </c>
      <c r="C869" s="663" t="s">
        <v>599</v>
      </c>
      <c r="D869" s="664" t="s">
        <v>2454</v>
      </c>
      <c r="E869" s="663" t="s">
        <v>1223</v>
      </c>
      <c r="F869" s="664" t="s">
        <v>2458</v>
      </c>
      <c r="G869" s="663" t="s">
        <v>613</v>
      </c>
      <c r="H869" s="663" t="s">
        <v>1617</v>
      </c>
      <c r="I869" s="663" t="s">
        <v>1618</v>
      </c>
      <c r="J869" s="663" t="s">
        <v>1619</v>
      </c>
      <c r="K869" s="663" t="s">
        <v>1620</v>
      </c>
      <c r="L869" s="665">
        <v>235.31</v>
      </c>
      <c r="M869" s="665">
        <v>2</v>
      </c>
      <c r="N869" s="666">
        <v>470.62</v>
      </c>
    </row>
    <row r="870" spans="1:14" ht="14.4" customHeight="1" x14ac:dyDescent="0.3">
      <c r="A870" s="661" t="s">
        <v>580</v>
      </c>
      <c r="B870" s="662" t="s">
        <v>581</v>
      </c>
      <c r="C870" s="663" t="s">
        <v>599</v>
      </c>
      <c r="D870" s="664" t="s">
        <v>2454</v>
      </c>
      <c r="E870" s="663" t="s">
        <v>1223</v>
      </c>
      <c r="F870" s="664" t="s">
        <v>2458</v>
      </c>
      <c r="G870" s="663" t="s">
        <v>1064</v>
      </c>
      <c r="H870" s="663" t="s">
        <v>1271</v>
      </c>
      <c r="I870" s="663" t="s">
        <v>1272</v>
      </c>
      <c r="J870" s="663" t="s">
        <v>1273</v>
      </c>
      <c r="K870" s="663" t="s">
        <v>1274</v>
      </c>
      <c r="L870" s="665">
        <v>112.00333333333333</v>
      </c>
      <c r="M870" s="665">
        <v>3</v>
      </c>
      <c r="N870" s="666">
        <v>336.01</v>
      </c>
    </row>
    <row r="871" spans="1:14" ht="14.4" customHeight="1" x14ac:dyDescent="0.3">
      <c r="A871" s="661" t="s">
        <v>580</v>
      </c>
      <c r="B871" s="662" t="s">
        <v>581</v>
      </c>
      <c r="C871" s="663" t="s">
        <v>599</v>
      </c>
      <c r="D871" s="664" t="s">
        <v>2454</v>
      </c>
      <c r="E871" s="663" t="s">
        <v>1223</v>
      </c>
      <c r="F871" s="664" t="s">
        <v>2458</v>
      </c>
      <c r="G871" s="663" t="s">
        <v>1064</v>
      </c>
      <c r="H871" s="663" t="s">
        <v>1275</v>
      </c>
      <c r="I871" s="663" t="s">
        <v>1276</v>
      </c>
      <c r="J871" s="663" t="s">
        <v>1277</v>
      </c>
      <c r="K871" s="663" t="s">
        <v>1278</v>
      </c>
      <c r="L871" s="665">
        <v>142.34828305948972</v>
      </c>
      <c r="M871" s="665">
        <v>77.400000000000261</v>
      </c>
      <c r="N871" s="666">
        <v>11017.757108804541</v>
      </c>
    </row>
    <row r="872" spans="1:14" ht="14.4" customHeight="1" x14ac:dyDescent="0.3">
      <c r="A872" s="661" t="s">
        <v>580</v>
      </c>
      <c r="B872" s="662" t="s">
        <v>581</v>
      </c>
      <c r="C872" s="663" t="s">
        <v>599</v>
      </c>
      <c r="D872" s="664" t="s">
        <v>2454</v>
      </c>
      <c r="E872" s="663" t="s">
        <v>1223</v>
      </c>
      <c r="F872" s="664" t="s">
        <v>2458</v>
      </c>
      <c r="G872" s="663" t="s">
        <v>1064</v>
      </c>
      <c r="H872" s="663" t="s">
        <v>1279</v>
      </c>
      <c r="I872" s="663" t="s">
        <v>1280</v>
      </c>
      <c r="J872" s="663" t="s">
        <v>1281</v>
      </c>
      <c r="K872" s="663" t="s">
        <v>1282</v>
      </c>
      <c r="L872" s="665">
        <v>76.508490155535938</v>
      </c>
      <c r="M872" s="665">
        <v>16.599999999999998</v>
      </c>
      <c r="N872" s="666">
        <v>1270.0409365818964</v>
      </c>
    </row>
    <row r="873" spans="1:14" ht="14.4" customHeight="1" x14ac:dyDescent="0.3">
      <c r="A873" s="661" t="s">
        <v>580</v>
      </c>
      <c r="B873" s="662" t="s">
        <v>581</v>
      </c>
      <c r="C873" s="663" t="s">
        <v>599</v>
      </c>
      <c r="D873" s="664" t="s">
        <v>2454</v>
      </c>
      <c r="E873" s="663" t="s">
        <v>1223</v>
      </c>
      <c r="F873" s="664" t="s">
        <v>2458</v>
      </c>
      <c r="G873" s="663" t="s">
        <v>1064</v>
      </c>
      <c r="H873" s="663" t="s">
        <v>1283</v>
      </c>
      <c r="I873" s="663" t="s">
        <v>1283</v>
      </c>
      <c r="J873" s="663" t="s">
        <v>1284</v>
      </c>
      <c r="K873" s="663" t="s">
        <v>1285</v>
      </c>
      <c r="L873" s="665">
        <v>462</v>
      </c>
      <c r="M873" s="665">
        <v>0.7</v>
      </c>
      <c r="N873" s="666">
        <v>323.39999999999998</v>
      </c>
    </row>
    <row r="874" spans="1:14" ht="14.4" customHeight="1" x14ac:dyDescent="0.3">
      <c r="A874" s="661" t="s">
        <v>580</v>
      </c>
      <c r="B874" s="662" t="s">
        <v>581</v>
      </c>
      <c r="C874" s="663" t="s">
        <v>599</v>
      </c>
      <c r="D874" s="664" t="s">
        <v>2454</v>
      </c>
      <c r="E874" s="663" t="s">
        <v>1223</v>
      </c>
      <c r="F874" s="664" t="s">
        <v>2458</v>
      </c>
      <c r="G874" s="663" t="s">
        <v>1064</v>
      </c>
      <c r="H874" s="663" t="s">
        <v>1289</v>
      </c>
      <c r="I874" s="663" t="s">
        <v>1289</v>
      </c>
      <c r="J874" s="663" t="s">
        <v>1290</v>
      </c>
      <c r="K874" s="663" t="s">
        <v>1291</v>
      </c>
      <c r="L874" s="665">
        <v>142.33000000000001</v>
      </c>
      <c r="M874" s="665">
        <v>5</v>
      </c>
      <c r="N874" s="666">
        <v>711.65000000000009</v>
      </c>
    </row>
    <row r="875" spans="1:14" ht="14.4" customHeight="1" x14ac:dyDescent="0.3">
      <c r="A875" s="661" t="s">
        <v>580</v>
      </c>
      <c r="B875" s="662" t="s">
        <v>581</v>
      </c>
      <c r="C875" s="663" t="s">
        <v>599</v>
      </c>
      <c r="D875" s="664" t="s">
        <v>2454</v>
      </c>
      <c r="E875" s="663" t="s">
        <v>1223</v>
      </c>
      <c r="F875" s="664" t="s">
        <v>2458</v>
      </c>
      <c r="G875" s="663" t="s">
        <v>1064</v>
      </c>
      <c r="H875" s="663" t="s">
        <v>1292</v>
      </c>
      <c r="I875" s="663" t="s">
        <v>1292</v>
      </c>
      <c r="J875" s="663" t="s">
        <v>1293</v>
      </c>
      <c r="K875" s="663" t="s">
        <v>1294</v>
      </c>
      <c r="L875" s="665">
        <v>242.58074962520709</v>
      </c>
      <c r="M875" s="665">
        <v>48.100000000000023</v>
      </c>
      <c r="N875" s="666">
        <v>11668.134056972467</v>
      </c>
    </row>
    <row r="876" spans="1:14" ht="14.4" customHeight="1" x14ac:dyDescent="0.3">
      <c r="A876" s="661" t="s">
        <v>580</v>
      </c>
      <c r="B876" s="662" t="s">
        <v>581</v>
      </c>
      <c r="C876" s="663" t="s">
        <v>599</v>
      </c>
      <c r="D876" s="664" t="s">
        <v>2454</v>
      </c>
      <c r="E876" s="663" t="s">
        <v>1223</v>
      </c>
      <c r="F876" s="664" t="s">
        <v>2458</v>
      </c>
      <c r="G876" s="663" t="s">
        <v>1064</v>
      </c>
      <c r="H876" s="663" t="s">
        <v>1295</v>
      </c>
      <c r="I876" s="663" t="s">
        <v>1296</v>
      </c>
      <c r="J876" s="663" t="s">
        <v>1297</v>
      </c>
      <c r="K876" s="663" t="s">
        <v>1298</v>
      </c>
      <c r="L876" s="665">
        <v>517.76573164415663</v>
      </c>
      <c r="M876" s="665">
        <v>11.79999999999999</v>
      </c>
      <c r="N876" s="666">
        <v>6109.6356334010425</v>
      </c>
    </row>
    <row r="877" spans="1:14" ht="14.4" customHeight="1" x14ac:dyDescent="0.3">
      <c r="A877" s="661" t="s">
        <v>580</v>
      </c>
      <c r="B877" s="662" t="s">
        <v>581</v>
      </c>
      <c r="C877" s="663" t="s">
        <v>599</v>
      </c>
      <c r="D877" s="664" t="s">
        <v>2454</v>
      </c>
      <c r="E877" s="663" t="s">
        <v>1223</v>
      </c>
      <c r="F877" s="664" t="s">
        <v>2458</v>
      </c>
      <c r="G877" s="663" t="s">
        <v>1064</v>
      </c>
      <c r="H877" s="663" t="s">
        <v>1299</v>
      </c>
      <c r="I877" s="663" t="s">
        <v>1300</v>
      </c>
      <c r="J877" s="663" t="s">
        <v>1301</v>
      </c>
      <c r="K877" s="663"/>
      <c r="L877" s="665">
        <v>347.18301524070199</v>
      </c>
      <c r="M877" s="665">
        <v>4.2</v>
      </c>
      <c r="N877" s="666">
        <v>1458.1686640109483</v>
      </c>
    </row>
    <row r="878" spans="1:14" ht="14.4" customHeight="1" x14ac:dyDescent="0.3">
      <c r="A878" s="661" t="s">
        <v>580</v>
      </c>
      <c r="B878" s="662" t="s">
        <v>581</v>
      </c>
      <c r="C878" s="663" t="s">
        <v>599</v>
      </c>
      <c r="D878" s="664" t="s">
        <v>2454</v>
      </c>
      <c r="E878" s="663" t="s">
        <v>1310</v>
      </c>
      <c r="F878" s="664" t="s">
        <v>2460</v>
      </c>
      <c r="G878" s="663"/>
      <c r="H878" s="663"/>
      <c r="I878" s="663" t="s">
        <v>2391</v>
      </c>
      <c r="J878" s="663" t="s">
        <v>2392</v>
      </c>
      <c r="K878" s="663"/>
      <c r="L878" s="665">
        <v>2242.5</v>
      </c>
      <c r="M878" s="665">
        <v>2</v>
      </c>
      <c r="N878" s="666">
        <v>4485</v>
      </c>
    </row>
    <row r="879" spans="1:14" ht="14.4" customHeight="1" x14ac:dyDescent="0.3">
      <c r="A879" s="661" t="s">
        <v>580</v>
      </c>
      <c r="B879" s="662" t="s">
        <v>581</v>
      </c>
      <c r="C879" s="663" t="s">
        <v>599</v>
      </c>
      <c r="D879" s="664" t="s">
        <v>2454</v>
      </c>
      <c r="E879" s="663" t="s">
        <v>1310</v>
      </c>
      <c r="F879" s="664" t="s">
        <v>2460</v>
      </c>
      <c r="G879" s="663"/>
      <c r="H879" s="663"/>
      <c r="I879" s="663" t="s">
        <v>2393</v>
      </c>
      <c r="J879" s="663" t="s">
        <v>2394</v>
      </c>
      <c r="K879" s="663"/>
      <c r="L879" s="665">
        <v>4485</v>
      </c>
      <c r="M879" s="665">
        <v>1</v>
      </c>
      <c r="N879" s="666">
        <v>4485</v>
      </c>
    </row>
    <row r="880" spans="1:14" ht="14.4" customHeight="1" x14ac:dyDescent="0.3">
      <c r="A880" s="661" t="s">
        <v>580</v>
      </c>
      <c r="B880" s="662" t="s">
        <v>581</v>
      </c>
      <c r="C880" s="663" t="s">
        <v>599</v>
      </c>
      <c r="D880" s="664" t="s">
        <v>2454</v>
      </c>
      <c r="E880" s="663" t="s">
        <v>1310</v>
      </c>
      <c r="F880" s="664" t="s">
        <v>2460</v>
      </c>
      <c r="G880" s="663"/>
      <c r="H880" s="663"/>
      <c r="I880" s="663" t="s">
        <v>2395</v>
      </c>
      <c r="J880" s="663" t="s">
        <v>2396</v>
      </c>
      <c r="K880" s="663"/>
      <c r="L880" s="665">
        <v>4466.54</v>
      </c>
      <c r="M880" s="665">
        <v>2</v>
      </c>
      <c r="N880" s="666">
        <v>8933.08</v>
      </c>
    </row>
    <row r="881" spans="1:14" ht="14.4" customHeight="1" x14ac:dyDescent="0.3">
      <c r="A881" s="661" t="s">
        <v>580</v>
      </c>
      <c r="B881" s="662" t="s">
        <v>581</v>
      </c>
      <c r="C881" s="663" t="s">
        <v>599</v>
      </c>
      <c r="D881" s="664" t="s">
        <v>2454</v>
      </c>
      <c r="E881" s="663" t="s">
        <v>1310</v>
      </c>
      <c r="F881" s="664" t="s">
        <v>2460</v>
      </c>
      <c r="G881" s="663"/>
      <c r="H881" s="663"/>
      <c r="I881" s="663" t="s">
        <v>2397</v>
      </c>
      <c r="J881" s="663" t="s">
        <v>2398</v>
      </c>
      <c r="K881" s="663" t="s">
        <v>2399</v>
      </c>
      <c r="L881" s="665">
        <v>17217.8</v>
      </c>
      <c r="M881" s="665">
        <v>1</v>
      </c>
      <c r="N881" s="666">
        <v>17217.8</v>
      </c>
    </row>
    <row r="882" spans="1:14" ht="14.4" customHeight="1" x14ac:dyDescent="0.3">
      <c r="A882" s="661" t="s">
        <v>580</v>
      </c>
      <c r="B882" s="662" t="s">
        <v>581</v>
      </c>
      <c r="C882" s="663" t="s">
        <v>599</v>
      </c>
      <c r="D882" s="664" t="s">
        <v>2454</v>
      </c>
      <c r="E882" s="663" t="s">
        <v>1310</v>
      </c>
      <c r="F882" s="664" t="s">
        <v>2460</v>
      </c>
      <c r="G882" s="663"/>
      <c r="H882" s="663"/>
      <c r="I882" s="663" t="s">
        <v>2032</v>
      </c>
      <c r="J882" s="663" t="s">
        <v>2033</v>
      </c>
      <c r="K882" s="663" t="s">
        <v>2034</v>
      </c>
      <c r="L882" s="665">
        <v>1345.2999999999997</v>
      </c>
      <c r="M882" s="665">
        <v>7</v>
      </c>
      <c r="N882" s="666">
        <v>9417.0999999999985</v>
      </c>
    </row>
    <row r="883" spans="1:14" ht="14.4" customHeight="1" x14ac:dyDescent="0.3">
      <c r="A883" s="661" t="s">
        <v>580</v>
      </c>
      <c r="B883" s="662" t="s">
        <v>581</v>
      </c>
      <c r="C883" s="663" t="s">
        <v>599</v>
      </c>
      <c r="D883" s="664" t="s">
        <v>2454</v>
      </c>
      <c r="E883" s="663" t="s">
        <v>2400</v>
      </c>
      <c r="F883" s="664" t="s">
        <v>2462</v>
      </c>
      <c r="G883" s="663" t="s">
        <v>613</v>
      </c>
      <c r="H883" s="663" t="s">
        <v>2401</v>
      </c>
      <c r="I883" s="663" t="s">
        <v>2402</v>
      </c>
      <c r="J883" s="663" t="s">
        <v>2403</v>
      </c>
      <c r="K883" s="663" t="s">
        <v>2404</v>
      </c>
      <c r="L883" s="665">
        <v>2296.5799999999995</v>
      </c>
      <c r="M883" s="665">
        <v>1</v>
      </c>
      <c r="N883" s="666">
        <v>2296.5799999999995</v>
      </c>
    </row>
    <row r="884" spans="1:14" ht="14.4" customHeight="1" x14ac:dyDescent="0.3">
      <c r="A884" s="661" t="s">
        <v>580</v>
      </c>
      <c r="B884" s="662" t="s">
        <v>581</v>
      </c>
      <c r="C884" s="663" t="s">
        <v>602</v>
      </c>
      <c r="D884" s="664" t="s">
        <v>2455</v>
      </c>
      <c r="E884" s="663" t="s">
        <v>605</v>
      </c>
      <c r="F884" s="664" t="s">
        <v>2456</v>
      </c>
      <c r="G884" s="663" t="s">
        <v>613</v>
      </c>
      <c r="H884" s="663" t="s">
        <v>618</v>
      </c>
      <c r="I884" s="663" t="s">
        <v>619</v>
      </c>
      <c r="J884" s="663" t="s">
        <v>620</v>
      </c>
      <c r="K884" s="663" t="s">
        <v>621</v>
      </c>
      <c r="L884" s="665">
        <v>87.298899413449689</v>
      </c>
      <c r="M884" s="665">
        <v>156</v>
      </c>
      <c r="N884" s="666">
        <v>13618.628308498151</v>
      </c>
    </row>
    <row r="885" spans="1:14" ht="14.4" customHeight="1" x14ac:dyDescent="0.3">
      <c r="A885" s="661" t="s">
        <v>580</v>
      </c>
      <c r="B885" s="662" t="s">
        <v>581</v>
      </c>
      <c r="C885" s="663" t="s">
        <v>602</v>
      </c>
      <c r="D885" s="664" t="s">
        <v>2455</v>
      </c>
      <c r="E885" s="663" t="s">
        <v>605</v>
      </c>
      <c r="F885" s="664" t="s">
        <v>2456</v>
      </c>
      <c r="G885" s="663" t="s">
        <v>613</v>
      </c>
      <c r="H885" s="663" t="s">
        <v>626</v>
      </c>
      <c r="I885" s="663" t="s">
        <v>627</v>
      </c>
      <c r="J885" s="663" t="s">
        <v>628</v>
      </c>
      <c r="K885" s="663" t="s">
        <v>629</v>
      </c>
      <c r="L885" s="665">
        <v>167.55616456054832</v>
      </c>
      <c r="M885" s="665">
        <v>36</v>
      </c>
      <c r="N885" s="666">
        <v>6032.0219241797395</v>
      </c>
    </row>
    <row r="886" spans="1:14" ht="14.4" customHeight="1" x14ac:dyDescent="0.3">
      <c r="A886" s="661" t="s">
        <v>580</v>
      </c>
      <c r="B886" s="662" t="s">
        <v>581</v>
      </c>
      <c r="C886" s="663" t="s">
        <v>602</v>
      </c>
      <c r="D886" s="664" t="s">
        <v>2455</v>
      </c>
      <c r="E886" s="663" t="s">
        <v>605</v>
      </c>
      <c r="F886" s="664" t="s">
        <v>2456</v>
      </c>
      <c r="G886" s="663" t="s">
        <v>613</v>
      </c>
      <c r="H886" s="663" t="s">
        <v>2038</v>
      </c>
      <c r="I886" s="663" t="s">
        <v>215</v>
      </c>
      <c r="J886" s="663" t="s">
        <v>2039</v>
      </c>
      <c r="K886" s="663"/>
      <c r="L886" s="665">
        <v>32.229999999999997</v>
      </c>
      <c r="M886" s="665">
        <v>1</v>
      </c>
      <c r="N886" s="666">
        <v>32.229999999999997</v>
      </c>
    </row>
    <row r="887" spans="1:14" ht="14.4" customHeight="1" x14ac:dyDescent="0.3">
      <c r="A887" s="661" t="s">
        <v>580</v>
      </c>
      <c r="B887" s="662" t="s">
        <v>581</v>
      </c>
      <c r="C887" s="663" t="s">
        <v>602</v>
      </c>
      <c r="D887" s="664" t="s">
        <v>2455</v>
      </c>
      <c r="E887" s="663" t="s">
        <v>605</v>
      </c>
      <c r="F887" s="664" t="s">
        <v>2456</v>
      </c>
      <c r="G887" s="663" t="s">
        <v>613</v>
      </c>
      <c r="H887" s="663" t="s">
        <v>2154</v>
      </c>
      <c r="I887" s="663" t="s">
        <v>2155</v>
      </c>
      <c r="J887" s="663" t="s">
        <v>830</v>
      </c>
      <c r="K887" s="663" t="s">
        <v>2156</v>
      </c>
      <c r="L887" s="665">
        <v>17.639999999999997</v>
      </c>
      <c r="M887" s="665">
        <v>4</v>
      </c>
      <c r="N887" s="666">
        <v>70.559999999999988</v>
      </c>
    </row>
    <row r="888" spans="1:14" ht="14.4" customHeight="1" x14ac:dyDescent="0.3">
      <c r="A888" s="661" t="s">
        <v>580</v>
      </c>
      <c r="B888" s="662" t="s">
        <v>581</v>
      </c>
      <c r="C888" s="663" t="s">
        <v>602</v>
      </c>
      <c r="D888" s="664" t="s">
        <v>2455</v>
      </c>
      <c r="E888" s="663" t="s">
        <v>605</v>
      </c>
      <c r="F888" s="664" t="s">
        <v>2456</v>
      </c>
      <c r="G888" s="663" t="s">
        <v>613</v>
      </c>
      <c r="H888" s="663" t="s">
        <v>1706</v>
      </c>
      <c r="I888" s="663" t="s">
        <v>1707</v>
      </c>
      <c r="J888" s="663" t="s">
        <v>1708</v>
      </c>
      <c r="K888" s="663" t="s">
        <v>1709</v>
      </c>
      <c r="L888" s="665">
        <v>208.69048014085777</v>
      </c>
      <c r="M888" s="665">
        <v>1</v>
      </c>
      <c r="N888" s="666">
        <v>208.69048014085777</v>
      </c>
    </row>
    <row r="889" spans="1:14" ht="14.4" customHeight="1" x14ac:dyDescent="0.3">
      <c r="A889" s="661" t="s">
        <v>580</v>
      </c>
      <c r="B889" s="662" t="s">
        <v>581</v>
      </c>
      <c r="C889" s="663" t="s">
        <v>602</v>
      </c>
      <c r="D889" s="664" t="s">
        <v>2455</v>
      </c>
      <c r="E889" s="663" t="s">
        <v>605</v>
      </c>
      <c r="F889" s="664" t="s">
        <v>2456</v>
      </c>
      <c r="G889" s="663" t="s">
        <v>613</v>
      </c>
      <c r="H889" s="663" t="s">
        <v>2161</v>
      </c>
      <c r="I889" s="663" t="s">
        <v>2162</v>
      </c>
      <c r="J889" s="663" t="s">
        <v>2163</v>
      </c>
      <c r="K889" s="663" t="s">
        <v>621</v>
      </c>
      <c r="L889" s="665">
        <v>124.21364248931981</v>
      </c>
      <c r="M889" s="665">
        <v>14</v>
      </c>
      <c r="N889" s="666">
        <v>1738.9909948504774</v>
      </c>
    </row>
    <row r="890" spans="1:14" ht="14.4" customHeight="1" x14ac:dyDescent="0.3">
      <c r="A890" s="661" t="s">
        <v>580</v>
      </c>
      <c r="B890" s="662" t="s">
        <v>581</v>
      </c>
      <c r="C890" s="663" t="s">
        <v>602</v>
      </c>
      <c r="D890" s="664" t="s">
        <v>2455</v>
      </c>
      <c r="E890" s="663" t="s">
        <v>605</v>
      </c>
      <c r="F890" s="664" t="s">
        <v>2456</v>
      </c>
      <c r="G890" s="663" t="s">
        <v>613</v>
      </c>
      <c r="H890" s="663" t="s">
        <v>920</v>
      </c>
      <c r="I890" s="663" t="s">
        <v>215</v>
      </c>
      <c r="J890" s="663" t="s">
        <v>921</v>
      </c>
      <c r="K890" s="663"/>
      <c r="L890" s="665">
        <v>45.899850645404264</v>
      </c>
      <c r="M890" s="665">
        <v>3</v>
      </c>
      <c r="N890" s="666">
        <v>137.6995519362128</v>
      </c>
    </row>
    <row r="891" spans="1:14" ht="14.4" customHeight="1" x14ac:dyDescent="0.3">
      <c r="A891" s="661" t="s">
        <v>580</v>
      </c>
      <c r="B891" s="662" t="s">
        <v>581</v>
      </c>
      <c r="C891" s="663" t="s">
        <v>602</v>
      </c>
      <c r="D891" s="664" t="s">
        <v>2455</v>
      </c>
      <c r="E891" s="663" t="s">
        <v>605</v>
      </c>
      <c r="F891" s="664" t="s">
        <v>2456</v>
      </c>
      <c r="G891" s="663" t="s">
        <v>613</v>
      </c>
      <c r="H891" s="663" t="s">
        <v>2405</v>
      </c>
      <c r="I891" s="663" t="s">
        <v>215</v>
      </c>
      <c r="J891" s="663" t="s">
        <v>2406</v>
      </c>
      <c r="K891" s="663"/>
      <c r="L891" s="665">
        <v>304.97972321798397</v>
      </c>
      <c r="M891" s="665">
        <v>22</v>
      </c>
      <c r="N891" s="666">
        <v>6709.5539107956474</v>
      </c>
    </row>
    <row r="892" spans="1:14" ht="14.4" customHeight="1" x14ac:dyDescent="0.3">
      <c r="A892" s="661" t="s">
        <v>580</v>
      </c>
      <c r="B892" s="662" t="s">
        <v>581</v>
      </c>
      <c r="C892" s="663" t="s">
        <v>602</v>
      </c>
      <c r="D892" s="664" t="s">
        <v>2455</v>
      </c>
      <c r="E892" s="663" t="s">
        <v>605</v>
      </c>
      <c r="F892" s="664" t="s">
        <v>2456</v>
      </c>
      <c r="G892" s="663" t="s">
        <v>613</v>
      </c>
      <c r="H892" s="663" t="s">
        <v>2407</v>
      </c>
      <c r="I892" s="663" t="s">
        <v>2408</v>
      </c>
      <c r="J892" s="663" t="s">
        <v>2409</v>
      </c>
      <c r="K892" s="663" t="s">
        <v>2410</v>
      </c>
      <c r="L892" s="665">
        <v>531.27</v>
      </c>
      <c r="M892" s="665">
        <v>8</v>
      </c>
      <c r="N892" s="666">
        <v>4250.16</v>
      </c>
    </row>
    <row r="893" spans="1:14" ht="14.4" customHeight="1" x14ac:dyDescent="0.3">
      <c r="A893" s="661" t="s">
        <v>580</v>
      </c>
      <c r="B893" s="662" t="s">
        <v>581</v>
      </c>
      <c r="C893" s="663" t="s">
        <v>602</v>
      </c>
      <c r="D893" s="664" t="s">
        <v>2455</v>
      </c>
      <c r="E893" s="663" t="s">
        <v>605</v>
      </c>
      <c r="F893" s="664" t="s">
        <v>2456</v>
      </c>
      <c r="G893" s="663" t="s">
        <v>613</v>
      </c>
      <c r="H893" s="663" t="s">
        <v>2411</v>
      </c>
      <c r="I893" s="663" t="s">
        <v>215</v>
      </c>
      <c r="J893" s="663" t="s">
        <v>2412</v>
      </c>
      <c r="K893" s="663"/>
      <c r="L893" s="665">
        <v>348.50549004472657</v>
      </c>
      <c r="M893" s="665">
        <v>1</v>
      </c>
      <c r="N893" s="666">
        <v>348.50549004472657</v>
      </c>
    </row>
    <row r="894" spans="1:14" ht="14.4" customHeight="1" x14ac:dyDescent="0.3">
      <c r="A894" s="661" t="s">
        <v>580</v>
      </c>
      <c r="B894" s="662" t="s">
        <v>581</v>
      </c>
      <c r="C894" s="663" t="s">
        <v>602</v>
      </c>
      <c r="D894" s="664" t="s">
        <v>2455</v>
      </c>
      <c r="E894" s="663" t="s">
        <v>605</v>
      </c>
      <c r="F894" s="664" t="s">
        <v>2456</v>
      </c>
      <c r="G894" s="663" t="s">
        <v>613</v>
      </c>
      <c r="H894" s="663" t="s">
        <v>1471</v>
      </c>
      <c r="I894" s="663" t="s">
        <v>215</v>
      </c>
      <c r="J894" s="663" t="s">
        <v>1472</v>
      </c>
      <c r="K894" s="663" t="s">
        <v>1473</v>
      </c>
      <c r="L894" s="665">
        <v>87.361999999999995</v>
      </c>
      <c r="M894" s="665">
        <v>4</v>
      </c>
      <c r="N894" s="666">
        <v>349.44799999999998</v>
      </c>
    </row>
    <row r="895" spans="1:14" ht="14.4" customHeight="1" x14ac:dyDescent="0.3">
      <c r="A895" s="661" t="s">
        <v>580</v>
      </c>
      <c r="B895" s="662" t="s">
        <v>581</v>
      </c>
      <c r="C895" s="663" t="s">
        <v>602</v>
      </c>
      <c r="D895" s="664" t="s">
        <v>2455</v>
      </c>
      <c r="E895" s="663" t="s">
        <v>605</v>
      </c>
      <c r="F895" s="664" t="s">
        <v>2456</v>
      </c>
      <c r="G895" s="663" t="s">
        <v>613</v>
      </c>
      <c r="H895" s="663" t="s">
        <v>2413</v>
      </c>
      <c r="I895" s="663" t="s">
        <v>2414</v>
      </c>
      <c r="J895" s="663" t="s">
        <v>2415</v>
      </c>
      <c r="K895" s="663" t="s">
        <v>2416</v>
      </c>
      <c r="L895" s="665">
        <v>52.269609494627971</v>
      </c>
      <c r="M895" s="665">
        <v>1</v>
      </c>
      <c r="N895" s="666">
        <v>52.269609494627971</v>
      </c>
    </row>
    <row r="896" spans="1:14" ht="14.4" customHeight="1" x14ac:dyDescent="0.3">
      <c r="A896" s="661" t="s">
        <v>580</v>
      </c>
      <c r="B896" s="662" t="s">
        <v>581</v>
      </c>
      <c r="C896" s="663" t="s">
        <v>602</v>
      </c>
      <c r="D896" s="664" t="s">
        <v>2455</v>
      </c>
      <c r="E896" s="663" t="s">
        <v>605</v>
      </c>
      <c r="F896" s="664" t="s">
        <v>2456</v>
      </c>
      <c r="G896" s="663" t="s">
        <v>613</v>
      </c>
      <c r="H896" s="663" t="s">
        <v>2417</v>
      </c>
      <c r="I896" s="663" t="s">
        <v>2418</v>
      </c>
      <c r="J896" s="663" t="s">
        <v>2419</v>
      </c>
      <c r="K896" s="663"/>
      <c r="L896" s="665">
        <v>253.43431242431618</v>
      </c>
      <c r="M896" s="665">
        <v>126</v>
      </c>
      <c r="N896" s="666">
        <v>31932.723365463837</v>
      </c>
    </row>
    <row r="897" spans="1:14" ht="14.4" customHeight="1" x14ac:dyDescent="0.3">
      <c r="A897" s="661" t="s">
        <v>580</v>
      </c>
      <c r="B897" s="662" t="s">
        <v>581</v>
      </c>
      <c r="C897" s="663" t="s">
        <v>602</v>
      </c>
      <c r="D897" s="664" t="s">
        <v>2455</v>
      </c>
      <c r="E897" s="663" t="s">
        <v>605</v>
      </c>
      <c r="F897" s="664" t="s">
        <v>2456</v>
      </c>
      <c r="G897" s="663" t="s">
        <v>613</v>
      </c>
      <c r="H897" s="663" t="s">
        <v>2050</v>
      </c>
      <c r="I897" s="663" t="s">
        <v>2051</v>
      </c>
      <c r="J897" s="663" t="s">
        <v>2052</v>
      </c>
      <c r="K897" s="663" t="s">
        <v>2053</v>
      </c>
      <c r="L897" s="665">
        <v>278.86723488525132</v>
      </c>
      <c r="M897" s="665">
        <v>23</v>
      </c>
      <c r="N897" s="666">
        <v>6413.9464023607798</v>
      </c>
    </row>
    <row r="898" spans="1:14" ht="14.4" customHeight="1" x14ac:dyDescent="0.3">
      <c r="A898" s="661" t="s">
        <v>580</v>
      </c>
      <c r="B898" s="662" t="s">
        <v>581</v>
      </c>
      <c r="C898" s="663" t="s">
        <v>602</v>
      </c>
      <c r="D898" s="664" t="s">
        <v>2455</v>
      </c>
      <c r="E898" s="663" t="s">
        <v>605</v>
      </c>
      <c r="F898" s="664" t="s">
        <v>2456</v>
      </c>
      <c r="G898" s="663" t="s">
        <v>613</v>
      </c>
      <c r="H898" s="663" t="s">
        <v>1807</v>
      </c>
      <c r="I898" s="663" t="s">
        <v>1808</v>
      </c>
      <c r="J898" s="663" t="s">
        <v>1809</v>
      </c>
      <c r="K898" s="663" t="s">
        <v>1810</v>
      </c>
      <c r="L898" s="665">
        <v>246.79265256217676</v>
      </c>
      <c r="M898" s="665">
        <v>574</v>
      </c>
      <c r="N898" s="666">
        <v>141658.98257068946</v>
      </c>
    </row>
    <row r="899" spans="1:14" ht="14.4" customHeight="1" x14ac:dyDescent="0.3">
      <c r="A899" s="661" t="s">
        <v>580</v>
      </c>
      <c r="B899" s="662" t="s">
        <v>581</v>
      </c>
      <c r="C899" s="663" t="s">
        <v>602</v>
      </c>
      <c r="D899" s="664" t="s">
        <v>2455</v>
      </c>
      <c r="E899" s="663" t="s">
        <v>605</v>
      </c>
      <c r="F899" s="664" t="s">
        <v>2456</v>
      </c>
      <c r="G899" s="663" t="s">
        <v>613</v>
      </c>
      <c r="H899" s="663" t="s">
        <v>2420</v>
      </c>
      <c r="I899" s="663" t="s">
        <v>2421</v>
      </c>
      <c r="J899" s="663" t="s">
        <v>2422</v>
      </c>
      <c r="K899" s="663" t="s">
        <v>2423</v>
      </c>
      <c r="L899" s="665">
        <v>94.183022676781675</v>
      </c>
      <c r="M899" s="665">
        <v>325</v>
      </c>
      <c r="N899" s="666">
        <v>30609.482369954047</v>
      </c>
    </row>
    <row r="900" spans="1:14" ht="14.4" customHeight="1" x14ac:dyDescent="0.3">
      <c r="A900" s="661" t="s">
        <v>580</v>
      </c>
      <c r="B900" s="662" t="s">
        <v>581</v>
      </c>
      <c r="C900" s="663" t="s">
        <v>602</v>
      </c>
      <c r="D900" s="664" t="s">
        <v>2455</v>
      </c>
      <c r="E900" s="663" t="s">
        <v>605</v>
      </c>
      <c r="F900" s="664" t="s">
        <v>2456</v>
      </c>
      <c r="G900" s="663" t="s">
        <v>613</v>
      </c>
      <c r="H900" s="663" t="s">
        <v>2424</v>
      </c>
      <c r="I900" s="663" t="s">
        <v>215</v>
      </c>
      <c r="J900" s="663" t="s">
        <v>2425</v>
      </c>
      <c r="K900" s="663" t="s">
        <v>2426</v>
      </c>
      <c r="L900" s="665">
        <v>103.00921871076258</v>
      </c>
      <c r="M900" s="665">
        <v>1358</v>
      </c>
      <c r="N900" s="666">
        <v>139886.51900921558</v>
      </c>
    </row>
    <row r="901" spans="1:14" ht="14.4" customHeight="1" x14ac:dyDescent="0.3">
      <c r="A901" s="661" t="s">
        <v>580</v>
      </c>
      <c r="B901" s="662" t="s">
        <v>581</v>
      </c>
      <c r="C901" s="663" t="s">
        <v>602</v>
      </c>
      <c r="D901" s="664" t="s">
        <v>2455</v>
      </c>
      <c r="E901" s="663" t="s">
        <v>605</v>
      </c>
      <c r="F901" s="664" t="s">
        <v>2456</v>
      </c>
      <c r="G901" s="663" t="s">
        <v>613</v>
      </c>
      <c r="H901" s="663" t="s">
        <v>2427</v>
      </c>
      <c r="I901" s="663" t="s">
        <v>215</v>
      </c>
      <c r="J901" s="663" t="s">
        <v>2428</v>
      </c>
      <c r="K901" s="663"/>
      <c r="L901" s="665">
        <v>54.894901844099856</v>
      </c>
      <c r="M901" s="665">
        <v>61</v>
      </c>
      <c r="N901" s="666">
        <v>3348.5890124900911</v>
      </c>
    </row>
    <row r="902" spans="1:14" ht="14.4" customHeight="1" x14ac:dyDescent="0.3">
      <c r="A902" s="661" t="s">
        <v>580</v>
      </c>
      <c r="B902" s="662" t="s">
        <v>581</v>
      </c>
      <c r="C902" s="663" t="s">
        <v>602</v>
      </c>
      <c r="D902" s="664" t="s">
        <v>2455</v>
      </c>
      <c r="E902" s="663" t="s">
        <v>605</v>
      </c>
      <c r="F902" s="664" t="s">
        <v>2456</v>
      </c>
      <c r="G902" s="663" t="s">
        <v>613</v>
      </c>
      <c r="H902" s="663" t="s">
        <v>2429</v>
      </c>
      <c r="I902" s="663" t="s">
        <v>215</v>
      </c>
      <c r="J902" s="663" t="s">
        <v>2425</v>
      </c>
      <c r="K902" s="663" t="s">
        <v>2430</v>
      </c>
      <c r="L902" s="665">
        <v>106.95</v>
      </c>
      <c r="M902" s="665">
        <v>100</v>
      </c>
      <c r="N902" s="666">
        <v>10695</v>
      </c>
    </row>
    <row r="903" spans="1:14" ht="14.4" customHeight="1" x14ac:dyDescent="0.3">
      <c r="A903" s="661" t="s">
        <v>580</v>
      </c>
      <c r="B903" s="662" t="s">
        <v>581</v>
      </c>
      <c r="C903" s="663" t="s">
        <v>602</v>
      </c>
      <c r="D903" s="664" t="s">
        <v>2455</v>
      </c>
      <c r="E903" s="663" t="s">
        <v>605</v>
      </c>
      <c r="F903" s="664" t="s">
        <v>2456</v>
      </c>
      <c r="G903" s="663" t="s">
        <v>613</v>
      </c>
      <c r="H903" s="663" t="s">
        <v>2431</v>
      </c>
      <c r="I903" s="663" t="s">
        <v>215</v>
      </c>
      <c r="J903" s="663" t="s">
        <v>2432</v>
      </c>
      <c r="K903" s="663"/>
      <c r="L903" s="665">
        <v>325.03905027092668</v>
      </c>
      <c r="M903" s="665">
        <v>9</v>
      </c>
      <c r="N903" s="666">
        <v>2925.3514524383399</v>
      </c>
    </row>
    <row r="904" spans="1:14" ht="14.4" customHeight="1" x14ac:dyDescent="0.3">
      <c r="A904" s="661" t="s">
        <v>580</v>
      </c>
      <c r="B904" s="662" t="s">
        <v>581</v>
      </c>
      <c r="C904" s="663" t="s">
        <v>602</v>
      </c>
      <c r="D904" s="664" t="s">
        <v>2455</v>
      </c>
      <c r="E904" s="663" t="s">
        <v>605</v>
      </c>
      <c r="F904" s="664" t="s">
        <v>2456</v>
      </c>
      <c r="G904" s="663" t="s">
        <v>613</v>
      </c>
      <c r="H904" s="663" t="s">
        <v>2433</v>
      </c>
      <c r="I904" s="663" t="s">
        <v>2434</v>
      </c>
      <c r="J904" s="663" t="s">
        <v>2435</v>
      </c>
      <c r="K904" s="663" t="s">
        <v>2436</v>
      </c>
      <c r="L904" s="665">
        <v>81.019999999999982</v>
      </c>
      <c r="M904" s="665">
        <v>2</v>
      </c>
      <c r="N904" s="666">
        <v>162.03999999999996</v>
      </c>
    </row>
    <row r="905" spans="1:14" ht="14.4" customHeight="1" x14ac:dyDescent="0.3">
      <c r="A905" s="661" t="s">
        <v>580</v>
      </c>
      <c r="B905" s="662" t="s">
        <v>581</v>
      </c>
      <c r="C905" s="663" t="s">
        <v>602</v>
      </c>
      <c r="D905" s="664" t="s">
        <v>2455</v>
      </c>
      <c r="E905" s="663" t="s">
        <v>605</v>
      </c>
      <c r="F905" s="664" t="s">
        <v>2456</v>
      </c>
      <c r="G905" s="663" t="s">
        <v>613</v>
      </c>
      <c r="H905" s="663" t="s">
        <v>2437</v>
      </c>
      <c r="I905" s="663" t="s">
        <v>215</v>
      </c>
      <c r="J905" s="663" t="s">
        <v>2438</v>
      </c>
      <c r="K905" s="663"/>
      <c r="L905" s="665">
        <v>42.893805527609651</v>
      </c>
      <c r="M905" s="665">
        <v>4</v>
      </c>
      <c r="N905" s="666">
        <v>171.5752221104386</v>
      </c>
    </row>
    <row r="906" spans="1:14" ht="14.4" customHeight="1" x14ac:dyDescent="0.3">
      <c r="A906" s="661" t="s">
        <v>580</v>
      </c>
      <c r="B906" s="662" t="s">
        <v>581</v>
      </c>
      <c r="C906" s="663" t="s">
        <v>602</v>
      </c>
      <c r="D906" s="664" t="s">
        <v>2455</v>
      </c>
      <c r="E906" s="663" t="s">
        <v>605</v>
      </c>
      <c r="F906" s="664" t="s">
        <v>2456</v>
      </c>
      <c r="G906" s="663" t="s">
        <v>613</v>
      </c>
      <c r="H906" s="663" t="s">
        <v>2439</v>
      </c>
      <c r="I906" s="663" t="s">
        <v>215</v>
      </c>
      <c r="J906" s="663" t="s">
        <v>2440</v>
      </c>
      <c r="K906" s="663" t="s">
        <v>2441</v>
      </c>
      <c r="L906" s="665">
        <v>95.996863125763127</v>
      </c>
      <c r="M906" s="665">
        <v>9</v>
      </c>
      <c r="N906" s="666">
        <v>863.9717681318682</v>
      </c>
    </row>
    <row r="907" spans="1:14" ht="14.4" customHeight="1" x14ac:dyDescent="0.3">
      <c r="A907" s="661" t="s">
        <v>580</v>
      </c>
      <c r="B907" s="662" t="s">
        <v>581</v>
      </c>
      <c r="C907" s="663" t="s">
        <v>602</v>
      </c>
      <c r="D907" s="664" t="s">
        <v>2455</v>
      </c>
      <c r="E907" s="663" t="s">
        <v>605</v>
      </c>
      <c r="F907" s="664" t="s">
        <v>2456</v>
      </c>
      <c r="G907" s="663" t="s">
        <v>613</v>
      </c>
      <c r="H907" s="663" t="s">
        <v>2442</v>
      </c>
      <c r="I907" s="663" t="s">
        <v>215</v>
      </c>
      <c r="J907" s="663" t="s">
        <v>2443</v>
      </c>
      <c r="K907" s="663" t="s">
        <v>1473</v>
      </c>
      <c r="L907" s="665">
        <v>344.85</v>
      </c>
      <c r="M907" s="665">
        <v>1</v>
      </c>
      <c r="N907" s="666">
        <v>344.85</v>
      </c>
    </row>
    <row r="908" spans="1:14" ht="14.4" customHeight="1" x14ac:dyDescent="0.3">
      <c r="A908" s="661" t="s">
        <v>580</v>
      </c>
      <c r="B908" s="662" t="s">
        <v>581</v>
      </c>
      <c r="C908" s="663" t="s">
        <v>602</v>
      </c>
      <c r="D908" s="664" t="s">
        <v>2455</v>
      </c>
      <c r="E908" s="663" t="s">
        <v>605</v>
      </c>
      <c r="F908" s="664" t="s">
        <v>2456</v>
      </c>
      <c r="G908" s="663" t="s">
        <v>613</v>
      </c>
      <c r="H908" s="663" t="s">
        <v>2444</v>
      </c>
      <c r="I908" s="663" t="s">
        <v>215</v>
      </c>
      <c r="J908" s="663" t="s">
        <v>2445</v>
      </c>
      <c r="K908" s="663" t="s">
        <v>2446</v>
      </c>
      <c r="L908" s="665">
        <v>46.356077832070078</v>
      </c>
      <c r="M908" s="665">
        <v>6</v>
      </c>
      <c r="N908" s="666">
        <v>278.13646699242048</v>
      </c>
    </row>
    <row r="909" spans="1:14" ht="14.4" customHeight="1" thickBot="1" x14ac:dyDescent="0.35">
      <c r="A909" s="667" t="s">
        <v>580</v>
      </c>
      <c r="B909" s="668" t="s">
        <v>581</v>
      </c>
      <c r="C909" s="669" t="s">
        <v>602</v>
      </c>
      <c r="D909" s="670" t="s">
        <v>2455</v>
      </c>
      <c r="E909" s="669" t="s">
        <v>1223</v>
      </c>
      <c r="F909" s="670" t="s">
        <v>2458</v>
      </c>
      <c r="G909" s="669" t="s">
        <v>1064</v>
      </c>
      <c r="H909" s="669" t="s">
        <v>2447</v>
      </c>
      <c r="I909" s="669" t="s">
        <v>2447</v>
      </c>
      <c r="J909" s="669" t="s">
        <v>2448</v>
      </c>
      <c r="K909" s="669" t="s">
        <v>2449</v>
      </c>
      <c r="L909" s="671">
        <v>1953.6128048780495</v>
      </c>
      <c r="M909" s="671">
        <v>82</v>
      </c>
      <c r="N909" s="672">
        <v>160196.25000000006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2463</v>
      </c>
      <c r="B5" s="659">
        <v>84166.360068367096</v>
      </c>
      <c r="C5" s="677">
        <v>0.25624396016627493</v>
      </c>
      <c r="D5" s="659">
        <v>244295.46987584751</v>
      </c>
      <c r="E5" s="677">
        <v>0.74375603983372507</v>
      </c>
      <c r="F5" s="660">
        <v>328461.82994421461</v>
      </c>
    </row>
    <row r="6" spans="1:6" ht="14.4" customHeight="1" x14ac:dyDescent="0.3">
      <c r="A6" s="688" t="s">
        <v>2464</v>
      </c>
      <c r="B6" s="665">
        <v>32465.804507460689</v>
      </c>
      <c r="C6" s="678">
        <v>0.15418921254826695</v>
      </c>
      <c r="D6" s="665">
        <v>178092.40492173456</v>
      </c>
      <c r="E6" s="678">
        <v>0.8458107874517331</v>
      </c>
      <c r="F6" s="666">
        <v>210558.20942919524</v>
      </c>
    </row>
    <row r="7" spans="1:6" ht="14.4" customHeight="1" x14ac:dyDescent="0.3">
      <c r="A7" s="688" t="s">
        <v>2465</v>
      </c>
      <c r="B7" s="665">
        <v>21889.431237066958</v>
      </c>
      <c r="C7" s="678">
        <v>0.13460664235161079</v>
      </c>
      <c r="D7" s="665">
        <v>140728.3330474681</v>
      </c>
      <c r="E7" s="678">
        <v>0.86539335764838921</v>
      </c>
      <c r="F7" s="666">
        <v>162617.76428453505</v>
      </c>
    </row>
    <row r="8" spans="1:6" ht="14.4" customHeight="1" x14ac:dyDescent="0.3">
      <c r="A8" s="688" t="s">
        <v>2466</v>
      </c>
      <c r="B8" s="665">
        <v>16732.921466083117</v>
      </c>
      <c r="C8" s="678">
        <v>0.12830600439041454</v>
      </c>
      <c r="D8" s="665">
        <v>113681.25163190789</v>
      </c>
      <c r="E8" s="678">
        <v>0.87169399560958538</v>
      </c>
      <c r="F8" s="666">
        <v>130414.17309799101</v>
      </c>
    </row>
    <row r="9" spans="1:6" ht="14.4" customHeight="1" x14ac:dyDescent="0.3">
      <c r="A9" s="688" t="s">
        <v>2467</v>
      </c>
      <c r="B9" s="665"/>
      <c r="C9" s="678">
        <v>0</v>
      </c>
      <c r="D9" s="665">
        <v>133842.23000000001</v>
      </c>
      <c r="E9" s="678">
        <v>1</v>
      </c>
      <c r="F9" s="666">
        <v>133842.23000000001</v>
      </c>
    </row>
    <row r="10" spans="1:6" ht="14.4" customHeight="1" thickBot="1" x14ac:dyDescent="0.35">
      <c r="A10" s="689" t="s">
        <v>2468</v>
      </c>
      <c r="B10" s="680"/>
      <c r="C10" s="681">
        <v>0</v>
      </c>
      <c r="D10" s="680">
        <v>52532.620075917563</v>
      </c>
      <c r="E10" s="681">
        <v>1</v>
      </c>
      <c r="F10" s="682">
        <v>52532.620075917563</v>
      </c>
    </row>
    <row r="11" spans="1:6" ht="14.4" customHeight="1" thickBot="1" x14ac:dyDescent="0.35">
      <c r="A11" s="683" t="s">
        <v>3</v>
      </c>
      <c r="B11" s="684">
        <v>155254.51727897784</v>
      </c>
      <c r="C11" s="685">
        <v>0.15244543170759484</v>
      </c>
      <c r="D11" s="684">
        <v>863172.3095528757</v>
      </c>
      <c r="E11" s="685">
        <v>0.84755456829240516</v>
      </c>
      <c r="F11" s="686">
        <v>1018426.8268318535</v>
      </c>
    </row>
    <row r="12" spans="1:6" ht="14.4" customHeight="1" thickBot="1" x14ac:dyDescent="0.35"/>
    <row r="13" spans="1:6" ht="14.4" customHeight="1" x14ac:dyDescent="0.3">
      <c r="A13" s="687" t="s">
        <v>2469</v>
      </c>
      <c r="B13" s="659">
        <v>59761.003186972201</v>
      </c>
      <c r="C13" s="677">
        <v>0.50997860853936094</v>
      </c>
      <c r="D13" s="659">
        <v>57422.34957783256</v>
      </c>
      <c r="E13" s="677">
        <v>0.49002139146063911</v>
      </c>
      <c r="F13" s="660">
        <v>117183.35276480476</v>
      </c>
    </row>
    <row r="14" spans="1:6" ht="14.4" customHeight="1" x14ac:dyDescent="0.3">
      <c r="A14" s="688" t="s">
        <v>2470</v>
      </c>
      <c r="B14" s="665">
        <v>31850.496776239921</v>
      </c>
      <c r="C14" s="678">
        <v>0.50665288440656309</v>
      </c>
      <c r="D14" s="665">
        <v>31014.035838720039</v>
      </c>
      <c r="E14" s="678">
        <v>0.49334711559343697</v>
      </c>
      <c r="F14" s="666">
        <v>62864.532614959957</v>
      </c>
    </row>
    <row r="15" spans="1:6" ht="14.4" customHeight="1" x14ac:dyDescent="0.3">
      <c r="A15" s="688" t="s">
        <v>2471</v>
      </c>
      <c r="B15" s="665">
        <v>24869.513362316226</v>
      </c>
      <c r="C15" s="678">
        <v>6.5286235895467462E-2</v>
      </c>
      <c r="D15" s="665">
        <v>356060.90820672398</v>
      </c>
      <c r="E15" s="678">
        <v>0.93471376410453255</v>
      </c>
      <c r="F15" s="666">
        <v>380930.42156904022</v>
      </c>
    </row>
    <row r="16" spans="1:6" ht="14.4" customHeight="1" x14ac:dyDescent="0.3">
      <c r="A16" s="688" t="s">
        <v>2472</v>
      </c>
      <c r="B16" s="665">
        <v>24181.29</v>
      </c>
      <c r="C16" s="678">
        <v>0.31449486060485837</v>
      </c>
      <c r="D16" s="665">
        <v>52708.010999999999</v>
      </c>
      <c r="E16" s="678">
        <v>0.68550513939514146</v>
      </c>
      <c r="F16" s="666">
        <v>76889.301000000007</v>
      </c>
    </row>
    <row r="17" spans="1:6" ht="14.4" customHeight="1" x14ac:dyDescent="0.3">
      <c r="A17" s="688" t="s">
        <v>2473</v>
      </c>
      <c r="B17" s="665">
        <v>6043.2354695363938</v>
      </c>
      <c r="C17" s="678">
        <v>1</v>
      </c>
      <c r="D17" s="665"/>
      <c r="E17" s="678">
        <v>0</v>
      </c>
      <c r="F17" s="666">
        <v>6043.2354695363938</v>
      </c>
    </row>
    <row r="18" spans="1:6" ht="14.4" customHeight="1" x14ac:dyDescent="0.3">
      <c r="A18" s="688" t="s">
        <v>2474</v>
      </c>
      <c r="B18" s="665">
        <v>5257.4870912384577</v>
      </c>
      <c r="C18" s="678">
        <v>0.17364995147995857</v>
      </c>
      <c r="D18" s="665">
        <v>25018.865112898144</v>
      </c>
      <c r="E18" s="678">
        <v>0.82635004852004146</v>
      </c>
      <c r="F18" s="666">
        <v>30276.352204136601</v>
      </c>
    </row>
    <row r="19" spans="1:6" ht="14.4" customHeight="1" x14ac:dyDescent="0.3">
      <c r="A19" s="688" t="s">
        <v>2475</v>
      </c>
      <c r="B19" s="665">
        <v>1462.7735413232708</v>
      </c>
      <c r="C19" s="678">
        <v>1.0796241918580198E-2</v>
      </c>
      <c r="D19" s="665">
        <v>134026.3672499604</v>
      </c>
      <c r="E19" s="678">
        <v>0.98920375808141991</v>
      </c>
      <c r="F19" s="666">
        <v>135489.14079128366</v>
      </c>
    </row>
    <row r="20" spans="1:6" ht="14.4" customHeight="1" x14ac:dyDescent="0.3">
      <c r="A20" s="688" t="s">
        <v>2476</v>
      </c>
      <c r="B20" s="665">
        <v>1442.5400000000002</v>
      </c>
      <c r="C20" s="678">
        <v>1</v>
      </c>
      <c r="D20" s="665"/>
      <c r="E20" s="678">
        <v>0</v>
      </c>
      <c r="F20" s="666">
        <v>1442.5400000000002</v>
      </c>
    </row>
    <row r="21" spans="1:6" ht="14.4" customHeight="1" x14ac:dyDescent="0.3">
      <c r="A21" s="688" t="s">
        <v>2477</v>
      </c>
      <c r="B21" s="665">
        <v>1300.08</v>
      </c>
      <c r="C21" s="678">
        <v>3.3368473453464387E-2</v>
      </c>
      <c r="D21" s="665">
        <v>37661.246828843075</v>
      </c>
      <c r="E21" s="678">
        <v>0.96663152654653561</v>
      </c>
      <c r="F21" s="666">
        <v>38961.326828843077</v>
      </c>
    </row>
    <row r="22" spans="1:6" ht="14.4" customHeight="1" x14ac:dyDescent="0.3">
      <c r="A22" s="688" t="s">
        <v>2478</v>
      </c>
      <c r="B22" s="665">
        <v>498.77999999999992</v>
      </c>
      <c r="C22" s="678">
        <v>1</v>
      </c>
      <c r="D22" s="665"/>
      <c r="E22" s="678">
        <v>0</v>
      </c>
      <c r="F22" s="666">
        <v>498.77999999999992</v>
      </c>
    </row>
    <row r="23" spans="1:6" ht="14.4" customHeight="1" x14ac:dyDescent="0.3">
      <c r="A23" s="688" t="s">
        <v>2479</v>
      </c>
      <c r="B23" s="665">
        <v>169.79</v>
      </c>
      <c r="C23" s="678">
        <v>1</v>
      </c>
      <c r="D23" s="665"/>
      <c r="E23" s="678">
        <v>0</v>
      </c>
      <c r="F23" s="666">
        <v>169.79</v>
      </c>
    </row>
    <row r="24" spans="1:6" ht="14.4" customHeight="1" x14ac:dyDescent="0.3">
      <c r="A24" s="688" t="s">
        <v>2480</v>
      </c>
      <c r="B24" s="665">
        <v>157.96843848449888</v>
      </c>
      <c r="C24" s="678">
        <v>0.12183203023816153</v>
      </c>
      <c r="D24" s="665">
        <v>1138.6400000000001</v>
      </c>
      <c r="E24" s="678">
        <v>0.87816796976183853</v>
      </c>
      <c r="F24" s="666">
        <v>1296.6084384844989</v>
      </c>
    </row>
    <row r="25" spans="1:6" ht="14.4" customHeight="1" x14ac:dyDescent="0.3">
      <c r="A25" s="688" t="s">
        <v>2481</v>
      </c>
      <c r="B25" s="665">
        <v>114.09939595258166</v>
      </c>
      <c r="C25" s="678">
        <v>0.14419429947787618</v>
      </c>
      <c r="D25" s="665">
        <v>677.1898323021594</v>
      </c>
      <c r="E25" s="678">
        <v>0.85580570052212379</v>
      </c>
      <c r="F25" s="666">
        <v>791.28922825474103</v>
      </c>
    </row>
    <row r="26" spans="1:6" ht="14.4" customHeight="1" x14ac:dyDescent="0.3">
      <c r="A26" s="688" t="s">
        <v>2482</v>
      </c>
      <c r="B26" s="665">
        <v>92.53</v>
      </c>
      <c r="C26" s="678">
        <v>0.32103948372770807</v>
      </c>
      <c r="D26" s="665">
        <v>195.68999999999991</v>
      </c>
      <c r="E26" s="678">
        <v>0.67896051627229193</v>
      </c>
      <c r="F26" s="666">
        <v>288.21999999999991</v>
      </c>
    </row>
    <row r="27" spans="1:6" ht="14.4" customHeight="1" x14ac:dyDescent="0.3">
      <c r="A27" s="688" t="s">
        <v>2483</v>
      </c>
      <c r="B27" s="665">
        <v>71.680000000000007</v>
      </c>
      <c r="C27" s="678">
        <v>1.8146688125833373E-2</v>
      </c>
      <c r="D27" s="665">
        <v>3878.3520666203194</v>
      </c>
      <c r="E27" s="678">
        <v>0.98185331187416669</v>
      </c>
      <c r="F27" s="666">
        <v>3950.0320666203193</v>
      </c>
    </row>
    <row r="28" spans="1:6" ht="14.4" customHeight="1" x14ac:dyDescent="0.3">
      <c r="A28" s="688" t="s">
        <v>2484</v>
      </c>
      <c r="B28" s="665">
        <v>56.779995792659932</v>
      </c>
      <c r="C28" s="678">
        <v>2.7584206645083153E-3</v>
      </c>
      <c r="D28" s="665">
        <v>20527.461024161013</v>
      </c>
      <c r="E28" s="678">
        <v>0.99724157933549173</v>
      </c>
      <c r="F28" s="666">
        <v>20584.241019953672</v>
      </c>
    </row>
    <row r="29" spans="1:6" ht="14.4" customHeight="1" x14ac:dyDescent="0.3">
      <c r="A29" s="688" t="s">
        <v>2485</v>
      </c>
      <c r="B29" s="665">
        <v>47.610021121655578</v>
      </c>
      <c r="C29" s="678">
        <v>1</v>
      </c>
      <c r="D29" s="665"/>
      <c r="E29" s="678">
        <v>0</v>
      </c>
      <c r="F29" s="666">
        <v>47.610021121655578</v>
      </c>
    </row>
    <row r="30" spans="1:6" ht="14.4" customHeight="1" x14ac:dyDescent="0.3">
      <c r="A30" s="688" t="s">
        <v>2486</v>
      </c>
      <c r="B30" s="665"/>
      <c r="C30" s="678">
        <v>0</v>
      </c>
      <c r="D30" s="665">
        <v>2476.941934383975</v>
      </c>
      <c r="E30" s="678">
        <v>1</v>
      </c>
      <c r="F30" s="666">
        <v>2476.941934383975</v>
      </c>
    </row>
    <row r="31" spans="1:6" ht="14.4" customHeight="1" x14ac:dyDescent="0.3">
      <c r="A31" s="688" t="s">
        <v>2487</v>
      </c>
      <c r="B31" s="665"/>
      <c r="C31" s="678">
        <v>0</v>
      </c>
      <c r="D31" s="665">
        <v>2796.1016287739294</v>
      </c>
      <c r="E31" s="678">
        <v>1</v>
      </c>
      <c r="F31" s="666">
        <v>2796.1016287739294</v>
      </c>
    </row>
    <row r="32" spans="1:6" ht="14.4" customHeight="1" x14ac:dyDescent="0.3">
      <c r="A32" s="688" t="s">
        <v>2488</v>
      </c>
      <c r="B32" s="665"/>
      <c r="C32" s="678">
        <v>0</v>
      </c>
      <c r="D32" s="665">
        <v>403.01</v>
      </c>
      <c r="E32" s="678">
        <v>1</v>
      </c>
      <c r="F32" s="666">
        <v>403.01</v>
      </c>
    </row>
    <row r="33" spans="1:6" ht="14.4" customHeight="1" x14ac:dyDescent="0.3">
      <c r="A33" s="688" t="s">
        <v>2489</v>
      </c>
      <c r="B33" s="665"/>
      <c r="C33" s="678">
        <v>0</v>
      </c>
      <c r="D33" s="665">
        <v>308.7999999999999</v>
      </c>
      <c r="E33" s="678">
        <v>1</v>
      </c>
      <c r="F33" s="666">
        <v>308.7999999999999</v>
      </c>
    </row>
    <row r="34" spans="1:6" ht="14.4" customHeight="1" x14ac:dyDescent="0.3">
      <c r="A34" s="688" t="s">
        <v>2490</v>
      </c>
      <c r="B34" s="665"/>
      <c r="C34" s="678">
        <v>0</v>
      </c>
      <c r="D34" s="665">
        <v>504.58955997247699</v>
      </c>
      <c r="E34" s="678">
        <v>1</v>
      </c>
      <c r="F34" s="666">
        <v>504.58955997247699</v>
      </c>
    </row>
    <row r="35" spans="1:6" ht="14.4" customHeight="1" x14ac:dyDescent="0.3">
      <c r="A35" s="688" t="s">
        <v>2491</v>
      </c>
      <c r="B35" s="665"/>
      <c r="C35" s="678">
        <v>0</v>
      </c>
      <c r="D35" s="665">
        <v>144.93915398248686</v>
      </c>
      <c r="E35" s="678">
        <v>1</v>
      </c>
      <c r="F35" s="666">
        <v>144.93915398248686</v>
      </c>
    </row>
    <row r="36" spans="1:6" ht="14.4" customHeight="1" x14ac:dyDescent="0.3">
      <c r="A36" s="688" t="s">
        <v>2492</v>
      </c>
      <c r="B36" s="665"/>
      <c r="C36" s="678">
        <v>0</v>
      </c>
      <c r="D36" s="665">
        <v>4455.8801365018535</v>
      </c>
      <c r="E36" s="678">
        <v>1</v>
      </c>
      <c r="F36" s="666">
        <v>4455.8801365018535</v>
      </c>
    </row>
    <row r="37" spans="1:6" ht="14.4" customHeight="1" x14ac:dyDescent="0.3">
      <c r="A37" s="688" t="s">
        <v>2493</v>
      </c>
      <c r="B37" s="665"/>
      <c r="C37" s="678">
        <v>0</v>
      </c>
      <c r="D37" s="665">
        <v>738.93464911675301</v>
      </c>
      <c r="E37" s="678">
        <v>1</v>
      </c>
      <c r="F37" s="666">
        <v>738.93464911675301</v>
      </c>
    </row>
    <row r="38" spans="1:6" ht="14.4" customHeight="1" x14ac:dyDescent="0.3">
      <c r="A38" s="688" t="s">
        <v>2494</v>
      </c>
      <c r="B38" s="665"/>
      <c r="C38" s="678">
        <v>0</v>
      </c>
      <c r="D38" s="665">
        <v>678.84757036766177</v>
      </c>
      <c r="E38" s="678">
        <v>1</v>
      </c>
      <c r="F38" s="666">
        <v>678.84757036766177</v>
      </c>
    </row>
    <row r="39" spans="1:6" ht="14.4" customHeight="1" x14ac:dyDescent="0.3">
      <c r="A39" s="688" t="s">
        <v>2495</v>
      </c>
      <c r="B39" s="665"/>
      <c r="C39" s="678">
        <v>0</v>
      </c>
      <c r="D39" s="665">
        <v>191.83249755146966</v>
      </c>
      <c r="E39" s="678">
        <v>1</v>
      </c>
      <c r="F39" s="666">
        <v>191.83249755146966</v>
      </c>
    </row>
    <row r="40" spans="1:6" ht="14.4" customHeight="1" x14ac:dyDescent="0.3">
      <c r="A40" s="688" t="s">
        <v>2496</v>
      </c>
      <c r="B40" s="665"/>
      <c r="C40" s="678">
        <v>0</v>
      </c>
      <c r="D40" s="665">
        <v>184.45949122966812</v>
      </c>
      <c r="E40" s="678">
        <v>1</v>
      </c>
      <c r="F40" s="666">
        <v>184.45949122966812</v>
      </c>
    </row>
    <row r="41" spans="1:6" ht="14.4" customHeight="1" x14ac:dyDescent="0.3">
      <c r="A41" s="688" t="s">
        <v>2497</v>
      </c>
      <c r="B41" s="665"/>
      <c r="C41" s="678">
        <v>0</v>
      </c>
      <c r="D41" s="665">
        <v>644.46334940995939</v>
      </c>
      <c r="E41" s="678">
        <v>1</v>
      </c>
      <c r="F41" s="666">
        <v>644.46334940995939</v>
      </c>
    </row>
    <row r="42" spans="1:6" ht="14.4" customHeight="1" x14ac:dyDescent="0.3">
      <c r="A42" s="688" t="s">
        <v>2498</v>
      </c>
      <c r="B42" s="665"/>
      <c r="C42" s="678">
        <v>0</v>
      </c>
      <c r="D42" s="665">
        <v>11379.685650460795</v>
      </c>
      <c r="E42" s="678">
        <v>1</v>
      </c>
      <c r="F42" s="666">
        <v>11379.685650460795</v>
      </c>
    </row>
    <row r="43" spans="1:6" ht="14.4" customHeight="1" x14ac:dyDescent="0.3">
      <c r="A43" s="688" t="s">
        <v>2499</v>
      </c>
      <c r="B43" s="665"/>
      <c r="C43" s="678">
        <v>0</v>
      </c>
      <c r="D43" s="665">
        <v>385.80933342147267</v>
      </c>
      <c r="E43" s="678">
        <v>1</v>
      </c>
      <c r="F43" s="666">
        <v>385.80933342147267</v>
      </c>
    </row>
    <row r="44" spans="1:6" ht="14.4" customHeight="1" x14ac:dyDescent="0.3">
      <c r="A44" s="688" t="s">
        <v>2500</v>
      </c>
      <c r="B44" s="665"/>
      <c r="C44" s="678">
        <v>0</v>
      </c>
      <c r="D44" s="665">
        <v>426.95</v>
      </c>
      <c r="E44" s="678">
        <v>1</v>
      </c>
      <c r="F44" s="666">
        <v>426.95</v>
      </c>
    </row>
    <row r="45" spans="1:6" ht="14.4" customHeight="1" x14ac:dyDescent="0.3">
      <c r="A45" s="688" t="s">
        <v>2501</v>
      </c>
      <c r="B45" s="665"/>
      <c r="C45" s="678">
        <v>0</v>
      </c>
      <c r="D45" s="665">
        <v>82.599999999999952</v>
      </c>
      <c r="E45" s="678">
        <v>1</v>
      </c>
      <c r="F45" s="666">
        <v>82.599999999999952</v>
      </c>
    </row>
    <row r="46" spans="1:6" ht="14.4" customHeight="1" x14ac:dyDescent="0.3">
      <c r="A46" s="688" t="s">
        <v>2502</v>
      </c>
      <c r="B46" s="665"/>
      <c r="C46" s="678">
        <v>0</v>
      </c>
      <c r="D46" s="665">
        <v>41.129239516138831</v>
      </c>
      <c r="E46" s="678">
        <v>1</v>
      </c>
      <c r="F46" s="666">
        <v>41.129239516138831</v>
      </c>
    </row>
    <row r="47" spans="1:6" ht="14.4" customHeight="1" x14ac:dyDescent="0.3">
      <c r="A47" s="688" t="s">
        <v>2503</v>
      </c>
      <c r="B47" s="665"/>
      <c r="C47" s="678">
        <v>0</v>
      </c>
      <c r="D47" s="665">
        <v>345.31999999999994</v>
      </c>
      <c r="E47" s="678">
        <v>1</v>
      </c>
      <c r="F47" s="666">
        <v>345.31999999999994</v>
      </c>
    </row>
    <row r="48" spans="1:6" ht="14.4" customHeight="1" x14ac:dyDescent="0.3">
      <c r="A48" s="688" t="s">
        <v>2504</v>
      </c>
      <c r="B48" s="665"/>
      <c r="C48" s="678">
        <v>0</v>
      </c>
      <c r="D48" s="665">
        <v>363</v>
      </c>
      <c r="E48" s="678">
        <v>1</v>
      </c>
      <c r="F48" s="666">
        <v>363</v>
      </c>
    </row>
    <row r="49" spans="1:6" ht="14.4" customHeight="1" x14ac:dyDescent="0.3">
      <c r="A49" s="688" t="s">
        <v>2505</v>
      </c>
      <c r="B49" s="665"/>
      <c r="C49" s="678">
        <v>0</v>
      </c>
      <c r="D49" s="665">
        <v>346.60919555960675</v>
      </c>
      <c r="E49" s="678">
        <v>1</v>
      </c>
      <c r="F49" s="666">
        <v>346.60919555960675</v>
      </c>
    </row>
    <row r="50" spans="1:6" ht="14.4" customHeight="1" x14ac:dyDescent="0.3">
      <c r="A50" s="688" t="s">
        <v>2506</v>
      </c>
      <c r="B50" s="665"/>
      <c r="C50" s="678">
        <v>0</v>
      </c>
      <c r="D50" s="665">
        <v>145.25978610430417</v>
      </c>
      <c r="E50" s="678">
        <v>1</v>
      </c>
      <c r="F50" s="666">
        <v>145.25978610430417</v>
      </c>
    </row>
    <row r="51" spans="1:6" ht="14.4" customHeight="1" x14ac:dyDescent="0.3">
      <c r="A51" s="688" t="s">
        <v>2507</v>
      </c>
      <c r="B51" s="665"/>
      <c r="C51" s="678">
        <v>0</v>
      </c>
      <c r="D51" s="665">
        <v>1074.68943382782</v>
      </c>
      <c r="E51" s="678">
        <v>1</v>
      </c>
      <c r="F51" s="666">
        <v>1074.68943382782</v>
      </c>
    </row>
    <row r="52" spans="1:6" ht="14.4" customHeight="1" x14ac:dyDescent="0.3">
      <c r="A52" s="688" t="s">
        <v>2508</v>
      </c>
      <c r="B52" s="665"/>
      <c r="C52" s="678">
        <v>0</v>
      </c>
      <c r="D52" s="665">
        <v>45.189999999999984</v>
      </c>
      <c r="E52" s="678">
        <v>1</v>
      </c>
      <c r="F52" s="666">
        <v>45.189999999999984</v>
      </c>
    </row>
    <row r="53" spans="1:6" ht="14.4" customHeight="1" x14ac:dyDescent="0.3">
      <c r="A53" s="688" t="s">
        <v>2509</v>
      </c>
      <c r="B53" s="665"/>
      <c r="C53" s="678">
        <v>0</v>
      </c>
      <c r="D53" s="665">
        <v>613.25933287309954</v>
      </c>
      <c r="E53" s="678">
        <v>1</v>
      </c>
      <c r="F53" s="666">
        <v>613.25933287309954</v>
      </c>
    </row>
    <row r="54" spans="1:6" ht="14.4" customHeight="1" x14ac:dyDescent="0.3">
      <c r="A54" s="688" t="s">
        <v>2510</v>
      </c>
      <c r="B54" s="665"/>
      <c r="C54" s="678">
        <v>0</v>
      </c>
      <c r="D54" s="665">
        <v>132.8391670376665</v>
      </c>
      <c r="E54" s="678">
        <v>1</v>
      </c>
      <c r="F54" s="666">
        <v>132.8391670376665</v>
      </c>
    </row>
    <row r="55" spans="1:6" ht="14.4" customHeight="1" x14ac:dyDescent="0.3">
      <c r="A55" s="688" t="s">
        <v>2511</v>
      </c>
      <c r="B55" s="665"/>
      <c r="C55" s="678">
        <v>0</v>
      </c>
      <c r="D55" s="665">
        <v>168.54</v>
      </c>
      <c r="E55" s="678">
        <v>1</v>
      </c>
      <c r="F55" s="666">
        <v>168.54</v>
      </c>
    </row>
    <row r="56" spans="1:6" ht="14.4" customHeight="1" x14ac:dyDescent="0.3">
      <c r="A56" s="688" t="s">
        <v>2512</v>
      </c>
      <c r="B56" s="665"/>
      <c r="C56" s="678">
        <v>0</v>
      </c>
      <c r="D56" s="665">
        <v>1455.9167990493695</v>
      </c>
      <c r="E56" s="678">
        <v>1</v>
      </c>
      <c r="F56" s="666">
        <v>1455.9167990493695</v>
      </c>
    </row>
    <row r="57" spans="1:6" ht="14.4" customHeight="1" x14ac:dyDescent="0.3">
      <c r="A57" s="688" t="s">
        <v>2513</v>
      </c>
      <c r="B57" s="665"/>
      <c r="C57" s="678">
        <v>0</v>
      </c>
      <c r="D57" s="665">
        <v>370.75</v>
      </c>
      <c r="E57" s="678">
        <v>1</v>
      </c>
      <c r="F57" s="666">
        <v>370.75</v>
      </c>
    </row>
    <row r="58" spans="1:6" ht="14.4" customHeight="1" x14ac:dyDescent="0.3">
      <c r="A58" s="688" t="s">
        <v>2514</v>
      </c>
      <c r="B58" s="665"/>
      <c r="C58" s="678">
        <v>0</v>
      </c>
      <c r="D58" s="665">
        <v>1796.5199999999998</v>
      </c>
      <c r="E58" s="678">
        <v>1</v>
      </c>
      <c r="F58" s="666">
        <v>1796.5199999999998</v>
      </c>
    </row>
    <row r="59" spans="1:6" ht="14.4" customHeight="1" x14ac:dyDescent="0.3">
      <c r="A59" s="688" t="s">
        <v>2515</v>
      </c>
      <c r="B59" s="665"/>
      <c r="C59" s="678">
        <v>0</v>
      </c>
      <c r="D59" s="665">
        <v>98.790013517398393</v>
      </c>
      <c r="E59" s="678">
        <v>1</v>
      </c>
      <c r="F59" s="666">
        <v>98.790013517398393</v>
      </c>
    </row>
    <row r="60" spans="1:6" ht="14.4" customHeight="1" x14ac:dyDescent="0.3">
      <c r="A60" s="688" t="s">
        <v>2516</v>
      </c>
      <c r="B60" s="665"/>
      <c r="C60" s="678">
        <v>0</v>
      </c>
      <c r="D60" s="665">
        <v>15.950000000000001</v>
      </c>
      <c r="E60" s="678">
        <v>1</v>
      </c>
      <c r="F60" s="666">
        <v>15.950000000000001</v>
      </c>
    </row>
    <row r="61" spans="1:6" ht="14.4" customHeight="1" x14ac:dyDescent="0.3">
      <c r="A61" s="688" t="s">
        <v>2517</v>
      </c>
      <c r="B61" s="665"/>
      <c r="C61" s="678">
        <v>0</v>
      </c>
      <c r="D61" s="665">
        <v>76.389769288010172</v>
      </c>
      <c r="E61" s="678">
        <v>1</v>
      </c>
      <c r="F61" s="666">
        <v>76.389769288010172</v>
      </c>
    </row>
    <row r="62" spans="1:6" ht="14.4" customHeight="1" x14ac:dyDescent="0.3">
      <c r="A62" s="688" t="s">
        <v>2518</v>
      </c>
      <c r="B62" s="665"/>
      <c r="C62" s="678">
        <v>0</v>
      </c>
      <c r="D62" s="665">
        <v>145.47999999999999</v>
      </c>
      <c r="E62" s="678">
        <v>1</v>
      </c>
      <c r="F62" s="666">
        <v>145.47999999999999</v>
      </c>
    </row>
    <row r="63" spans="1:6" ht="14.4" customHeight="1" x14ac:dyDescent="0.3">
      <c r="A63" s="688" t="s">
        <v>2519</v>
      </c>
      <c r="B63" s="665"/>
      <c r="C63" s="678">
        <v>0</v>
      </c>
      <c r="D63" s="665">
        <v>273.62993058376827</v>
      </c>
      <c r="E63" s="678">
        <v>1</v>
      </c>
      <c r="F63" s="666">
        <v>273.62993058376827</v>
      </c>
    </row>
    <row r="64" spans="1:6" ht="14.4" customHeight="1" x14ac:dyDescent="0.3">
      <c r="A64" s="688" t="s">
        <v>2520</v>
      </c>
      <c r="B64" s="665"/>
      <c r="C64" s="678">
        <v>0</v>
      </c>
      <c r="D64" s="665">
        <v>389.59884329000198</v>
      </c>
      <c r="E64" s="678">
        <v>1</v>
      </c>
      <c r="F64" s="666">
        <v>389.59884329000198</v>
      </c>
    </row>
    <row r="65" spans="1:6" ht="14.4" customHeight="1" x14ac:dyDescent="0.3">
      <c r="A65" s="688" t="s">
        <v>2521</v>
      </c>
      <c r="B65" s="665"/>
      <c r="C65" s="678">
        <v>0</v>
      </c>
      <c r="D65" s="665">
        <v>152.90000000000012</v>
      </c>
      <c r="E65" s="678">
        <v>1</v>
      </c>
      <c r="F65" s="666">
        <v>152.90000000000012</v>
      </c>
    </row>
    <row r="66" spans="1:6" ht="14.4" customHeight="1" x14ac:dyDescent="0.3">
      <c r="A66" s="688" t="s">
        <v>2522</v>
      </c>
      <c r="B66" s="665"/>
      <c r="C66" s="678">
        <v>0</v>
      </c>
      <c r="D66" s="665">
        <v>412.97000000000008</v>
      </c>
      <c r="E66" s="678">
        <v>1</v>
      </c>
      <c r="F66" s="666">
        <v>412.97000000000008</v>
      </c>
    </row>
    <row r="67" spans="1:6" ht="14.4" customHeight="1" x14ac:dyDescent="0.3">
      <c r="A67" s="688" t="s">
        <v>2523</v>
      </c>
      <c r="B67" s="665"/>
      <c r="C67" s="678">
        <v>0</v>
      </c>
      <c r="D67" s="665">
        <v>138.49000000000007</v>
      </c>
      <c r="E67" s="678">
        <v>1</v>
      </c>
      <c r="F67" s="666">
        <v>138.49000000000007</v>
      </c>
    </row>
    <row r="68" spans="1:6" ht="14.4" customHeight="1" x14ac:dyDescent="0.3">
      <c r="A68" s="688" t="s">
        <v>2524</v>
      </c>
      <c r="B68" s="665"/>
      <c r="C68" s="678">
        <v>0</v>
      </c>
      <c r="D68" s="665">
        <v>220.95</v>
      </c>
      <c r="E68" s="678">
        <v>1</v>
      </c>
      <c r="F68" s="666">
        <v>220.95</v>
      </c>
    </row>
    <row r="69" spans="1:6" ht="14.4" customHeight="1" x14ac:dyDescent="0.3">
      <c r="A69" s="688" t="s">
        <v>2525</v>
      </c>
      <c r="B69" s="665"/>
      <c r="C69" s="678">
        <v>0</v>
      </c>
      <c r="D69" s="665">
        <v>303.89</v>
      </c>
      <c r="E69" s="678">
        <v>1</v>
      </c>
      <c r="F69" s="666">
        <v>303.89</v>
      </c>
    </row>
    <row r="70" spans="1:6" ht="14.4" customHeight="1" x14ac:dyDescent="0.3">
      <c r="A70" s="688" t="s">
        <v>2526</v>
      </c>
      <c r="B70" s="665"/>
      <c r="C70" s="678">
        <v>0</v>
      </c>
      <c r="D70" s="665">
        <v>276.31809158435499</v>
      </c>
      <c r="E70" s="678">
        <v>1</v>
      </c>
      <c r="F70" s="666">
        <v>276.31809158435499</v>
      </c>
    </row>
    <row r="71" spans="1:6" ht="14.4" customHeight="1" x14ac:dyDescent="0.3">
      <c r="A71" s="688" t="s">
        <v>2527</v>
      </c>
      <c r="B71" s="665"/>
      <c r="C71" s="678">
        <v>0</v>
      </c>
      <c r="D71" s="665">
        <v>77.968736051236803</v>
      </c>
      <c r="E71" s="678">
        <v>1</v>
      </c>
      <c r="F71" s="666">
        <v>77.968736051236803</v>
      </c>
    </row>
    <row r="72" spans="1:6" ht="14.4" customHeight="1" x14ac:dyDescent="0.3">
      <c r="A72" s="688" t="s">
        <v>2528</v>
      </c>
      <c r="B72" s="665"/>
      <c r="C72" s="678">
        <v>0</v>
      </c>
      <c r="D72" s="665">
        <v>56452.262256298243</v>
      </c>
      <c r="E72" s="678">
        <v>1</v>
      </c>
      <c r="F72" s="666">
        <v>56452.262256298243</v>
      </c>
    </row>
    <row r="73" spans="1:6" ht="14.4" customHeight="1" x14ac:dyDescent="0.3">
      <c r="A73" s="688" t="s">
        <v>2529</v>
      </c>
      <c r="B73" s="665"/>
      <c r="C73" s="678">
        <v>0</v>
      </c>
      <c r="D73" s="665">
        <v>120.86000000000003</v>
      </c>
      <c r="E73" s="678">
        <v>1</v>
      </c>
      <c r="F73" s="666">
        <v>120.86000000000003</v>
      </c>
    </row>
    <row r="74" spans="1:6" ht="14.4" customHeight="1" x14ac:dyDescent="0.3">
      <c r="A74" s="688" t="s">
        <v>2530</v>
      </c>
      <c r="B74" s="665"/>
      <c r="C74" s="678">
        <v>0</v>
      </c>
      <c r="D74" s="665">
        <v>829.91000239471566</v>
      </c>
      <c r="E74" s="678">
        <v>1</v>
      </c>
      <c r="F74" s="666">
        <v>829.91000239471566</v>
      </c>
    </row>
    <row r="75" spans="1:6" ht="14.4" customHeight="1" x14ac:dyDescent="0.3">
      <c r="A75" s="688" t="s">
        <v>2531</v>
      </c>
      <c r="B75" s="665"/>
      <c r="C75" s="678">
        <v>0</v>
      </c>
      <c r="D75" s="665">
        <v>113.28999999999996</v>
      </c>
      <c r="E75" s="678">
        <v>1</v>
      </c>
      <c r="F75" s="666">
        <v>113.28999999999996</v>
      </c>
    </row>
    <row r="76" spans="1:6" ht="14.4" customHeight="1" x14ac:dyDescent="0.3">
      <c r="A76" s="688" t="s">
        <v>2532</v>
      </c>
      <c r="B76" s="665"/>
      <c r="C76" s="678">
        <v>0</v>
      </c>
      <c r="D76" s="665">
        <v>230.67</v>
      </c>
      <c r="E76" s="678">
        <v>1</v>
      </c>
      <c r="F76" s="666">
        <v>230.67</v>
      </c>
    </row>
    <row r="77" spans="1:6" ht="14.4" customHeight="1" x14ac:dyDescent="0.3">
      <c r="A77" s="688" t="s">
        <v>2533</v>
      </c>
      <c r="B77" s="665"/>
      <c r="C77" s="678">
        <v>0</v>
      </c>
      <c r="D77" s="665">
        <v>99.13919860389602</v>
      </c>
      <c r="E77" s="678">
        <v>1</v>
      </c>
      <c r="F77" s="666">
        <v>99.13919860389602</v>
      </c>
    </row>
    <row r="78" spans="1:6" ht="14.4" customHeight="1" x14ac:dyDescent="0.3">
      <c r="A78" s="688" t="s">
        <v>2534</v>
      </c>
      <c r="B78" s="665"/>
      <c r="C78" s="678">
        <v>0</v>
      </c>
      <c r="D78" s="665">
        <v>24979.758618571279</v>
      </c>
      <c r="E78" s="678">
        <v>1</v>
      </c>
      <c r="F78" s="666">
        <v>24979.758618571279</v>
      </c>
    </row>
    <row r="79" spans="1:6" ht="14.4" customHeight="1" x14ac:dyDescent="0.3">
      <c r="A79" s="688" t="s">
        <v>2535</v>
      </c>
      <c r="B79" s="665"/>
      <c r="C79" s="678">
        <v>0</v>
      </c>
      <c r="D79" s="665">
        <v>180.93072296405609</v>
      </c>
      <c r="E79" s="678">
        <v>1</v>
      </c>
      <c r="F79" s="666">
        <v>180.93072296405609</v>
      </c>
    </row>
    <row r="80" spans="1:6" ht="14.4" customHeight="1" x14ac:dyDescent="0.3">
      <c r="A80" s="688" t="s">
        <v>2536</v>
      </c>
      <c r="B80" s="665"/>
      <c r="C80" s="678">
        <v>0</v>
      </c>
      <c r="D80" s="665">
        <v>16862.999999999996</v>
      </c>
      <c r="E80" s="678">
        <v>1</v>
      </c>
      <c r="F80" s="666">
        <v>16862.999999999996</v>
      </c>
    </row>
    <row r="81" spans="1:6" ht="14.4" customHeight="1" x14ac:dyDescent="0.3">
      <c r="A81" s="688" t="s">
        <v>2537</v>
      </c>
      <c r="B81" s="665"/>
      <c r="C81" s="678">
        <v>0</v>
      </c>
      <c r="D81" s="665">
        <v>141.3695867329711</v>
      </c>
      <c r="E81" s="678">
        <v>1</v>
      </c>
      <c r="F81" s="666">
        <v>141.3695867329711</v>
      </c>
    </row>
    <row r="82" spans="1:6" ht="14.4" customHeight="1" x14ac:dyDescent="0.3">
      <c r="A82" s="688" t="s">
        <v>2538</v>
      </c>
      <c r="B82" s="665"/>
      <c r="C82" s="678">
        <v>0</v>
      </c>
      <c r="D82" s="665">
        <v>386.58998591712151</v>
      </c>
      <c r="E82" s="678">
        <v>1</v>
      </c>
      <c r="F82" s="666">
        <v>386.58998591712151</v>
      </c>
    </row>
    <row r="83" spans="1:6" ht="14.4" customHeight="1" x14ac:dyDescent="0.3">
      <c r="A83" s="688" t="s">
        <v>2539</v>
      </c>
      <c r="B83" s="665"/>
      <c r="C83" s="678">
        <v>0</v>
      </c>
      <c r="D83" s="665">
        <v>221.56999999999996</v>
      </c>
      <c r="E83" s="678">
        <v>1</v>
      </c>
      <c r="F83" s="666">
        <v>221.56999999999996</v>
      </c>
    </row>
    <row r="84" spans="1:6" ht="14.4" customHeight="1" x14ac:dyDescent="0.3">
      <c r="A84" s="688" t="s">
        <v>2540</v>
      </c>
      <c r="B84" s="665"/>
      <c r="C84" s="678">
        <v>0</v>
      </c>
      <c r="D84" s="665">
        <v>225.66840744829682</v>
      </c>
      <c r="E84" s="678">
        <v>1</v>
      </c>
      <c r="F84" s="666">
        <v>225.66840744829682</v>
      </c>
    </row>
    <row r="85" spans="1:6" ht="14.4" customHeight="1" x14ac:dyDescent="0.3">
      <c r="A85" s="688" t="s">
        <v>2541</v>
      </c>
      <c r="B85" s="665"/>
      <c r="C85" s="678">
        <v>0</v>
      </c>
      <c r="D85" s="665">
        <v>1119.56</v>
      </c>
      <c r="E85" s="678">
        <v>1</v>
      </c>
      <c r="F85" s="666">
        <v>1119.56</v>
      </c>
    </row>
    <row r="86" spans="1:6" ht="14.4" customHeight="1" x14ac:dyDescent="0.3">
      <c r="A86" s="688" t="s">
        <v>2542</v>
      </c>
      <c r="B86" s="665"/>
      <c r="C86" s="678">
        <v>0</v>
      </c>
      <c r="D86" s="665">
        <v>2335.3207424283287</v>
      </c>
      <c r="E86" s="678">
        <v>1</v>
      </c>
      <c r="F86" s="666">
        <v>2335.3207424283287</v>
      </c>
    </row>
    <row r="87" spans="1:6" ht="14.4" customHeight="1" x14ac:dyDescent="0.3">
      <c r="A87" s="688" t="s">
        <v>2543</v>
      </c>
      <c r="B87" s="665"/>
      <c r="C87" s="678">
        <v>0</v>
      </c>
      <c r="D87" s="665">
        <v>3257.0999999999995</v>
      </c>
      <c r="E87" s="678">
        <v>1</v>
      </c>
      <c r="F87" s="666">
        <v>3257.0999999999995</v>
      </c>
    </row>
    <row r="88" spans="1:6" ht="14.4" customHeight="1" thickBot="1" x14ac:dyDescent="0.35">
      <c r="A88" s="689" t="s">
        <v>2544</v>
      </c>
      <c r="B88" s="680">
        <v>-2123.14</v>
      </c>
      <c r="C88" s="681">
        <v>1</v>
      </c>
      <c r="D88" s="680"/>
      <c r="E88" s="681">
        <v>0</v>
      </c>
      <c r="F88" s="682">
        <v>-2123.14</v>
      </c>
    </row>
    <row r="89" spans="1:6" ht="14.4" customHeight="1" thickBot="1" x14ac:dyDescent="0.35">
      <c r="A89" s="683" t="s">
        <v>3</v>
      </c>
      <c r="B89" s="684">
        <v>155254.51727897784</v>
      </c>
      <c r="C89" s="685">
        <v>0.15244543170759484</v>
      </c>
      <c r="D89" s="684">
        <v>863172.30955287558</v>
      </c>
      <c r="E89" s="685">
        <v>0.84755456829240505</v>
      </c>
      <c r="F89" s="686">
        <v>1018426.8268318536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2718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430</v>
      </c>
      <c r="G3" s="47">
        <f>SUBTOTAL(9,G6:G1048576)</f>
        <v>155254.51727897784</v>
      </c>
      <c r="H3" s="48">
        <f>IF(M3=0,0,G3/M3)</f>
        <v>0.15244543170759484</v>
      </c>
      <c r="I3" s="47">
        <f>SUBTOTAL(9,I6:I1048576)</f>
        <v>3649.0499999999997</v>
      </c>
      <c r="J3" s="47">
        <f>SUBTOTAL(9,J6:J1048576)</f>
        <v>863172.30955287546</v>
      </c>
      <c r="K3" s="48">
        <f>IF(M3=0,0,J3/M3)</f>
        <v>0.84755456829240483</v>
      </c>
      <c r="L3" s="47">
        <f>SUBTOTAL(9,L6:L1048576)</f>
        <v>4079.05</v>
      </c>
      <c r="M3" s="49">
        <f>SUBTOTAL(9,M6:M1048576)</f>
        <v>1018426.8268318536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585</v>
      </c>
      <c r="B6" s="656" t="s">
        <v>2545</v>
      </c>
      <c r="C6" s="656" t="s">
        <v>1107</v>
      </c>
      <c r="D6" s="656" t="s">
        <v>1108</v>
      </c>
      <c r="E6" s="656" t="s">
        <v>1332</v>
      </c>
      <c r="F6" s="659"/>
      <c r="G6" s="659"/>
      <c r="H6" s="677">
        <v>0</v>
      </c>
      <c r="I6" s="659">
        <v>1</v>
      </c>
      <c r="J6" s="659">
        <v>35.110000000000007</v>
      </c>
      <c r="K6" s="677">
        <v>1</v>
      </c>
      <c r="L6" s="659">
        <v>1</v>
      </c>
      <c r="M6" s="660">
        <v>35.110000000000007</v>
      </c>
    </row>
    <row r="7" spans="1:13" ht="14.4" customHeight="1" x14ac:dyDescent="0.3">
      <c r="A7" s="661" t="s">
        <v>585</v>
      </c>
      <c r="B7" s="662" t="s">
        <v>2546</v>
      </c>
      <c r="C7" s="662" t="s">
        <v>1099</v>
      </c>
      <c r="D7" s="662" t="s">
        <v>1100</v>
      </c>
      <c r="E7" s="662" t="s">
        <v>1101</v>
      </c>
      <c r="F7" s="665"/>
      <c r="G7" s="665"/>
      <c r="H7" s="678">
        <v>0</v>
      </c>
      <c r="I7" s="665">
        <v>15</v>
      </c>
      <c r="J7" s="665">
        <v>1707.2140533338625</v>
      </c>
      <c r="K7" s="678">
        <v>1</v>
      </c>
      <c r="L7" s="665">
        <v>15</v>
      </c>
      <c r="M7" s="666">
        <v>1707.2140533338625</v>
      </c>
    </row>
    <row r="8" spans="1:13" ht="14.4" customHeight="1" x14ac:dyDescent="0.3">
      <c r="A8" s="661" t="s">
        <v>585</v>
      </c>
      <c r="B8" s="662" t="s">
        <v>2547</v>
      </c>
      <c r="C8" s="662" t="s">
        <v>1212</v>
      </c>
      <c r="D8" s="662" t="s">
        <v>1213</v>
      </c>
      <c r="E8" s="662" t="s">
        <v>1214</v>
      </c>
      <c r="F8" s="665"/>
      <c r="G8" s="665"/>
      <c r="H8" s="678">
        <v>0</v>
      </c>
      <c r="I8" s="665">
        <v>2</v>
      </c>
      <c r="J8" s="665">
        <v>184.79</v>
      </c>
      <c r="K8" s="678">
        <v>1</v>
      </c>
      <c r="L8" s="665">
        <v>2</v>
      </c>
      <c r="M8" s="666">
        <v>184.79</v>
      </c>
    </row>
    <row r="9" spans="1:13" ht="14.4" customHeight="1" x14ac:dyDescent="0.3">
      <c r="A9" s="661" t="s">
        <v>585</v>
      </c>
      <c r="B9" s="662" t="s">
        <v>2548</v>
      </c>
      <c r="C9" s="662" t="s">
        <v>1156</v>
      </c>
      <c r="D9" s="662" t="s">
        <v>1157</v>
      </c>
      <c r="E9" s="662" t="s">
        <v>1158</v>
      </c>
      <c r="F9" s="665"/>
      <c r="G9" s="665"/>
      <c r="H9" s="678">
        <v>0</v>
      </c>
      <c r="I9" s="665">
        <v>1</v>
      </c>
      <c r="J9" s="665">
        <v>30.589914924091513</v>
      </c>
      <c r="K9" s="678">
        <v>1</v>
      </c>
      <c r="L9" s="665">
        <v>1</v>
      </c>
      <c r="M9" s="666">
        <v>30.589914924091513</v>
      </c>
    </row>
    <row r="10" spans="1:13" ht="14.4" customHeight="1" x14ac:dyDescent="0.3">
      <c r="A10" s="661" t="s">
        <v>585</v>
      </c>
      <c r="B10" s="662" t="s">
        <v>2549</v>
      </c>
      <c r="C10" s="662" t="s">
        <v>1135</v>
      </c>
      <c r="D10" s="662" t="s">
        <v>1136</v>
      </c>
      <c r="E10" s="662" t="s">
        <v>2550</v>
      </c>
      <c r="F10" s="665"/>
      <c r="G10" s="665"/>
      <c r="H10" s="678">
        <v>0</v>
      </c>
      <c r="I10" s="665">
        <v>1</v>
      </c>
      <c r="J10" s="665">
        <v>138.49000000000007</v>
      </c>
      <c r="K10" s="678">
        <v>1</v>
      </c>
      <c r="L10" s="665">
        <v>1</v>
      </c>
      <c r="M10" s="666">
        <v>138.49000000000007</v>
      </c>
    </row>
    <row r="11" spans="1:13" ht="14.4" customHeight="1" x14ac:dyDescent="0.3">
      <c r="A11" s="661" t="s">
        <v>585</v>
      </c>
      <c r="B11" s="662" t="s">
        <v>2551</v>
      </c>
      <c r="C11" s="662" t="s">
        <v>1216</v>
      </c>
      <c r="D11" s="662" t="s">
        <v>1089</v>
      </c>
      <c r="E11" s="662" t="s">
        <v>2552</v>
      </c>
      <c r="F11" s="665">
        <v>1</v>
      </c>
      <c r="G11" s="665">
        <v>301.46600000000001</v>
      </c>
      <c r="H11" s="678">
        <v>0.49999668289835081</v>
      </c>
      <c r="I11" s="665">
        <v>1</v>
      </c>
      <c r="J11" s="665">
        <v>301.46999999999997</v>
      </c>
      <c r="K11" s="678">
        <v>0.50000331710164925</v>
      </c>
      <c r="L11" s="665">
        <v>2</v>
      </c>
      <c r="M11" s="666">
        <v>602.93599999999992</v>
      </c>
    </row>
    <row r="12" spans="1:13" ht="14.4" customHeight="1" x14ac:dyDescent="0.3">
      <c r="A12" s="661" t="s">
        <v>585</v>
      </c>
      <c r="B12" s="662" t="s">
        <v>2551</v>
      </c>
      <c r="C12" s="662" t="s">
        <v>1217</v>
      </c>
      <c r="D12" s="662" t="s">
        <v>1089</v>
      </c>
      <c r="E12" s="662" t="s">
        <v>2553</v>
      </c>
      <c r="F12" s="665">
        <v>12</v>
      </c>
      <c r="G12" s="665">
        <v>7567.9360275590825</v>
      </c>
      <c r="H12" s="678">
        <v>0.32432486685497447</v>
      </c>
      <c r="I12" s="665">
        <v>25</v>
      </c>
      <c r="J12" s="665">
        <v>15766.494356846721</v>
      </c>
      <c r="K12" s="678">
        <v>0.67567513314502559</v>
      </c>
      <c r="L12" s="665">
        <v>37</v>
      </c>
      <c r="M12" s="666">
        <v>23334.430384405801</v>
      </c>
    </row>
    <row r="13" spans="1:13" ht="14.4" customHeight="1" x14ac:dyDescent="0.3">
      <c r="A13" s="661" t="s">
        <v>585</v>
      </c>
      <c r="B13" s="662" t="s">
        <v>2551</v>
      </c>
      <c r="C13" s="662" t="s">
        <v>1215</v>
      </c>
      <c r="D13" s="662" t="s">
        <v>1089</v>
      </c>
      <c r="E13" s="662" t="s">
        <v>2554</v>
      </c>
      <c r="F13" s="665"/>
      <c r="G13" s="665"/>
      <c r="H13" s="678">
        <v>0</v>
      </c>
      <c r="I13" s="665">
        <v>67</v>
      </c>
      <c r="J13" s="665">
        <v>27399.599307299479</v>
      </c>
      <c r="K13" s="678">
        <v>1</v>
      </c>
      <c r="L13" s="665">
        <v>67</v>
      </c>
      <c r="M13" s="666">
        <v>27399.599307299479</v>
      </c>
    </row>
    <row r="14" spans="1:13" ht="14.4" customHeight="1" x14ac:dyDescent="0.3">
      <c r="A14" s="661" t="s">
        <v>585</v>
      </c>
      <c r="B14" s="662" t="s">
        <v>2551</v>
      </c>
      <c r="C14" s="662" t="s">
        <v>1194</v>
      </c>
      <c r="D14" s="662" t="s">
        <v>1089</v>
      </c>
      <c r="E14" s="662" t="s">
        <v>2552</v>
      </c>
      <c r="F14" s="665"/>
      <c r="G14" s="665"/>
      <c r="H14" s="678">
        <v>0</v>
      </c>
      <c r="I14" s="665">
        <v>1</v>
      </c>
      <c r="J14" s="665">
        <v>301.47000000000003</v>
      </c>
      <c r="K14" s="678">
        <v>1</v>
      </c>
      <c r="L14" s="665">
        <v>1</v>
      </c>
      <c r="M14" s="666">
        <v>301.47000000000003</v>
      </c>
    </row>
    <row r="15" spans="1:13" ht="14.4" customHeight="1" x14ac:dyDescent="0.3">
      <c r="A15" s="661" t="s">
        <v>585</v>
      </c>
      <c r="B15" s="662" t="s">
        <v>2551</v>
      </c>
      <c r="C15" s="662" t="s">
        <v>1197</v>
      </c>
      <c r="D15" s="662" t="s">
        <v>1089</v>
      </c>
      <c r="E15" s="662" t="s">
        <v>2554</v>
      </c>
      <c r="F15" s="665"/>
      <c r="G15" s="665"/>
      <c r="H15" s="678">
        <v>0</v>
      </c>
      <c r="I15" s="665">
        <v>52</v>
      </c>
      <c r="J15" s="665">
        <v>21321.148469231834</v>
      </c>
      <c r="K15" s="678">
        <v>1</v>
      </c>
      <c r="L15" s="665">
        <v>52</v>
      </c>
      <c r="M15" s="666">
        <v>21321.148469231834</v>
      </c>
    </row>
    <row r="16" spans="1:13" ht="14.4" customHeight="1" x14ac:dyDescent="0.3">
      <c r="A16" s="661" t="s">
        <v>585</v>
      </c>
      <c r="B16" s="662" t="s">
        <v>2551</v>
      </c>
      <c r="C16" s="662" t="s">
        <v>1088</v>
      </c>
      <c r="D16" s="662" t="s">
        <v>1089</v>
      </c>
      <c r="E16" s="662" t="s">
        <v>2553</v>
      </c>
      <c r="F16" s="665"/>
      <c r="G16" s="665"/>
      <c r="H16" s="678">
        <v>0</v>
      </c>
      <c r="I16" s="665">
        <v>33</v>
      </c>
      <c r="J16" s="665">
        <v>20897.806837218453</v>
      </c>
      <c r="K16" s="678">
        <v>1</v>
      </c>
      <c r="L16" s="665">
        <v>33</v>
      </c>
      <c r="M16" s="666">
        <v>20897.806837218453</v>
      </c>
    </row>
    <row r="17" spans="1:13" ht="14.4" customHeight="1" x14ac:dyDescent="0.3">
      <c r="A17" s="661" t="s">
        <v>585</v>
      </c>
      <c r="B17" s="662" t="s">
        <v>2551</v>
      </c>
      <c r="C17" s="662" t="s">
        <v>1092</v>
      </c>
      <c r="D17" s="662" t="s">
        <v>1089</v>
      </c>
      <c r="E17" s="662" t="s">
        <v>2555</v>
      </c>
      <c r="F17" s="665"/>
      <c r="G17" s="665"/>
      <c r="H17" s="678">
        <v>0</v>
      </c>
      <c r="I17" s="665">
        <v>2</v>
      </c>
      <c r="J17" s="665">
        <v>1442.4</v>
      </c>
      <c r="K17" s="678">
        <v>1</v>
      </c>
      <c r="L17" s="665">
        <v>2</v>
      </c>
      <c r="M17" s="666">
        <v>1442.4</v>
      </c>
    </row>
    <row r="18" spans="1:13" ht="14.4" customHeight="1" x14ac:dyDescent="0.3">
      <c r="A18" s="661" t="s">
        <v>585</v>
      </c>
      <c r="B18" s="662" t="s">
        <v>2556</v>
      </c>
      <c r="C18" s="662" t="s">
        <v>1077</v>
      </c>
      <c r="D18" s="662" t="s">
        <v>1078</v>
      </c>
      <c r="E18" s="662" t="s">
        <v>2557</v>
      </c>
      <c r="F18" s="665"/>
      <c r="G18" s="665"/>
      <c r="H18" s="678">
        <v>0</v>
      </c>
      <c r="I18" s="665">
        <v>1</v>
      </c>
      <c r="J18" s="665">
        <v>45.189999999999984</v>
      </c>
      <c r="K18" s="678">
        <v>1</v>
      </c>
      <c r="L18" s="665">
        <v>1</v>
      </c>
      <c r="M18" s="666">
        <v>45.189999999999984</v>
      </c>
    </row>
    <row r="19" spans="1:13" ht="14.4" customHeight="1" x14ac:dyDescent="0.3">
      <c r="A19" s="661" t="s">
        <v>585</v>
      </c>
      <c r="B19" s="662" t="s">
        <v>2558</v>
      </c>
      <c r="C19" s="662" t="s">
        <v>1209</v>
      </c>
      <c r="D19" s="662" t="s">
        <v>1210</v>
      </c>
      <c r="E19" s="662" t="s">
        <v>1211</v>
      </c>
      <c r="F19" s="665"/>
      <c r="G19" s="665"/>
      <c r="H19" s="678">
        <v>0</v>
      </c>
      <c r="I19" s="665">
        <v>1</v>
      </c>
      <c r="J19" s="665">
        <v>52.7</v>
      </c>
      <c r="K19" s="678">
        <v>1</v>
      </c>
      <c r="L19" s="665">
        <v>1</v>
      </c>
      <c r="M19" s="666">
        <v>52.7</v>
      </c>
    </row>
    <row r="20" spans="1:13" ht="14.4" customHeight="1" x14ac:dyDescent="0.3">
      <c r="A20" s="661" t="s">
        <v>585</v>
      </c>
      <c r="B20" s="662" t="s">
        <v>2558</v>
      </c>
      <c r="C20" s="662" t="s">
        <v>1163</v>
      </c>
      <c r="D20" s="662" t="s">
        <v>2559</v>
      </c>
      <c r="E20" s="662" t="s">
        <v>2560</v>
      </c>
      <c r="F20" s="665"/>
      <c r="G20" s="665"/>
      <c r="H20" s="678">
        <v>0</v>
      </c>
      <c r="I20" s="665">
        <v>1</v>
      </c>
      <c r="J20" s="665">
        <v>79.059826676411433</v>
      </c>
      <c r="K20" s="678">
        <v>1</v>
      </c>
      <c r="L20" s="665">
        <v>1</v>
      </c>
      <c r="M20" s="666">
        <v>79.059826676411433</v>
      </c>
    </row>
    <row r="21" spans="1:13" ht="14.4" customHeight="1" x14ac:dyDescent="0.3">
      <c r="A21" s="661" t="s">
        <v>585</v>
      </c>
      <c r="B21" s="662" t="s">
        <v>2561</v>
      </c>
      <c r="C21" s="662" t="s">
        <v>1103</v>
      </c>
      <c r="D21" s="662" t="s">
        <v>1104</v>
      </c>
      <c r="E21" s="662" t="s">
        <v>1105</v>
      </c>
      <c r="F21" s="665"/>
      <c r="G21" s="665"/>
      <c r="H21" s="678">
        <v>0</v>
      </c>
      <c r="I21" s="665">
        <v>3</v>
      </c>
      <c r="J21" s="665">
        <v>141.47942258312688</v>
      </c>
      <c r="K21" s="678">
        <v>1</v>
      </c>
      <c r="L21" s="665">
        <v>3</v>
      </c>
      <c r="M21" s="666">
        <v>141.47942258312688</v>
      </c>
    </row>
    <row r="22" spans="1:13" ht="14.4" customHeight="1" x14ac:dyDescent="0.3">
      <c r="A22" s="661" t="s">
        <v>585</v>
      </c>
      <c r="B22" s="662" t="s">
        <v>2562</v>
      </c>
      <c r="C22" s="662" t="s">
        <v>610</v>
      </c>
      <c r="D22" s="662" t="s">
        <v>611</v>
      </c>
      <c r="E22" s="662" t="s">
        <v>612</v>
      </c>
      <c r="F22" s="665">
        <v>1</v>
      </c>
      <c r="G22" s="665">
        <v>114.09939595258166</v>
      </c>
      <c r="H22" s="678">
        <v>1</v>
      </c>
      <c r="I22" s="665"/>
      <c r="J22" s="665"/>
      <c r="K22" s="678">
        <v>0</v>
      </c>
      <c r="L22" s="665">
        <v>1</v>
      </c>
      <c r="M22" s="666">
        <v>114.09939595258166</v>
      </c>
    </row>
    <row r="23" spans="1:13" ht="14.4" customHeight="1" x14ac:dyDescent="0.3">
      <c r="A23" s="661" t="s">
        <v>585</v>
      </c>
      <c r="B23" s="662" t="s">
        <v>2563</v>
      </c>
      <c r="C23" s="662" t="s">
        <v>1147</v>
      </c>
      <c r="D23" s="662" t="s">
        <v>1148</v>
      </c>
      <c r="E23" s="662" t="s">
        <v>1105</v>
      </c>
      <c r="F23" s="665"/>
      <c r="G23" s="665"/>
      <c r="H23" s="678">
        <v>0</v>
      </c>
      <c r="I23" s="665">
        <v>1</v>
      </c>
      <c r="J23" s="665">
        <v>86.59</v>
      </c>
      <c r="K23" s="678">
        <v>1</v>
      </c>
      <c r="L23" s="665">
        <v>1</v>
      </c>
      <c r="M23" s="666">
        <v>86.59</v>
      </c>
    </row>
    <row r="24" spans="1:13" ht="14.4" customHeight="1" x14ac:dyDescent="0.3">
      <c r="A24" s="661" t="s">
        <v>585</v>
      </c>
      <c r="B24" s="662" t="s">
        <v>2564</v>
      </c>
      <c r="C24" s="662" t="s">
        <v>1111</v>
      </c>
      <c r="D24" s="662" t="s">
        <v>2565</v>
      </c>
      <c r="E24" s="662" t="s">
        <v>823</v>
      </c>
      <c r="F24" s="665"/>
      <c r="G24" s="665"/>
      <c r="H24" s="678">
        <v>0</v>
      </c>
      <c r="I24" s="665">
        <v>1</v>
      </c>
      <c r="J24" s="665">
        <v>36.259999999999977</v>
      </c>
      <c r="K24" s="678">
        <v>1</v>
      </c>
      <c r="L24" s="665">
        <v>1</v>
      </c>
      <c r="M24" s="666">
        <v>36.259999999999977</v>
      </c>
    </row>
    <row r="25" spans="1:13" ht="14.4" customHeight="1" x14ac:dyDescent="0.3">
      <c r="A25" s="661" t="s">
        <v>585</v>
      </c>
      <c r="B25" s="662" t="s">
        <v>2566</v>
      </c>
      <c r="C25" s="662" t="s">
        <v>1143</v>
      </c>
      <c r="D25" s="662" t="s">
        <v>1144</v>
      </c>
      <c r="E25" s="662" t="s">
        <v>2567</v>
      </c>
      <c r="F25" s="665"/>
      <c r="G25" s="665"/>
      <c r="H25" s="678">
        <v>0</v>
      </c>
      <c r="I25" s="665">
        <v>2</v>
      </c>
      <c r="J25" s="665">
        <v>82.57955644812597</v>
      </c>
      <c r="K25" s="678">
        <v>1</v>
      </c>
      <c r="L25" s="665">
        <v>2</v>
      </c>
      <c r="M25" s="666">
        <v>82.57955644812597</v>
      </c>
    </row>
    <row r="26" spans="1:13" ht="14.4" customHeight="1" x14ac:dyDescent="0.3">
      <c r="A26" s="661" t="s">
        <v>585</v>
      </c>
      <c r="B26" s="662" t="s">
        <v>2568</v>
      </c>
      <c r="C26" s="662" t="s">
        <v>1139</v>
      </c>
      <c r="D26" s="662" t="s">
        <v>2569</v>
      </c>
      <c r="E26" s="662" t="s">
        <v>800</v>
      </c>
      <c r="F26" s="665"/>
      <c r="G26" s="665"/>
      <c r="H26" s="678">
        <v>0</v>
      </c>
      <c r="I26" s="665">
        <v>1</v>
      </c>
      <c r="J26" s="665">
        <v>93.81</v>
      </c>
      <c r="K26" s="678">
        <v>1</v>
      </c>
      <c r="L26" s="665">
        <v>1</v>
      </c>
      <c r="M26" s="666">
        <v>93.81</v>
      </c>
    </row>
    <row r="27" spans="1:13" ht="14.4" customHeight="1" x14ac:dyDescent="0.3">
      <c r="A27" s="661" t="s">
        <v>585</v>
      </c>
      <c r="B27" s="662" t="s">
        <v>2568</v>
      </c>
      <c r="C27" s="662" t="s">
        <v>1183</v>
      </c>
      <c r="D27" s="662" t="s">
        <v>2570</v>
      </c>
      <c r="E27" s="662" t="s">
        <v>1892</v>
      </c>
      <c r="F27" s="665"/>
      <c r="G27" s="665"/>
      <c r="H27" s="678">
        <v>0</v>
      </c>
      <c r="I27" s="665">
        <v>1</v>
      </c>
      <c r="J27" s="665">
        <v>136.04940466841239</v>
      </c>
      <c r="K27" s="678">
        <v>1</v>
      </c>
      <c r="L27" s="665">
        <v>1</v>
      </c>
      <c r="M27" s="666">
        <v>136.04940466841239</v>
      </c>
    </row>
    <row r="28" spans="1:13" ht="14.4" customHeight="1" x14ac:dyDescent="0.3">
      <c r="A28" s="661" t="s">
        <v>585</v>
      </c>
      <c r="B28" s="662" t="s">
        <v>2571</v>
      </c>
      <c r="C28" s="662" t="s">
        <v>1190</v>
      </c>
      <c r="D28" s="662" t="s">
        <v>1191</v>
      </c>
      <c r="E28" s="662" t="s">
        <v>1192</v>
      </c>
      <c r="F28" s="665"/>
      <c r="G28" s="665"/>
      <c r="H28" s="678">
        <v>0</v>
      </c>
      <c r="I28" s="665">
        <v>3</v>
      </c>
      <c r="J28" s="665">
        <v>268.7600000000001</v>
      </c>
      <c r="K28" s="678">
        <v>1</v>
      </c>
      <c r="L28" s="665">
        <v>3</v>
      </c>
      <c r="M28" s="666">
        <v>268.7600000000001</v>
      </c>
    </row>
    <row r="29" spans="1:13" ht="14.4" customHeight="1" x14ac:dyDescent="0.3">
      <c r="A29" s="661" t="s">
        <v>585</v>
      </c>
      <c r="B29" s="662" t="s">
        <v>2571</v>
      </c>
      <c r="C29" s="662" t="s">
        <v>1153</v>
      </c>
      <c r="D29" s="662" t="s">
        <v>1154</v>
      </c>
      <c r="E29" s="662" t="s">
        <v>800</v>
      </c>
      <c r="F29" s="665"/>
      <c r="G29" s="665"/>
      <c r="H29" s="678">
        <v>0</v>
      </c>
      <c r="I29" s="665">
        <v>1</v>
      </c>
      <c r="J29" s="665">
        <v>135.75913983664105</v>
      </c>
      <c r="K29" s="678">
        <v>1</v>
      </c>
      <c r="L29" s="665">
        <v>1</v>
      </c>
      <c r="M29" s="666">
        <v>135.75913983664105</v>
      </c>
    </row>
    <row r="30" spans="1:13" ht="14.4" customHeight="1" x14ac:dyDescent="0.3">
      <c r="A30" s="661" t="s">
        <v>585</v>
      </c>
      <c r="B30" s="662" t="s">
        <v>2572</v>
      </c>
      <c r="C30" s="662" t="s">
        <v>1115</v>
      </c>
      <c r="D30" s="662" t="s">
        <v>1116</v>
      </c>
      <c r="E30" s="662" t="s">
        <v>2573</v>
      </c>
      <c r="F30" s="665"/>
      <c r="G30" s="665"/>
      <c r="H30" s="678">
        <v>0</v>
      </c>
      <c r="I30" s="665">
        <v>1</v>
      </c>
      <c r="J30" s="665">
        <v>168.54</v>
      </c>
      <c r="K30" s="678">
        <v>1</v>
      </c>
      <c r="L30" s="665">
        <v>1</v>
      </c>
      <c r="M30" s="666">
        <v>168.54</v>
      </c>
    </row>
    <row r="31" spans="1:13" ht="14.4" customHeight="1" x14ac:dyDescent="0.3">
      <c r="A31" s="661" t="s">
        <v>585</v>
      </c>
      <c r="B31" s="662" t="s">
        <v>2574</v>
      </c>
      <c r="C31" s="662" t="s">
        <v>1085</v>
      </c>
      <c r="D31" s="662" t="s">
        <v>2575</v>
      </c>
      <c r="E31" s="662" t="s">
        <v>839</v>
      </c>
      <c r="F31" s="665"/>
      <c r="G31" s="665"/>
      <c r="H31" s="678">
        <v>0</v>
      </c>
      <c r="I31" s="665">
        <v>1</v>
      </c>
      <c r="J31" s="665">
        <v>185.2</v>
      </c>
      <c r="K31" s="678">
        <v>1</v>
      </c>
      <c r="L31" s="665">
        <v>1</v>
      </c>
      <c r="M31" s="666">
        <v>185.2</v>
      </c>
    </row>
    <row r="32" spans="1:13" ht="14.4" customHeight="1" x14ac:dyDescent="0.3">
      <c r="A32" s="661" t="s">
        <v>585</v>
      </c>
      <c r="B32" s="662" t="s">
        <v>2576</v>
      </c>
      <c r="C32" s="662" t="s">
        <v>1081</v>
      </c>
      <c r="D32" s="662" t="s">
        <v>1082</v>
      </c>
      <c r="E32" s="662" t="s">
        <v>2577</v>
      </c>
      <c r="F32" s="665"/>
      <c r="G32" s="665"/>
      <c r="H32" s="678">
        <v>0</v>
      </c>
      <c r="I32" s="665">
        <v>1</v>
      </c>
      <c r="J32" s="665">
        <v>98.790013517398393</v>
      </c>
      <c r="K32" s="678">
        <v>1</v>
      </c>
      <c r="L32" s="665">
        <v>1</v>
      </c>
      <c r="M32" s="666">
        <v>98.790013517398393</v>
      </c>
    </row>
    <row r="33" spans="1:13" ht="14.4" customHeight="1" x14ac:dyDescent="0.3">
      <c r="A33" s="661" t="s">
        <v>585</v>
      </c>
      <c r="B33" s="662" t="s">
        <v>2578</v>
      </c>
      <c r="C33" s="662" t="s">
        <v>1066</v>
      </c>
      <c r="D33" s="662" t="s">
        <v>2579</v>
      </c>
      <c r="E33" s="662" t="s">
        <v>2580</v>
      </c>
      <c r="F33" s="665"/>
      <c r="G33" s="665"/>
      <c r="H33" s="678">
        <v>0</v>
      </c>
      <c r="I33" s="665">
        <v>10</v>
      </c>
      <c r="J33" s="665">
        <v>347.84974009268188</v>
      </c>
      <c r="K33" s="678">
        <v>1</v>
      </c>
      <c r="L33" s="665">
        <v>10</v>
      </c>
      <c r="M33" s="666">
        <v>347.84974009268188</v>
      </c>
    </row>
    <row r="34" spans="1:13" ht="14.4" customHeight="1" x14ac:dyDescent="0.3">
      <c r="A34" s="661" t="s">
        <v>585</v>
      </c>
      <c r="B34" s="662" t="s">
        <v>2581</v>
      </c>
      <c r="C34" s="662" t="s">
        <v>1199</v>
      </c>
      <c r="D34" s="662" t="s">
        <v>1200</v>
      </c>
      <c r="E34" s="662" t="s">
        <v>1201</v>
      </c>
      <c r="F34" s="665"/>
      <c r="G34" s="665"/>
      <c r="H34" s="678">
        <v>0</v>
      </c>
      <c r="I34" s="665">
        <v>1</v>
      </c>
      <c r="J34" s="665">
        <v>88.690000000000026</v>
      </c>
      <c r="K34" s="678">
        <v>1</v>
      </c>
      <c r="L34" s="665">
        <v>1</v>
      </c>
      <c r="M34" s="666">
        <v>88.690000000000026</v>
      </c>
    </row>
    <row r="35" spans="1:13" ht="14.4" customHeight="1" x14ac:dyDescent="0.3">
      <c r="A35" s="661" t="s">
        <v>585</v>
      </c>
      <c r="B35" s="662" t="s">
        <v>2581</v>
      </c>
      <c r="C35" s="662" t="s">
        <v>1202</v>
      </c>
      <c r="D35" s="662" t="s">
        <v>1203</v>
      </c>
      <c r="E35" s="662" t="s">
        <v>1204</v>
      </c>
      <c r="F35" s="665"/>
      <c r="G35" s="665"/>
      <c r="H35" s="678">
        <v>0</v>
      </c>
      <c r="I35" s="665">
        <v>1</v>
      </c>
      <c r="J35" s="665">
        <v>111.87000000000006</v>
      </c>
      <c r="K35" s="678">
        <v>1</v>
      </c>
      <c r="L35" s="665">
        <v>1</v>
      </c>
      <c r="M35" s="666">
        <v>111.87000000000006</v>
      </c>
    </row>
    <row r="36" spans="1:13" ht="14.4" customHeight="1" x14ac:dyDescent="0.3">
      <c r="A36" s="661" t="s">
        <v>585</v>
      </c>
      <c r="B36" s="662" t="s">
        <v>2581</v>
      </c>
      <c r="C36" s="662" t="s">
        <v>1175</v>
      </c>
      <c r="D36" s="662" t="s">
        <v>2582</v>
      </c>
      <c r="E36" s="662" t="s">
        <v>2583</v>
      </c>
      <c r="F36" s="665"/>
      <c r="G36" s="665"/>
      <c r="H36" s="678">
        <v>0</v>
      </c>
      <c r="I36" s="665">
        <v>1</v>
      </c>
      <c r="J36" s="665">
        <v>64.480000000000047</v>
      </c>
      <c r="K36" s="678">
        <v>1</v>
      </c>
      <c r="L36" s="665">
        <v>1</v>
      </c>
      <c r="M36" s="666">
        <v>64.480000000000047</v>
      </c>
    </row>
    <row r="37" spans="1:13" ht="14.4" customHeight="1" x14ac:dyDescent="0.3">
      <c r="A37" s="661" t="s">
        <v>585</v>
      </c>
      <c r="B37" s="662" t="s">
        <v>2581</v>
      </c>
      <c r="C37" s="662" t="s">
        <v>1206</v>
      </c>
      <c r="D37" s="662" t="s">
        <v>2584</v>
      </c>
      <c r="E37" s="662" t="s">
        <v>2585</v>
      </c>
      <c r="F37" s="665"/>
      <c r="G37" s="665"/>
      <c r="H37" s="678">
        <v>0</v>
      </c>
      <c r="I37" s="665">
        <v>1</v>
      </c>
      <c r="J37" s="665">
        <v>102.89</v>
      </c>
      <c r="K37" s="678">
        <v>1</v>
      </c>
      <c r="L37" s="665">
        <v>1</v>
      </c>
      <c r="M37" s="666">
        <v>102.89</v>
      </c>
    </row>
    <row r="38" spans="1:13" ht="14.4" customHeight="1" x14ac:dyDescent="0.3">
      <c r="A38" s="661" t="s">
        <v>585</v>
      </c>
      <c r="B38" s="662" t="s">
        <v>2586</v>
      </c>
      <c r="C38" s="662" t="s">
        <v>1272</v>
      </c>
      <c r="D38" s="662" t="s">
        <v>2587</v>
      </c>
      <c r="E38" s="662" t="s">
        <v>2588</v>
      </c>
      <c r="F38" s="665"/>
      <c r="G38" s="665"/>
      <c r="H38" s="678">
        <v>0</v>
      </c>
      <c r="I38" s="665">
        <v>13</v>
      </c>
      <c r="J38" s="665">
        <v>1504.576430137844</v>
      </c>
      <c r="K38" s="678">
        <v>1</v>
      </c>
      <c r="L38" s="665">
        <v>13</v>
      </c>
      <c r="M38" s="666">
        <v>1504.576430137844</v>
      </c>
    </row>
    <row r="39" spans="1:13" ht="14.4" customHeight="1" x14ac:dyDescent="0.3">
      <c r="A39" s="661" t="s">
        <v>585</v>
      </c>
      <c r="B39" s="662" t="s">
        <v>2586</v>
      </c>
      <c r="C39" s="662" t="s">
        <v>1280</v>
      </c>
      <c r="D39" s="662" t="s">
        <v>2589</v>
      </c>
      <c r="E39" s="662" t="s">
        <v>2590</v>
      </c>
      <c r="F39" s="665"/>
      <c r="G39" s="665"/>
      <c r="H39" s="678">
        <v>0</v>
      </c>
      <c r="I39" s="665">
        <v>33.600000000000009</v>
      </c>
      <c r="J39" s="665">
        <v>2570.7151027390314</v>
      </c>
      <c r="K39" s="678">
        <v>1</v>
      </c>
      <c r="L39" s="665">
        <v>33.600000000000009</v>
      </c>
      <c r="M39" s="666">
        <v>2570.7151027390314</v>
      </c>
    </row>
    <row r="40" spans="1:13" ht="14.4" customHeight="1" x14ac:dyDescent="0.3">
      <c r="A40" s="661" t="s">
        <v>585</v>
      </c>
      <c r="B40" s="662" t="s">
        <v>2591</v>
      </c>
      <c r="C40" s="662" t="s">
        <v>1283</v>
      </c>
      <c r="D40" s="662" t="s">
        <v>1284</v>
      </c>
      <c r="E40" s="662" t="s">
        <v>1285</v>
      </c>
      <c r="F40" s="665"/>
      <c r="G40" s="665"/>
      <c r="H40" s="678">
        <v>0</v>
      </c>
      <c r="I40" s="665">
        <v>0.1</v>
      </c>
      <c r="J40" s="665">
        <v>46.2</v>
      </c>
      <c r="K40" s="678">
        <v>1</v>
      </c>
      <c r="L40" s="665">
        <v>0.1</v>
      </c>
      <c r="M40" s="666">
        <v>46.2</v>
      </c>
    </row>
    <row r="41" spans="1:13" ht="14.4" customHeight="1" x14ac:dyDescent="0.3">
      <c r="A41" s="661" t="s">
        <v>585</v>
      </c>
      <c r="B41" s="662" t="s">
        <v>2592</v>
      </c>
      <c r="C41" s="662" t="s">
        <v>1232</v>
      </c>
      <c r="D41" s="662" t="s">
        <v>1233</v>
      </c>
      <c r="E41" s="662" t="s">
        <v>1234</v>
      </c>
      <c r="F41" s="665">
        <v>24.999999999999986</v>
      </c>
      <c r="G41" s="665">
        <v>5025.2803220383421</v>
      </c>
      <c r="H41" s="678">
        <v>1</v>
      </c>
      <c r="I41" s="665"/>
      <c r="J41" s="665"/>
      <c r="K41" s="678">
        <v>0</v>
      </c>
      <c r="L41" s="665">
        <v>24.999999999999986</v>
      </c>
      <c r="M41" s="666">
        <v>5025.2803220383421</v>
      </c>
    </row>
    <row r="42" spans="1:13" ht="14.4" customHeight="1" x14ac:dyDescent="0.3">
      <c r="A42" s="661" t="s">
        <v>585</v>
      </c>
      <c r="B42" s="662" t="s">
        <v>2592</v>
      </c>
      <c r="C42" s="662" t="s">
        <v>1276</v>
      </c>
      <c r="D42" s="662" t="s">
        <v>1277</v>
      </c>
      <c r="E42" s="662" t="s">
        <v>1616</v>
      </c>
      <c r="F42" s="665"/>
      <c r="G42" s="665"/>
      <c r="H42" s="678">
        <v>0</v>
      </c>
      <c r="I42" s="665">
        <v>29.799999999999994</v>
      </c>
      <c r="J42" s="665">
        <v>4368.3017515386355</v>
      </c>
      <c r="K42" s="678">
        <v>1</v>
      </c>
      <c r="L42" s="665">
        <v>29.799999999999994</v>
      </c>
      <c r="M42" s="666">
        <v>4368.3017515386355</v>
      </c>
    </row>
    <row r="43" spans="1:13" ht="14.4" customHeight="1" x14ac:dyDescent="0.3">
      <c r="A43" s="661" t="s">
        <v>585</v>
      </c>
      <c r="B43" s="662" t="s">
        <v>2593</v>
      </c>
      <c r="C43" s="662" t="s">
        <v>1292</v>
      </c>
      <c r="D43" s="662" t="s">
        <v>1293</v>
      </c>
      <c r="E43" s="662" t="s">
        <v>1294</v>
      </c>
      <c r="F43" s="665">
        <v>6.7</v>
      </c>
      <c r="G43" s="665">
        <v>1843.3102723516508</v>
      </c>
      <c r="H43" s="678">
        <v>0.25990338826620651</v>
      </c>
      <c r="I43" s="665">
        <v>24.099999999999998</v>
      </c>
      <c r="J43" s="665">
        <v>5248.9800000000005</v>
      </c>
      <c r="K43" s="678">
        <v>0.74009661173379349</v>
      </c>
      <c r="L43" s="665">
        <v>30.799999999999997</v>
      </c>
      <c r="M43" s="666">
        <v>7092.2902723516509</v>
      </c>
    </row>
    <row r="44" spans="1:13" ht="14.4" customHeight="1" x14ac:dyDescent="0.3">
      <c r="A44" s="661" t="s">
        <v>585</v>
      </c>
      <c r="B44" s="662" t="s">
        <v>2593</v>
      </c>
      <c r="C44" s="662" t="s">
        <v>1286</v>
      </c>
      <c r="D44" s="662" t="s">
        <v>1287</v>
      </c>
      <c r="E44" s="662" t="s">
        <v>1288</v>
      </c>
      <c r="F44" s="665"/>
      <c r="G44" s="665"/>
      <c r="H44" s="678">
        <v>0</v>
      </c>
      <c r="I44" s="665">
        <v>0.1</v>
      </c>
      <c r="J44" s="665">
        <v>15.675000000000001</v>
      </c>
      <c r="K44" s="678">
        <v>1</v>
      </c>
      <c r="L44" s="665">
        <v>0.1</v>
      </c>
      <c r="M44" s="666">
        <v>15.675000000000001</v>
      </c>
    </row>
    <row r="45" spans="1:13" ht="14.4" customHeight="1" x14ac:dyDescent="0.3">
      <c r="A45" s="661" t="s">
        <v>585</v>
      </c>
      <c r="B45" s="662" t="s">
        <v>2593</v>
      </c>
      <c r="C45" s="662" t="s">
        <v>1247</v>
      </c>
      <c r="D45" s="662" t="s">
        <v>1248</v>
      </c>
      <c r="E45" s="662" t="s">
        <v>2594</v>
      </c>
      <c r="F45" s="665"/>
      <c r="G45" s="665"/>
      <c r="H45" s="678">
        <v>0</v>
      </c>
      <c r="I45" s="665">
        <v>6</v>
      </c>
      <c r="J45" s="665">
        <v>768.42002975218429</v>
      </c>
      <c r="K45" s="678">
        <v>1</v>
      </c>
      <c r="L45" s="665">
        <v>6</v>
      </c>
      <c r="M45" s="666">
        <v>768.42002975218429</v>
      </c>
    </row>
    <row r="46" spans="1:13" ht="14.4" customHeight="1" x14ac:dyDescent="0.3">
      <c r="A46" s="661" t="s">
        <v>585</v>
      </c>
      <c r="B46" s="662" t="s">
        <v>2595</v>
      </c>
      <c r="C46" s="662" t="s">
        <v>1269</v>
      </c>
      <c r="D46" s="662" t="s">
        <v>1270</v>
      </c>
      <c r="E46" s="662" t="s">
        <v>1234</v>
      </c>
      <c r="F46" s="665">
        <v>1</v>
      </c>
      <c r="G46" s="665">
        <v>169.79</v>
      </c>
      <c r="H46" s="678">
        <v>1</v>
      </c>
      <c r="I46" s="665"/>
      <c r="J46" s="665"/>
      <c r="K46" s="678">
        <v>0</v>
      </c>
      <c r="L46" s="665">
        <v>1</v>
      </c>
      <c r="M46" s="666">
        <v>169.79</v>
      </c>
    </row>
    <row r="47" spans="1:13" ht="14.4" customHeight="1" x14ac:dyDescent="0.3">
      <c r="A47" s="661" t="s">
        <v>585</v>
      </c>
      <c r="B47" s="662" t="s">
        <v>2596</v>
      </c>
      <c r="C47" s="662" t="s">
        <v>1289</v>
      </c>
      <c r="D47" s="662" t="s">
        <v>1290</v>
      </c>
      <c r="E47" s="662" t="s">
        <v>1291</v>
      </c>
      <c r="F47" s="665"/>
      <c r="G47" s="665"/>
      <c r="H47" s="678">
        <v>0</v>
      </c>
      <c r="I47" s="665">
        <v>3</v>
      </c>
      <c r="J47" s="665">
        <v>426.99</v>
      </c>
      <c r="K47" s="678">
        <v>1</v>
      </c>
      <c r="L47" s="665">
        <v>3</v>
      </c>
      <c r="M47" s="666">
        <v>426.99</v>
      </c>
    </row>
    <row r="48" spans="1:13" ht="14.4" customHeight="1" x14ac:dyDescent="0.3">
      <c r="A48" s="661" t="s">
        <v>585</v>
      </c>
      <c r="B48" s="662" t="s">
        <v>2596</v>
      </c>
      <c r="C48" s="662" t="s">
        <v>1235</v>
      </c>
      <c r="D48" s="662" t="s">
        <v>1236</v>
      </c>
      <c r="E48" s="662" t="s">
        <v>1237</v>
      </c>
      <c r="F48" s="665">
        <v>1</v>
      </c>
      <c r="G48" s="665">
        <v>157.96843848449888</v>
      </c>
      <c r="H48" s="678">
        <v>1</v>
      </c>
      <c r="I48" s="665"/>
      <c r="J48" s="665"/>
      <c r="K48" s="678">
        <v>0</v>
      </c>
      <c r="L48" s="665">
        <v>1</v>
      </c>
      <c r="M48" s="666">
        <v>157.96843848449888</v>
      </c>
    </row>
    <row r="49" spans="1:13" ht="14.4" customHeight="1" x14ac:dyDescent="0.3">
      <c r="A49" s="661" t="s">
        <v>585</v>
      </c>
      <c r="B49" s="662" t="s">
        <v>2597</v>
      </c>
      <c r="C49" s="662" t="s">
        <v>1251</v>
      </c>
      <c r="D49" s="662" t="s">
        <v>1252</v>
      </c>
      <c r="E49" s="662" t="s">
        <v>1253</v>
      </c>
      <c r="F49" s="665"/>
      <c r="G49" s="665"/>
      <c r="H49" s="678">
        <v>0</v>
      </c>
      <c r="I49" s="665">
        <v>1</v>
      </c>
      <c r="J49" s="665">
        <v>104.41999999999999</v>
      </c>
      <c r="K49" s="678">
        <v>1</v>
      </c>
      <c r="L49" s="665">
        <v>1</v>
      </c>
      <c r="M49" s="666">
        <v>104.41999999999999</v>
      </c>
    </row>
    <row r="50" spans="1:13" ht="14.4" customHeight="1" x14ac:dyDescent="0.3">
      <c r="A50" s="661" t="s">
        <v>585</v>
      </c>
      <c r="B50" s="662" t="s">
        <v>2597</v>
      </c>
      <c r="C50" s="662" t="s">
        <v>1300</v>
      </c>
      <c r="D50" s="662" t="s">
        <v>2598</v>
      </c>
      <c r="E50" s="662" t="s">
        <v>2599</v>
      </c>
      <c r="F50" s="665">
        <v>0.1</v>
      </c>
      <c r="G50" s="665">
        <v>62.965872386220546</v>
      </c>
      <c r="H50" s="678">
        <v>0.11239655893290385</v>
      </c>
      <c r="I50" s="665">
        <v>2.9</v>
      </c>
      <c r="J50" s="665">
        <v>497.24587238622047</v>
      </c>
      <c r="K50" s="678">
        <v>0.88760344106709621</v>
      </c>
      <c r="L50" s="665">
        <v>3</v>
      </c>
      <c r="M50" s="666">
        <v>560.21174477244097</v>
      </c>
    </row>
    <row r="51" spans="1:13" ht="14.4" customHeight="1" x14ac:dyDescent="0.3">
      <c r="A51" s="661" t="s">
        <v>585</v>
      </c>
      <c r="B51" s="662" t="s">
        <v>2597</v>
      </c>
      <c r="C51" s="662" t="s">
        <v>1296</v>
      </c>
      <c r="D51" s="662" t="s">
        <v>2598</v>
      </c>
      <c r="E51" s="662" t="s">
        <v>2600</v>
      </c>
      <c r="F51" s="665">
        <v>0.90000000000000013</v>
      </c>
      <c r="G51" s="665">
        <v>1030.2448171995907</v>
      </c>
      <c r="H51" s="678">
        <v>0.31805649897465238</v>
      </c>
      <c r="I51" s="665">
        <v>7.7</v>
      </c>
      <c r="J51" s="665">
        <v>2208.9432532246406</v>
      </c>
      <c r="K51" s="678">
        <v>0.68194350102534762</v>
      </c>
      <c r="L51" s="665">
        <v>8.6</v>
      </c>
      <c r="M51" s="666">
        <v>3239.1880704242312</v>
      </c>
    </row>
    <row r="52" spans="1:13" ht="14.4" customHeight="1" x14ac:dyDescent="0.3">
      <c r="A52" s="661" t="s">
        <v>585</v>
      </c>
      <c r="B52" s="662" t="s">
        <v>2597</v>
      </c>
      <c r="C52" s="662" t="s">
        <v>1225</v>
      </c>
      <c r="D52" s="662" t="s">
        <v>2601</v>
      </c>
      <c r="E52" s="662" t="s">
        <v>2602</v>
      </c>
      <c r="F52" s="665">
        <v>1</v>
      </c>
      <c r="G52" s="665">
        <v>84.74</v>
      </c>
      <c r="H52" s="678">
        <v>0.48886581285335184</v>
      </c>
      <c r="I52" s="665">
        <v>1</v>
      </c>
      <c r="J52" s="665">
        <v>88.59999999999998</v>
      </c>
      <c r="K52" s="678">
        <v>0.51113418714664816</v>
      </c>
      <c r="L52" s="665">
        <v>2</v>
      </c>
      <c r="M52" s="666">
        <v>173.33999999999997</v>
      </c>
    </row>
    <row r="53" spans="1:13" ht="14.4" customHeight="1" x14ac:dyDescent="0.3">
      <c r="A53" s="661" t="s">
        <v>585</v>
      </c>
      <c r="B53" s="662" t="s">
        <v>2603</v>
      </c>
      <c r="C53" s="662" t="s">
        <v>1229</v>
      </c>
      <c r="D53" s="662" t="s">
        <v>2604</v>
      </c>
      <c r="E53" s="662" t="s">
        <v>1231</v>
      </c>
      <c r="F53" s="665">
        <v>0.45</v>
      </c>
      <c r="G53" s="665">
        <v>303.44032011114973</v>
      </c>
      <c r="H53" s="678">
        <v>1</v>
      </c>
      <c r="I53" s="665"/>
      <c r="J53" s="665"/>
      <c r="K53" s="678">
        <v>0</v>
      </c>
      <c r="L53" s="665">
        <v>0.45</v>
      </c>
      <c r="M53" s="666">
        <v>303.44032011114973</v>
      </c>
    </row>
    <row r="54" spans="1:13" ht="14.4" customHeight="1" x14ac:dyDescent="0.3">
      <c r="A54" s="661" t="s">
        <v>585</v>
      </c>
      <c r="B54" s="662" t="s">
        <v>2605</v>
      </c>
      <c r="C54" s="662" t="s">
        <v>1307</v>
      </c>
      <c r="D54" s="662" t="s">
        <v>1308</v>
      </c>
      <c r="E54" s="662" t="s">
        <v>1309</v>
      </c>
      <c r="F54" s="665"/>
      <c r="G54" s="665"/>
      <c r="H54" s="678">
        <v>0</v>
      </c>
      <c r="I54" s="665">
        <v>0.1</v>
      </c>
      <c r="J54" s="665">
        <v>15.950000000000001</v>
      </c>
      <c r="K54" s="678">
        <v>1</v>
      </c>
      <c r="L54" s="665">
        <v>0.1</v>
      </c>
      <c r="M54" s="666">
        <v>15.950000000000001</v>
      </c>
    </row>
    <row r="55" spans="1:13" ht="14.4" customHeight="1" x14ac:dyDescent="0.3">
      <c r="A55" s="661" t="s">
        <v>585</v>
      </c>
      <c r="B55" s="662" t="s">
        <v>2606</v>
      </c>
      <c r="C55" s="662" t="s">
        <v>1160</v>
      </c>
      <c r="D55" s="662" t="s">
        <v>1074</v>
      </c>
      <c r="E55" s="662" t="s">
        <v>2607</v>
      </c>
      <c r="F55" s="665"/>
      <c r="G55" s="665"/>
      <c r="H55" s="678">
        <v>0</v>
      </c>
      <c r="I55" s="665">
        <v>3</v>
      </c>
      <c r="J55" s="665">
        <v>181.94</v>
      </c>
      <c r="K55" s="678">
        <v>1</v>
      </c>
      <c r="L55" s="665">
        <v>3</v>
      </c>
      <c r="M55" s="666">
        <v>181.94</v>
      </c>
    </row>
    <row r="56" spans="1:13" ht="14.4" customHeight="1" x14ac:dyDescent="0.3">
      <c r="A56" s="661" t="s">
        <v>585</v>
      </c>
      <c r="B56" s="662" t="s">
        <v>2606</v>
      </c>
      <c r="C56" s="662" t="s">
        <v>1073</v>
      </c>
      <c r="D56" s="662" t="s">
        <v>1074</v>
      </c>
      <c r="E56" s="662" t="s">
        <v>2608</v>
      </c>
      <c r="F56" s="665"/>
      <c r="G56" s="665"/>
      <c r="H56" s="678">
        <v>0</v>
      </c>
      <c r="I56" s="665">
        <v>15</v>
      </c>
      <c r="J56" s="665">
        <v>1574.7857544637293</v>
      </c>
      <c r="K56" s="678">
        <v>1</v>
      </c>
      <c r="L56" s="665">
        <v>15</v>
      </c>
      <c r="M56" s="666">
        <v>1574.7857544637293</v>
      </c>
    </row>
    <row r="57" spans="1:13" ht="14.4" customHeight="1" x14ac:dyDescent="0.3">
      <c r="A57" s="661" t="s">
        <v>585</v>
      </c>
      <c r="B57" s="662" t="s">
        <v>2609</v>
      </c>
      <c r="C57" s="662" t="s">
        <v>1095</v>
      </c>
      <c r="D57" s="662" t="s">
        <v>1096</v>
      </c>
      <c r="E57" s="662" t="s">
        <v>1097</v>
      </c>
      <c r="F57" s="665"/>
      <c r="G57" s="665"/>
      <c r="H57" s="678">
        <v>0</v>
      </c>
      <c r="I57" s="665">
        <v>3</v>
      </c>
      <c r="J57" s="665">
        <v>176.01</v>
      </c>
      <c r="K57" s="678">
        <v>1</v>
      </c>
      <c r="L57" s="665">
        <v>3</v>
      </c>
      <c r="M57" s="666">
        <v>176.01</v>
      </c>
    </row>
    <row r="58" spans="1:13" ht="14.4" customHeight="1" x14ac:dyDescent="0.3">
      <c r="A58" s="661" t="s">
        <v>585</v>
      </c>
      <c r="B58" s="662" t="s">
        <v>2609</v>
      </c>
      <c r="C58" s="662" t="s">
        <v>607</v>
      </c>
      <c r="D58" s="662" t="s">
        <v>2610</v>
      </c>
      <c r="E58" s="662" t="s">
        <v>2611</v>
      </c>
      <c r="F58" s="665">
        <v>1</v>
      </c>
      <c r="G58" s="665">
        <v>71.680000000000007</v>
      </c>
      <c r="H58" s="678">
        <v>1</v>
      </c>
      <c r="I58" s="665"/>
      <c r="J58" s="665"/>
      <c r="K58" s="678">
        <v>0</v>
      </c>
      <c r="L58" s="665">
        <v>1</v>
      </c>
      <c r="M58" s="666">
        <v>71.680000000000007</v>
      </c>
    </row>
    <row r="59" spans="1:13" ht="14.4" customHeight="1" x14ac:dyDescent="0.3">
      <c r="A59" s="661" t="s">
        <v>585</v>
      </c>
      <c r="B59" s="662" t="s">
        <v>2609</v>
      </c>
      <c r="C59" s="662" t="s">
        <v>1119</v>
      </c>
      <c r="D59" s="662" t="s">
        <v>1120</v>
      </c>
      <c r="E59" s="662" t="s">
        <v>2612</v>
      </c>
      <c r="F59" s="665"/>
      <c r="G59" s="665"/>
      <c r="H59" s="678">
        <v>0</v>
      </c>
      <c r="I59" s="665">
        <v>5</v>
      </c>
      <c r="J59" s="665">
        <v>171.97</v>
      </c>
      <c r="K59" s="678">
        <v>1</v>
      </c>
      <c r="L59" s="665">
        <v>5</v>
      </c>
      <c r="M59" s="666">
        <v>171.97</v>
      </c>
    </row>
    <row r="60" spans="1:13" ht="14.4" customHeight="1" x14ac:dyDescent="0.3">
      <c r="A60" s="661" t="s">
        <v>585</v>
      </c>
      <c r="B60" s="662" t="s">
        <v>2609</v>
      </c>
      <c r="C60" s="662" t="s">
        <v>1123</v>
      </c>
      <c r="D60" s="662" t="s">
        <v>1120</v>
      </c>
      <c r="E60" s="662" t="s">
        <v>2613</v>
      </c>
      <c r="F60" s="665"/>
      <c r="G60" s="665"/>
      <c r="H60" s="678">
        <v>0</v>
      </c>
      <c r="I60" s="665">
        <v>2</v>
      </c>
      <c r="J60" s="665">
        <v>184.35893811159778</v>
      </c>
      <c r="K60" s="678">
        <v>1</v>
      </c>
      <c r="L60" s="665">
        <v>2</v>
      </c>
      <c r="M60" s="666">
        <v>184.35893811159778</v>
      </c>
    </row>
    <row r="61" spans="1:13" ht="14.4" customHeight="1" x14ac:dyDescent="0.3">
      <c r="A61" s="661" t="s">
        <v>585</v>
      </c>
      <c r="B61" s="662" t="s">
        <v>2609</v>
      </c>
      <c r="C61" s="662" t="s">
        <v>1126</v>
      </c>
      <c r="D61" s="662" t="s">
        <v>1120</v>
      </c>
      <c r="E61" s="662" t="s">
        <v>2614</v>
      </c>
      <c r="F61" s="665"/>
      <c r="G61" s="665"/>
      <c r="H61" s="678">
        <v>0</v>
      </c>
      <c r="I61" s="665">
        <v>2</v>
      </c>
      <c r="J61" s="665">
        <v>235.02000000000004</v>
      </c>
      <c r="K61" s="678">
        <v>1</v>
      </c>
      <c r="L61" s="665">
        <v>2</v>
      </c>
      <c r="M61" s="666">
        <v>235.02000000000004</v>
      </c>
    </row>
    <row r="62" spans="1:13" ht="14.4" customHeight="1" x14ac:dyDescent="0.3">
      <c r="A62" s="661" t="s">
        <v>585</v>
      </c>
      <c r="B62" s="662" t="s">
        <v>2615</v>
      </c>
      <c r="C62" s="662" t="s">
        <v>1179</v>
      </c>
      <c r="D62" s="662" t="s">
        <v>2616</v>
      </c>
      <c r="E62" s="662" t="s">
        <v>2617</v>
      </c>
      <c r="F62" s="665"/>
      <c r="G62" s="665"/>
      <c r="H62" s="678">
        <v>0</v>
      </c>
      <c r="I62" s="665">
        <v>1</v>
      </c>
      <c r="J62" s="665">
        <v>102.70000000000006</v>
      </c>
      <c r="K62" s="678">
        <v>1</v>
      </c>
      <c r="L62" s="665">
        <v>1</v>
      </c>
      <c r="M62" s="666">
        <v>102.70000000000006</v>
      </c>
    </row>
    <row r="63" spans="1:13" ht="14.4" customHeight="1" x14ac:dyDescent="0.3">
      <c r="A63" s="661" t="s">
        <v>585</v>
      </c>
      <c r="B63" s="662" t="s">
        <v>2618</v>
      </c>
      <c r="C63" s="662" t="s">
        <v>1132</v>
      </c>
      <c r="D63" s="662" t="s">
        <v>2619</v>
      </c>
      <c r="E63" s="662" t="s">
        <v>2620</v>
      </c>
      <c r="F63" s="665"/>
      <c r="G63" s="665"/>
      <c r="H63" s="678">
        <v>0</v>
      </c>
      <c r="I63" s="665">
        <v>1</v>
      </c>
      <c r="J63" s="665">
        <v>322.48999999999995</v>
      </c>
      <c r="K63" s="678">
        <v>1</v>
      </c>
      <c r="L63" s="665">
        <v>1</v>
      </c>
      <c r="M63" s="666">
        <v>322.48999999999995</v>
      </c>
    </row>
    <row r="64" spans="1:13" ht="14.4" customHeight="1" x14ac:dyDescent="0.3">
      <c r="A64" s="661" t="s">
        <v>585</v>
      </c>
      <c r="B64" s="662" t="s">
        <v>2621</v>
      </c>
      <c r="C64" s="662" t="s">
        <v>701</v>
      </c>
      <c r="D64" s="662" t="s">
        <v>702</v>
      </c>
      <c r="E64" s="662" t="s">
        <v>2622</v>
      </c>
      <c r="F64" s="665"/>
      <c r="G64" s="665"/>
      <c r="H64" s="678">
        <v>0</v>
      </c>
      <c r="I64" s="665">
        <v>1</v>
      </c>
      <c r="J64" s="665">
        <v>363</v>
      </c>
      <c r="K64" s="678">
        <v>1</v>
      </c>
      <c r="L64" s="665">
        <v>1</v>
      </c>
      <c r="M64" s="666">
        <v>363</v>
      </c>
    </row>
    <row r="65" spans="1:13" ht="14.4" customHeight="1" x14ac:dyDescent="0.3">
      <c r="A65" s="661" t="s">
        <v>585</v>
      </c>
      <c r="B65" s="662" t="s">
        <v>2623</v>
      </c>
      <c r="C65" s="662" t="s">
        <v>1167</v>
      </c>
      <c r="D65" s="662" t="s">
        <v>1168</v>
      </c>
      <c r="E65" s="662" t="s">
        <v>1192</v>
      </c>
      <c r="F65" s="665"/>
      <c r="G65" s="665"/>
      <c r="H65" s="678">
        <v>0</v>
      </c>
      <c r="I65" s="665">
        <v>1</v>
      </c>
      <c r="J65" s="665">
        <v>49.460000000000022</v>
      </c>
      <c r="K65" s="678">
        <v>1</v>
      </c>
      <c r="L65" s="665">
        <v>1</v>
      </c>
      <c r="M65" s="666">
        <v>49.460000000000022</v>
      </c>
    </row>
    <row r="66" spans="1:13" ht="14.4" customHeight="1" x14ac:dyDescent="0.3">
      <c r="A66" s="661" t="s">
        <v>585</v>
      </c>
      <c r="B66" s="662" t="s">
        <v>2624</v>
      </c>
      <c r="C66" s="662" t="s">
        <v>1070</v>
      </c>
      <c r="D66" s="662" t="s">
        <v>1071</v>
      </c>
      <c r="E66" s="662" t="s">
        <v>827</v>
      </c>
      <c r="F66" s="665"/>
      <c r="G66" s="665"/>
      <c r="H66" s="678">
        <v>0</v>
      </c>
      <c r="I66" s="665">
        <v>1</v>
      </c>
      <c r="J66" s="665">
        <v>90.550722964056064</v>
      </c>
      <c r="K66" s="678">
        <v>1</v>
      </c>
      <c r="L66" s="665">
        <v>1</v>
      </c>
      <c r="M66" s="666">
        <v>90.550722964056064</v>
      </c>
    </row>
    <row r="67" spans="1:13" ht="14.4" customHeight="1" x14ac:dyDescent="0.3">
      <c r="A67" s="661" t="s">
        <v>585</v>
      </c>
      <c r="B67" s="662" t="s">
        <v>2625</v>
      </c>
      <c r="C67" s="662" t="s">
        <v>912</v>
      </c>
      <c r="D67" s="662" t="s">
        <v>1187</v>
      </c>
      <c r="E67" s="662" t="s">
        <v>1188</v>
      </c>
      <c r="F67" s="665"/>
      <c r="G67" s="665"/>
      <c r="H67" s="678">
        <v>0</v>
      </c>
      <c r="I67" s="665">
        <v>1</v>
      </c>
      <c r="J67" s="665">
        <v>77.968736051236803</v>
      </c>
      <c r="K67" s="678">
        <v>1</v>
      </c>
      <c r="L67" s="665">
        <v>1</v>
      </c>
      <c r="M67" s="666">
        <v>77.968736051236803</v>
      </c>
    </row>
    <row r="68" spans="1:13" ht="14.4" customHeight="1" x14ac:dyDescent="0.3">
      <c r="A68" s="661" t="s">
        <v>585</v>
      </c>
      <c r="B68" s="662" t="s">
        <v>2626</v>
      </c>
      <c r="C68" s="662" t="s">
        <v>1171</v>
      </c>
      <c r="D68" s="662" t="s">
        <v>1172</v>
      </c>
      <c r="E68" s="662" t="s">
        <v>2627</v>
      </c>
      <c r="F68" s="665"/>
      <c r="G68" s="665"/>
      <c r="H68" s="678">
        <v>0</v>
      </c>
      <c r="I68" s="665">
        <v>1</v>
      </c>
      <c r="J68" s="665">
        <v>45.71</v>
      </c>
      <c r="K68" s="678">
        <v>1</v>
      </c>
      <c r="L68" s="665">
        <v>1</v>
      </c>
      <c r="M68" s="666">
        <v>45.71</v>
      </c>
    </row>
    <row r="69" spans="1:13" ht="14.4" customHeight="1" x14ac:dyDescent="0.3">
      <c r="A69" s="661" t="s">
        <v>585</v>
      </c>
      <c r="B69" s="662" t="s">
        <v>2628</v>
      </c>
      <c r="C69" s="662" t="s">
        <v>1129</v>
      </c>
      <c r="D69" s="662" t="s">
        <v>1130</v>
      </c>
      <c r="E69" s="662" t="s">
        <v>1192</v>
      </c>
      <c r="F69" s="665"/>
      <c r="G69" s="665"/>
      <c r="H69" s="678">
        <v>0</v>
      </c>
      <c r="I69" s="665">
        <v>2</v>
      </c>
      <c r="J69" s="665">
        <v>155.15999786158039</v>
      </c>
      <c r="K69" s="678">
        <v>1</v>
      </c>
      <c r="L69" s="665">
        <v>2</v>
      </c>
      <c r="M69" s="666">
        <v>155.15999786158039</v>
      </c>
    </row>
    <row r="70" spans="1:13" ht="14.4" customHeight="1" x14ac:dyDescent="0.3">
      <c r="A70" s="661" t="s">
        <v>585</v>
      </c>
      <c r="B70" s="662" t="s">
        <v>2629</v>
      </c>
      <c r="C70" s="662" t="s">
        <v>1150</v>
      </c>
      <c r="D70" s="662" t="s">
        <v>1151</v>
      </c>
      <c r="E70" s="662" t="s">
        <v>1105</v>
      </c>
      <c r="F70" s="665"/>
      <c r="G70" s="665"/>
      <c r="H70" s="678">
        <v>0</v>
      </c>
      <c r="I70" s="665">
        <v>2</v>
      </c>
      <c r="J70" s="665">
        <v>136.35999999999999</v>
      </c>
      <c r="K70" s="678">
        <v>1</v>
      </c>
      <c r="L70" s="665">
        <v>2</v>
      </c>
      <c r="M70" s="666">
        <v>136.35999999999999</v>
      </c>
    </row>
    <row r="71" spans="1:13" ht="14.4" customHeight="1" x14ac:dyDescent="0.3">
      <c r="A71" s="661" t="s">
        <v>585</v>
      </c>
      <c r="B71" s="662" t="s">
        <v>2630</v>
      </c>
      <c r="C71" s="662" t="s">
        <v>1220</v>
      </c>
      <c r="D71" s="662" t="s">
        <v>1221</v>
      </c>
      <c r="E71" s="662" t="s">
        <v>1222</v>
      </c>
      <c r="F71" s="665"/>
      <c r="G71" s="665"/>
      <c r="H71" s="678">
        <v>0</v>
      </c>
      <c r="I71" s="665">
        <v>2</v>
      </c>
      <c r="J71" s="665">
        <v>95.62</v>
      </c>
      <c r="K71" s="678">
        <v>1</v>
      </c>
      <c r="L71" s="665">
        <v>2</v>
      </c>
      <c r="M71" s="666">
        <v>95.62</v>
      </c>
    </row>
    <row r="72" spans="1:13" ht="14.4" customHeight="1" x14ac:dyDescent="0.3">
      <c r="A72" s="661" t="s">
        <v>590</v>
      </c>
      <c r="B72" s="662" t="s">
        <v>2631</v>
      </c>
      <c r="C72" s="662" t="s">
        <v>1549</v>
      </c>
      <c r="D72" s="662" t="s">
        <v>2632</v>
      </c>
      <c r="E72" s="662" t="s">
        <v>2633</v>
      </c>
      <c r="F72" s="665"/>
      <c r="G72" s="665"/>
      <c r="H72" s="678">
        <v>0</v>
      </c>
      <c r="I72" s="665">
        <v>1</v>
      </c>
      <c r="J72" s="665">
        <v>45.19</v>
      </c>
      <c r="K72" s="678">
        <v>1</v>
      </c>
      <c r="L72" s="665">
        <v>1</v>
      </c>
      <c r="M72" s="666">
        <v>45.19</v>
      </c>
    </row>
    <row r="73" spans="1:13" ht="14.4" customHeight="1" x14ac:dyDescent="0.3">
      <c r="A73" s="661" t="s">
        <v>590</v>
      </c>
      <c r="B73" s="662" t="s">
        <v>2545</v>
      </c>
      <c r="C73" s="662" t="s">
        <v>1611</v>
      </c>
      <c r="D73" s="662" t="s">
        <v>1612</v>
      </c>
      <c r="E73" s="662" t="s">
        <v>1613</v>
      </c>
      <c r="F73" s="665"/>
      <c r="G73" s="665"/>
      <c r="H73" s="678">
        <v>0</v>
      </c>
      <c r="I73" s="665">
        <v>6</v>
      </c>
      <c r="J73" s="665">
        <v>406.98000000000008</v>
      </c>
      <c r="K73" s="678">
        <v>1</v>
      </c>
      <c r="L73" s="665">
        <v>6</v>
      </c>
      <c r="M73" s="666">
        <v>406.98000000000008</v>
      </c>
    </row>
    <row r="74" spans="1:13" ht="14.4" customHeight="1" x14ac:dyDescent="0.3">
      <c r="A74" s="661" t="s">
        <v>590</v>
      </c>
      <c r="B74" s="662" t="s">
        <v>2545</v>
      </c>
      <c r="C74" s="662" t="s">
        <v>1331</v>
      </c>
      <c r="D74" s="662" t="s">
        <v>1108</v>
      </c>
      <c r="E74" s="662" t="s">
        <v>1332</v>
      </c>
      <c r="F74" s="665">
        <v>1</v>
      </c>
      <c r="G74" s="665">
        <v>21.599995792659946</v>
      </c>
      <c r="H74" s="678">
        <v>1</v>
      </c>
      <c r="I74" s="665"/>
      <c r="J74" s="665"/>
      <c r="K74" s="678">
        <v>0</v>
      </c>
      <c r="L74" s="665">
        <v>1</v>
      </c>
      <c r="M74" s="666">
        <v>21.599995792659946</v>
      </c>
    </row>
    <row r="75" spans="1:13" ht="14.4" customHeight="1" x14ac:dyDescent="0.3">
      <c r="A75" s="661" t="s">
        <v>590</v>
      </c>
      <c r="B75" s="662" t="s">
        <v>2634</v>
      </c>
      <c r="C75" s="662" t="s">
        <v>1553</v>
      </c>
      <c r="D75" s="662" t="s">
        <v>1554</v>
      </c>
      <c r="E75" s="662" t="s">
        <v>1555</v>
      </c>
      <c r="F75" s="665"/>
      <c r="G75" s="665"/>
      <c r="H75" s="678">
        <v>0</v>
      </c>
      <c r="I75" s="665">
        <v>1</v>
      </c>
      <c r="J75" s="665">
        <v>63.810107646743035</v>
      </c>
      <c r="K75" s="678">
        <v>1</v>
      </c>
      <c r="L75" s="665">
        <v>1</v>
      </c>
      <c r="M75" s="666">
        <v>63.810107646743035</v>
      </c>
    </row>
    <row r="76" spans="1:13" ht="14.4" customHeight="1" x14ac:dyDescent="0.3">
      <c r="A76" s="661" t="s">
        <v>590</v>
      </c>
      <c r="B76" s="662" t="s">
        <v>2635</v>
      </c>
      <c r="C76" s="662" t="s">
        <v>1575</v>
      </c>
      <c r="D76" s="662" t="s">
        <v>1576</v>
      </c>
      <c r="E76" s="662" t="s">
        <v>692</v>
      </c>
      <c r="F76" s="665"/>
      <c r="G76" s="665"/>
      <c r="H76" s="678">
        <v>0</v>
      </c>
      <c r="I76" s="665">
        <v>1</v>
      </c>
      <c r="J76" s="665">
        <v>72.629818187052308</v>
      </c>
      <c r="K76" s="678">
        <v>1</v>
      </c>
      <c r="L76" s="665">
        <v>1</v>
      </c>
      <c r="M76" s="666">
        <v>72.629818187052308</v>
      </c>
    </row>
    <row r="77" spans="1:13" ht="14.4" customHeight="1" x14ac:dyDescent="0.3">
      <c r="A77" s="661" t="s">
        <v>590</v>
      </c>
      <c r="B77" s="662" t="s">
        <v>2636</v>
      </c>
      <c r="C77" s="662" t="s">
        <v>1320</v>
      </c>
      <c r="D77" s="662" t="s">
        <v>1321</v>
      </c>
      <c r="E77" s="662" t="s">
        <v>1322</v>
      </c>
      <c r="F77" s="665"/>
      <c r="G77" s="665"/>
      <c r="H77" s="678">
        <v>0</v>
      </c>
      <c r="I77" s="665">
        <v>1</v>
      </c>
      <c r="J77" s="665">
        <v>363.98000000000025</v>
      </c>
      <c r="K77" s="678">
        <v>1</v>
      </c>
      <c r="L77" s="665">
        <v>1</v>
      </c>
      <c r="M77" s="666">
        <v>363.98000000000025</v>
      </c>
    </row>
    <row r="78" spans="1:13" ht="14.4" customHeight="1" x14ac:dyDescent="0.3">
      <c r="A78" s="661" t="s">
        <v>590</v>
      </c>
      <c r="B78" s="662" t="s">
        <v>2546</v>
      </c>
      <c r="C78" s="662" t="s">
        <v>1099</v>
      </c>
      <c r="D78" s="662" t="s">
        <v>1100</v>
      </c>
      <c r="E78" s="662" t="s">
        <v>1101</v>
      </c>
      <c r="F78" s="665"/>
      <c r="G78" s="665"/>
      <c r="H78" s="678">
        <v>0</v>
      </c>
      <c r="I78" s="665">
        <v>1</v>
      </c>
      <c r="J78" s="665">
        <v>118.85903919769092</v>
      </c>
      <c r="K78" s="678">
        <v>1</v>
      </c>
      <c r="L78" s="665">
        <v>1</v>
      </c>
      <c r="M78" s="666">
        <v>118.85903919769092</v>
      </c>
    </row>
    <row r="79" spans="1:13" ht="14.4" customHeight="1" x14ac:dyDescent="0.3">
      <c r="A79" s="661" t="s">
        <v>590</v>
      </c>
      <c r="B79" s="662" t="s">
        <v>2551</v>
      </c>
      <c r="C79" s="662" t="s">
        <v>1216</v>
      </c>
      <c r="D79" s="662" t="s">
        <v>1089</v>
      </c>
      <c r="E79" s="662" t="s">
        <v>2552</v>
      </c>
      <c r="F79" s="665">
        <v>2</v>
      </c>
      <c r="G79" s="665">
        <v>602.94000000000005</v>
      </c>
      <c r="H79" s="678">
        <v>0.25000009320849365</v>
      </c>
      <c r="I79" s="665">
        <v>6</v>
      </c>
      <c r="J79" s="665">
        <v>1808.8191008142689</v>
      </c>
      <c r="K79" s="678">
        <v>0.74999990679150641</v>
      </c>
      <c r="L79" s="665">
        <v>8</v>
      </c>
      <c r="M79" s="666">
        <v>2411.759100814269</v>
      </c>
    </row>
    <row r="80" spans="1:13" ht="14.4" customHeight="1" x14ac:dyDescent="0.3">
      <c r="A80" s="661" t="s">
        <v>590</v>
      </c>
      <c r="B80" s="662" t="s">
        <v>2551</v>
      </c>
      <c r="C80" s="662" t="s">
        <v>1217</v>
      </c>
      <c r="D80" s="662" t="s">
        <v>1089</v>
      </c>
      <c r="E80" s="662" t="s">
        <v>2553</v>
      </c>
      <c r="F80" s="665">
        <v>13</v>
      </c>
      <c r="G80" s="665">
        <v>8198.5891483311589</v>
      </c>
      <c r="H80" s="678">
        <v>0.37142883580454217</v>
      </c>
      <c r="I80" s="665">
        <v>22</v>
      </c>
      <c r="J80" s="665">
        <v>13874.519770561503</v>
      </c>
      <c r="K80" s="678">
        <v>0.62857116419545778</v>
      </c>
      <c r="L80" s="665">
        <v>35</v>
      </c>
      <c r="M80" s="666">
        <v>22073.108918892663</v>
      </c>
    </row>
    <row r="81" spans="1:13" ht="14.4" customHeight="1" x14ac:dyDescent="0.3">
      <c r="A81" s="661" t="s">
        <v>590</v>
      </c>
      <c r="B81" s="662" t="s">
        <v>2551</v>
      </c>
      <c r="C81" s="662" t="s">
        <v>1215</v>
      </c>
      <c r="D81" s="662" t="s">
        <v>1089</v>
      </c>
      <c r="E81" s="662" t="s">
        <v>2554</v>
      </c>
      <c r="F81" s="665"/>
      <c r="G81" s="665"/>
      <c r="H81" s="678">
        <v>0</v>
      </c>
      <c r="I81" s="665">
        <v>117</v>
      </c>
      <c r="J81" s="665">
        <v>47847.064556909492</v>
      </c>
      <c r="K81" s="678">
        <v>1</v>
      </c>
      <c r="L81" s="665">
        <v>117</v>
      </c>
      <c r="M81" s="666">
        <v>47847.064556909492</v>
      </c>
    </row>
    <row r="82" spans="1:13" ht="14.4" customHeight="1" x14ac:dyDescent="0.3">
      <c r="A82" s="661" t="s">
        <v>590</v>
      </c>
      <c r="B82" s="662" t="s">
        <v>2551</v>
      </c>
      <c r="C82" s="662" t="s">
        <v>1194</v>
      </c>
      <c r="D82" s="662" t="s">
        <v>1089</v>
      </c>
      <c r="E82" s="662" t="s">
        <v>2552</v>
      </c>
      <c r="F82" s="665"/>
      <c r="G82" s="665"/>
      <c r="H82" s="678">
        <v>0</v>
      </c>
      <c r="I82" s="665">
        <v>4</v>
      </c>
      <c r="J82" s="665">
        <v>1205.8800000000001</v>
      </c>
      <c r="K82" s="678">
        <v>1</v>
      </c>
      <c r="L82" s="665">
        <v>4</v>
      </c>
      <c r="M82" s="666">
        <v>1205.8800000000001</v>
      </c>
    </row>
    <row r="83" spans="1:13" ht="14.4" customHeight="1" x14ac:dyDescent="0.3">
      <c r="A83" s="661" t="s">
        <v>590</v>
      </c>
      <c r="B83" s="662" t="s">
        <v>2551</v>
      </c>
      <c r="C83" s="662" t="s">
        <v>1197</v>
      </c>
      <c r="D83" s="662" t="s">
        <v>1089</v>
      </c>
      <c r="E83" s="662" t="s">
        <v>2554</v>
      </c>
      <c r="F83" s="665"/>
      <c r="G83" s="665"/>
      <c r="H83" s="678">
        <v>0</v>
      </c>
      <c r="I83" s="665">
        <v>114</v>
      </c>
      <c r="J83" s="665">
        <v>46620.283563860597</v>
      </c>
      <c r="K83" s="678">
        <v>1</v>
      </c>
      <c r="L83" s="665">
        <v>114</v>
      </c>
      <c r="M83" s="666">
        <v>46620.283563860597</v>
      </c>
    </row>
    <row r="84" spans="1:13" ht="14.4" customHeight="1" x14ac:dyDescent="0.3">
      <c r="A84" s="661" t="s">
        <v>590</v>
      </c>
      <c r="B84" s="662" t="s">
        <v>2551</v>
      </c>
      <c r="C84" s="662" t="s">
        <v>1088</v>
      </c>
      <c r="D84" s="662" t="s">
        <v>1089</v>
      </c>
      <c r="E84" s="662" t="s">
        <v>2553</v>
      </c>
      <c r="F84" s="665"/>
      <c r="G84" s="665"/>
      <c r="H84" s="678">
        <v>0</v>
      </c>
      <c r="I84" s="665">
        <v>38</v>
      </c>
      <c r="J84" s="665">
        <v>23965.085999999999</v>
      </c>
      <c r="K84" s="678">
        <v>1</v>
      </c>
      <c r="L84" s="665">
        <v>38</v>
      </c>
      <c r="M84" s="666">
        <v>23965.085999999999</v>
      </c>
    </row>
    <row r="85" spans="1:13" ht="14.4" customHeight="1" x14ac:dyDescent="0.3">
      <c r="A85" s="661" t="s">
        <v>590</v>
      </c>
      <c r="B85" s="662" t="s">
        <v>2551</v>
      </c>
      <c r="C85" s="662" t="s">
        <v>1092</v>
      </c>
      <c r="D85" s="662" t="s">
        <v>1089</v>
      </c>
      <c r="E85" s="662" t="s">
        <v>2555</v>
      </c>
      <c r="F85" s="665"/>
      <c r="G85" s="665"/>
      <c r="H85" s="678">
        <v>0</v>
      </c>
      <c r="I85" s="665">
        <v>4</v>
      </c>
      <c r="J85" s="665">
        <v>2884.8</v>
      </c>
      <c r="K85" s="678">
        <v>1</v>
      </c>
      <c r="L85" s="665">
        <v>4</v>
      </c>
      <c r="M85" s="666">
        <v>2884.8</v>
      </c>
    </row>
    <row r="86" spans="1:13" ht="14.4" customHeight="1" x14ac:dyDescent="0.3">
      <c r="A86" s="661" t="s">
        <v>590</v>
      </c>
      <c r="B86" s="662" t="s">
        <v>2551</v>
      </c>
      <c r="C86" s="662" t="s">
        <v>1602</v>
      </c>
      <c r="D86" s="662" t="s">
        <v>1543</v>
      </c>
      <c r="E86" s="662" t="s">
        <v>2637</v>
      </c>
      <c r="F86" s="665"/>
      <c r="G86" s="665"/>
      <c r="H86" s="678">
        <v>0</v>
      </c>
      <c r="I86" s="665">
        <v>2</v>
      </c>
      <c r="J86" s="665">
        <v>585.92000000000007</v>
      </c>
      <c r="K86" s="678">
        <v>1</v>
      </c>
      <c r="L86" s="665">
        <v>2</v>
      </c>
      <c r="M86" s="666">
        <v>585.92000000000007</v>
      </c>
    </row>
    <row r="87" spans="1:13" ht="14.4" customHeight="1" x14ac:dyDescent="0.3">
      <c r="A87" s="661" t="s">
        <v>590</v>
      </c>
      <c r="B87" s="662" t="s">
        <v>2551</v>
      </c>
      <c r="C87" s="662" t="s">
        <v>1542</v>
      </c>
      <c r="D87" s="662" t="s">
        <v>1543</v>
      </c>
      <c r="E87" s="662" t="s">
        <v>2555</v>
      </c>
      <c r="F87" s="665"/>
      <c r="G87" s="665"/>
      <c r="H87" s="678">
        <v>0</v>
      </c>
      <c r="I87" s="665">
        <v>1</v>
      </c>
      <c r="J87" s="665">
        <v>1501.0192588488858</v>
      </c>
      <c r="K87" s="678">
        <v>1</v>
      </c>
      <c r="L87" s="665">
        <v>1</v>
      </c>
      <c r="M87" s="666">
        <v>1501.0192588488858</v>
      </c>
    </row>
    <row r="88" spans="1:13" ht="14.4" customHeight="1" x14ac:dyDescent="0.3">
      <c r="A88" s="661" t="s">
        <v>590</v>
      </c>
      <c r="B88" s="662" t="s">
        <v>2638</v>
      </c>
      <c r="C88" s="662" t="s">
        <v>1538</v>
      </c>
      <c r="D88" s="662" t="s">
        <v>1539</v>
      </c>
      <c r="E88" s="662" t="s">
        <v>1540</v>
      </c>
      <c r="F88" s="665"/>
      <c r="G88" s="665"/>
      <c r="H88" s="678">
        <v>0</v>
      </c>
      <c r="I88" s="665">
        <v>1</v>
      </c>
      <c r="J88" s="665">
        <v>79.83</v>
      </c>
      <c r="K88" s="678">
        <v>1</v>
      </c>
      <c r="L88" s="665">
        <v>1</v>
      </c>
      <c r="M88" s="666">
        <v>79.83</v>
      </c>
    </row>
    <row r="89" spans="1:13" ht="14.4" customHeight="1" x14ac:dyDescent="0.3">
      <c r="A89" s="661" t="s">
        <v>590</v>
      </c>
      <c r="B89" s="662" t="s">
        <v>2561</v>
      </c>
      <c r="C89" s="662" t="s">
        <v>1103</v>
      </c>
      <c r="D89" s="662" t="s">
        <v>1104</v>
      </c>
      <c r="E89" s="662" t="s">
        <v>1105</v>
      </c>
      <c r="F89" s="665"/>
      <c r="G89" s="665"/>
      <c r="H89" s="678">
        <v>0</v>
      </c>
      <c r="I89" s="665">
        <v>2</v>
      </c>
      <c r="J89" s="665">
        <v>97.729422583126876</v>
      </c>
      <c r="K89" s="678">
        <v>1</v>
      </c>
      <c r="L89" s="665">
        <v>2</v>
      </c>
      <c r="M89" s="666">
        <v>97.729422583126876</v>
      </c>
    </row>
    <row r="90" spans="1:13" ht="14.4" customHeight="1" x14ac:dyDescent="0.3">
      <c r="A90" s="661" t="s">
        <v>590</v>
      </c>
      <c r="B90" s="662" t="s">
        <v>2563</v>
      </c>
      <c r="C90" s="662" t="s">
        <v>1557</v>
      </c>
      <c r="D90" s="662" t="s">
        <v>1148</v>
      </c>
      <c r="E90" s="662" t="s">
        <v>1558</v>
      </c>
      <c r="F90" s="665"/>
      <c r="G90" s="665"/>
      <c r="H90" s="678">
        <v>0</v>
      </c>
      <c r="I90" s="665">
        <v>1</v>
      </c>
      <c r="J90" s="665">
        <v>222.20999999999989</v>
      </c>
      <c r="K90" s="678">
        <v>1</v>
      </c>
      <c r="L90" s="665">
        <v>1</v>
      </c>
      <c r="M90" s="666">
        <v>222.20999999999989</v>
      </c>
    </row>
    <row r="91" spans="1:13" ht="14.4" customHeight="1" x14ac:dyDescent="0.3">
      <c r="A91" s="661" t="s">
        <v>590</v>
      </c>
      <c r="B91" s="662" t="s">
        <v>2639</v>
      </c>
      <c r="C91" s="662" t="s">
        <v>1560</v>
      </c>
      <c r="D91" s="662" t="s">
        <v>1561</v>
      </c>
      <c r="E91" s="662" t="s">
        <v>1477</v>
      </c>
      <c r="F91" s="665"/>
      <c r="G91" s="665"/>
      <c r="H91" s="678">
        <v>0</v>
      </c>
      <c r="I91" s="665">
        <v>2</v>
      </c>
      <c r="J91" s="665">
        <v>167.47000000000003</v>
      </c>
      <c r="K91" s="678">
        <v>1</v>
      </c>
      <c r="L91" s="665">
        <v>2</v>
      </c>
      <c r="M91" s="666">
        <v>167.47000000000003</v>
      </c>
    </row>
    <row r="92" spans="1:13" ht="14.4" customHeight="1" x14ac:dyDescent="0.3">
      <c r="A92" s="661" t="s">
        <v>590</v>
      </c>
      <c r="B92" s="662" t="s">
        <v>2639</v>
      </c>
      <c r="C92" s="662" t="s">
        <v>1567</v>
      </c>
      <c r="D92" s="662" t="s">
        <v>1568</v>
      </c>
      <c r="E92" s="662" t="s">
        <v>839</v>
      </c>
      <c r="F92" s="665"/>
      <c r="G92" s="665"/>
      <c r="H92" s="678">
        <v>0</v>
      </c>
      <c r="I92" s="665">
        <v>2</v>
      </c>
      <c r="J92" s="665">
        <v>379.63464911675305</v>
      </c>
      <c r="K92" s="678">
        <v>1</v>
      </c>
      <c r="L92" s="665">
        <v>2</v>
      </c>
      <c r="M92" s="666">
        <v>379.63464911675305</v>
      </c>
    </row>
    <row r="93" spans="1:13" ht="14.4" customHeight="1" x14ac:dyDescent="0.3">
      <c r="A93" s="661" t="s">
        <v>590</v>
      </c>
      <c r="B93" s="662" t="s">
        <v>2640</v>
      </c>
      <c r="C93" s="662" t="s">
        <v>1593</v>
      </c>
      <c r="D93" s="662" t="s">
        <v>1594</v>
      </c>
      <c r="E93" s="662" t="s">
        <v>1477</v>
      </c>
      <c r="F93" s="665"/>
      <c r="G93" s="665"/>
      <c r="H93" s="678">
        <v>0</v>
      </c>
      <c r="I93" s="665">
        <v>1</v>
      </c>
      <c r="J93" s="665">
        <v>145.83000000000001</v>
      </c>
      <c r="K93" s="678">
        <v>1</v>
      </c>
      <c r="L93" s="665">
        <v>1</v>
      </c>
      <c r="M93" s="666">
        <v>145.83000000000001</v>
      </c>
    </row>
    <row r="94" spans="1:13" ht="14.4" customHeight="1" x14ac:dyDescent="0.3">
      <c r="A94" s="661" t="s">
        <v>590</v>
      </c>
      <c r="B94" s="662" t="s">
        <v>2566</v>
      </c>
      <c r="C94" s="662" t="s">
        <v>1578</v>
      </c>
      <c r="D94" s="662" t="s">
        <v>2641</v>
      </c>
      <c r="E94" s="662" t="s">
        <v>2642</v>
      </c>
      <c r="F94" s="665"/>
      <c r="G94" s="665"/>
      <c r="H94" s="678">
        <v>0</v>
      </c>
      <c r="I94" s="665">
        <v>1</v>
      </c>
      <c r="J94" s="665">
        <v>14.430000000000003</v>
      </c>
      <c r="K94" s="678">
        <v>1</v>
      </c>
      <c r="L94" s="665">
        <v>1</v>
      </c>
      <c r="M94" s="666">
        <v>14.430000000000003</v>
      </c>
    </row>
    <row r="95" spans="1:13" ht="14.4" customHeight="1" x14ac:dyDescent="0.3">
      <c r="A95" s="661" t="s">
        <v>590</v>
      </c>
      <c r="B95" s="662" t="s">
        <v>2566</v>
      </c>
      <c r="C95" s="662" t="s">
        <v>1143</v>
      </c>
      <c r="D95" s="662" t="s">
        <v>1144</v>
      </c>
      <c r="E95" s="662" t="s">
        <v>2567</v>
      </c>
      <c r="F95" s="665"/>
      <c r="G95" s="665"/>
      <c r="H95" s="678">
        <v>0</v>
      </c>
      <c r="I95" s="665">
        <v>4</v>
      </c>
      <c r="J95" s="665">
        <v>165.16008846433289</v>
      </c>
      <c r="K95" s="678">
        <v>1</v>
      </c>
      <c r="L95" s="665">
        <v>4</v>
      </c>
      <c r="M95" s="666">
        <v>165.16008846433289</v>
      </c>
    </row>
    <row r="96" spans="1:13" ht="14.4" customHeight="1" x14ac:dyDescent="0.3">
      <c r="A96" s="661" t="s">
        <v>590</v>
      </c>
      <c r="B96" s="662" t="s">
        <v>2566</v>
      </c>
      <c r="C96" s="662" t="s">
        <v>1582</v>
      </c>
      <c r="D96" s="662" t="s">
        <v>1583</v>
      </c>
      <c r="E96" s="662" t="s">
        <v>1014</v>
      </c>
      <c r="F96" s="665"/>
      <c r="G96" s="665"/>
      <c r="H96" s="678">
        <v>0</v>
      </c>
      <c r="I96" s="665">
        <v>1</v>
      </c>
      <c r="J96" s="665">
        <v>82.420000000000044</v>
      </c>
      <c r="K96" s="678">
        <v>1</v>
      </c>
      <c r="L96" s="665">
        <v>1</v>
      </c>
      <c r="M96" s="666">
        <v>82.420000000000044</v>
      </c>
    </row>
    <row r="97" spans="1:13" ht="14.4" customHeight="1" x14ac:dyDescent="0.3">
      <c r="A97" s="661" t="s">
        <v>590</v>
      </c>
      <c r="B97" s="662" t="s">
        <v>2643</v>
      </c>
      <c r="C97" s="662" t="s">
        <v>1572</v>
      </c>
      <c r="D97" s="662" t="s">
        <v>1573</v>
      </c>
      <c r="E97" s="662" t="s">
        <v>1574</v>
      </c>
      <c r="F97" s="665"/>
      <c r="G97" s="665"/>
      <c r="H97" s="678">
        <v>0</v>
      </c>
      <c r="I97" s="665">
        <v>1</v>
      </c>
      <c r="J97" s="665">
        <v>82.599999999999952</v>
      </c>
      <c r="K97" s="678">
        <v>1</v>
      </c>
      <c r="L97" s="665">
        <v>1</v>
      </c>
      <c r="M97" s="666">
        <v>82.599999999999952</v>
      </c>
    </row>
    <row r="98" spans="1:13" ht="14.4" customHeight="1" x14ac:dyDescent="0.3">
      <c r="A98" s="661" t="s">
        <v>590</v>
      </c>
      <c r="B98" s="662" t="s">
        <v>2644</v>
      </c>
      <c r="C98" s="662" t="s">
        <v>1531</v>
      </c>
      <c r="D98" s="662" t="s">
        <v>1532</v>
      </c>
      <c r="E98" s="662" t="s">
        <v>839</v>
      </c>
      <c r="F98" s="665"/>
      <c r="G98" s="665"/>
      <c r="H98" s="678">
        <v>0</v>
      </c>
      <c r="I98" s="665">
        <v>4</v>
      </c>
      <c r="J98" s="665">
        <v>192.05999999999995</v>
      </c>
      <c r="K98" s="678">
        <v>1</v>
      </c>
      <c r="L98" s="665">
        <v>4</v>
      </c>
      <c r="M98" s="666">
        <v>192.05999999999995</v>
      </c>
    </row>
    <row r="99" spans="1:13" ht="14.4" customHeight="1" x14ac:dyDescent="0.3">
      <c r="A99" s="661" t="s">
        <v>590</v>
      </c>
      <c r="B99" s="662" t="s">
        <v>2645</v>
      </c>
      <c r="C99" s="662" t="s">
        <v>1570</v>
      </c>
      <c r="D99" s="662" t="s">
        <v>1571</v>
      </c>
      <c r="E99" s="662" t="s">
        <v>800</v>
      </c>
      <c r="F99" s="665"/>
      <c r="G99" s="665"/>
      <c r="H99" s="678">
        <v>0</v>
      </c>
      <c r="I99" s="665">
        <v>2</v>
      </c>
      <c r="J99" s="665">
        <v>118.1</v>
      </c>
      <c r="K99" s="678">
        <v>1</v>
      </c>
      <c r="L99" s="665">
        <v>2</v>
      </c>
      <c r="M99" s="666">
        <v>118.1</v>
      </c>
    </row>
    <row r="100" spans="1:13" ht="14.4" customHeight="1" x14ac:dyDescent="0.3">
      <c r="A100" s="661" t="s">
        <v>590</v>
      </c>
      <c r="B100" s="662" t="s">
        <v>2568</v>
      </c>
      <c r="C100" s="662" t="s">
        <v>1609</v>
      </c>
      <c r="D100" s="662" t="s">
        <v>1610</v>
      </c>
      <c r="E100" s="662" t="s">
        <v>800</v>
      </c>
      <c r="F100" s="665"/>
      <c r="G100" s="665"/>
      <c r="H100" s="678">
        <v>0</v>
      </c>
      <c r="I100" s="665">
        <v>1</v>
      </c>
      <c r="J100" s="665">
        <v>88.250000000000028</v>
      </c>
      <c r="K100" s="678">
        <v>1</v>
      </c>
      <c r="L100" s="665">
        <v>1</v>
      </c>
      <c r="M100" s="666">
        <v>88.250000000000028</v>
      </c>
    </row>
    <row r="101" spans="1:13" ht="14.4" customHeight="1" x14ac:dyDescent="0.3">
      <c r="A101" s="661" t="s">
        <v>590</v>
      </c>
      <c r="B101" s="662" t="s">
        <v>2568</v>
      </c>
      <c r="C101" s="662" t="s">
        <v>1139</v>
      </c>
      <c r="D101" s="662" t="s">
        <v>2569</v>
      </c>
      <c r="E101" s="662" t="s">
        <v>800</v>
      </c>
      <c r="F101" s="665"/>
      <c r="G101" s="665"/>
      <c r="H101" s="678">
        <v>0</v>
      </c>
      <c r="I101" s="665">
        <v>3</v>
      </c>
      <c r="J101" s="665">
        <v>270.67008412610795</v>
      </c>
      <c r="K101" s="678">
        <v>1</v>
      </c>
      <c r="L101" s="665">
        <v>3</v>
      </c>
      <c r="M101" s="666">
        <v>270.67008412610795</v>
      </c>
    </row>
    <row r="102" spans="1:13" ht="14.4" customHeight="1" x14ac:dyDescent="0.3">
      <c r="A102" s="661" t="s">
        <v>590</v>
      </c>
      <c r="B102" s="662" t="s">
        <v>2571</v>
      </c>
      <c r="C102" s="662" t="s">
        <v>1153</v>
      </c>
      <c r="D102" s="662" t="s">
        <v>1154</v>
      </c>
      <c r="E102" s="662" t="s">
        <v>800</v>
      </c>
      <c r="F102" s="665"/>
      <c r="G102" s="665"/>
      <c r="H102" s="678">
        <v>0</v>
      </c>
      <c r="I102" s="665">
        <v>1</v>
      </c>
      <c r="J102" s="665">
        <v>126.50019303645838</v>
      </c>
      <c r="K102" s="678">
        <v>1</v>
      </c>
      <c r="L102" s="665">
        <v>1</v>
      </c>
      <c r="M102" s="666">
        <v>126.50019303645838</v>
      </c>
    </row>
    <row r="103" spans="1:13" ht="14.4" customHeight="1" x14ac:dyDescent="0.3">
      <c r="A103" s="661" t="s">
        <v>590</v>
      </c>
      <c r="B103" s="662" t="s">
        <v>2574</v>
      </c>
      <c r="C103" s="662" t="s">
        <v>1085</v>
      </c>
      <c r="D103" s="662" t="s">
        <v>2575</v>
      </c>
      <c r="E103" s="662" t="s">
        <v>839</v>
      </c>
      <c r="F103" s="665"/>
      <c r="G103" s="665"/>
      <c r="H103" s="678">
        <v>0</v>
      </c>
      <c r="I103" s="665">
        <v>1</v>
      </c>
      <c r="J103" s="665">
        <v>185.55</v>
      </c>
      <c r="K103" s="678">
        <v>1</v>
      </c>
      <c r="L103" s="665">
        <v>1</v>
      </c>
      <c r="M103" s="666">
        <v>185.55</v>
      </c>
    </row>
    <row r="104" spans="1:13" ht="14.4" customHeight="1" x14ac:dyDescent="0.3">
      <c r="A104" s="661" t="s">
        <v>590</v>
      </c>
      <c r="B104" s="662" t="s">
        <v>2578</v>
      </c>
      <c r="C104" s="662" t="s">
        <v>1596</v>
      </c>
      <c r="D104" s="662" t="s">
        <v>2646</v>
      </c>
      <c r="E104" s="662" t="s">
        <v>2647</v>
      </c>
      <c r="F104" s="665"/>
      <c r="G104" s="665"/>
      <c r="H104" s="678">
        <v>0</v>
      </c>
      <c r="I104" s="665">
        <v>14</v>
      </c>
      <c r="J104" s="665">
        <v>524.9794579807949</v>
      </c>
      <c r="K104" s="678">
        <v>1</v>
      </c>
      <c r="L104" s="665">
        <v>14</v>
      </c>
      <c r="M104" s="666">
        <v>524.9794579807949</v>
      </c>
    </row>
    <row r="105" spans="1:13" ht="14.4" customHeight="1" x14ac:dyDescent="0.3">
      <c r="A105" s="661" t="s">
        <v>590</v>
      </c>
      <c r="B105" s="662" t="s">
        <v>2578</v>
      </c>
      <c r="C105" s="662" t="s">
        <v>1066</v>
      </c>
      <c r="D105" s="662" t="s">
        <v>2579</v>
      </c>
      <c r="E105" s="662" t="s">
        <v>2580</v>
      </c>
      <c r="F105" s="665"/>
      <c r="G105" s="665"/>
      <c r="H105" s="678">
        <v>0</v>
      </c>
      <c r="I105" s="665">
        <v>20</v>
      </c>
      <c r="J105" s="665">
        <v>695.20978783866553</v>
      </c>
      <c r="K105" s="678">
        <v>1</v>
      </c>
      <c r="L105" s="665">
        <v>20</v>
      </c>
      <c r="M105" s="666">
        <v>695.20978783866553</v>
      </c>
    </row>
    <row r="106" spans="1:13" ht="14.4" customHeight="1" x14ac:dyDescent="0.3">
      <c r="A106" s="661" t="s">
        <v>590</v>
      </c>
      <c r="B106" s="662" t="s">
        <v>2581</v>
      </c>
      <c r="C106" s="662" t="s">
        <v>1585</v>
      </c>
      <c r="D106" s="662" t="s">
        <v>2648</v>
      </c>
      <c r="E106" s="662" t="s">
        <v>2649</v>
      </c>
      <c r="F106" s="665"/>
      <c r="G106" s="665"/>
      <c r="H106" s="678">
        <v>0</v>
      </c>
      <c r="I106" s="665">
        <v>1</v>
      </c>
      <c r="J106" s="665">
        <v>74.840000000000018</v>
      </c>
      <c r="K106" s="678">
        <v>1</v>
      </c>
      <c r="L106" s="665">
        <v>1</v>
      </c>
      <c r="M106" s="666">
        <v>74.840000000000018</v>
      </c>
    </row>
    <row r="107" spans="1:13" ht="14.4" customHeight="1" x14ac:dyDescent="0.3">
      <c r="A107" s="661" t="s">
        <v>590</v>
      </c>
      <c r="B107" s="662" t="s">
        <v>2581</v>
      </c>
      <c r="C107" s="662" t="s">
        <v>1175</v>
      </c>
      <c r="D107" s="662" t="s">
        <v>2582</v>
      </c>
      <c r="E107" s="662" t="s">
        <v>2583</v>
      </c>
      <c r="F107" s="665"/>
      <c r="G107" s="665"/>
      <c r="H107" s="678">
        <v>0</v>
      </c>
      <c r="I107" s="665">
        <v>2</v>
      </c>
      <c r="J107" s="665">
        <v>128.96000119735774</v>
      </c>
      <c r="K107" s="678">
        <v>1</v>
      </c>
      <c r="L107" s="665">
        <v>2</v>
      </c>
      <c r="M107" s="666">
        <v>128.96000119735774</v>
      </c>
    </row>
    <row r="108" spans="1:13" ht="14.4" customHeight="1" x14ac:dyDescent="0.3">
      <c r="A108" s="661" t="s">
        <v>590</v>
      </c>
      <c r="B108" s="662" t="s">
        <v>2650</v>
      </c>
      <c r="C108" s="662" t="s">
        <v>1622</v>
      </c>
      <c r="D108" s="662" t="s">
        <v>1623</v>
      </c>
      <c r="E108" s="662" t="s">
        <v>1624</v>
      </c>
      <c r="F108" s="665"/>
      <c r="G108" s="665"/>
      <c r="H108" s="678">
        <v>0</v>
      </c>
      <c r="I108" s="665">
        <v>1</v>
      </c>
      <c r="J108" s="665">
        <v>230.67</v>
      </c>
      <c r="K108" s="678">
        <v>1</v>
      </c>
      <c r="L108" s="665">
        <v>1</v>
      </c>
      <c r="M108" s="666">
        <v>230.67</v>
      </c>
    </row>
    <row r="109" spans="1:13" ht="14.4" customHeight="1" x14ac:dyDescent="0.3">
      <c r="A109" s="661" t="s">
        <v>590</v>
      </c>
      <c r="B109" s="662" t="s">
        <v>2586</v>
      </c>
      <c r="C109" s="662" t="s">
        <v>1272</v>
      </c>
      <c r="D109" s="662" t="s">
        <v>2587</v>
      </c>
      <c r="E109" s="662" t="s">
        <v>2588</v>
      </c>
      <c r="F109" s="665"/>
      <c r="G109" s="665"/>
      <c r="H109" s="678">
        <v>0</v>
      </c>
      <c r="I109" s="665">
        <v>1</v>
      </c>
      <c r="J109" s="665">
        <v>115.72</v>
      </c>
      <c r="K109" s="678">
        <v>1</v>
      </c>
      <c r="L109" s="665">
        <v>1</v>
      </c>
      <c r="M109" s="666">
        <v>115.72</v>
      </c>
    </row>
    <row r="110" spans="1:13" ht="14.4" customHeight="1" x14ac:dyDescent="0.3">
      <c r="A110" s="661" t="s">
        <v>590</v>
      </c>
      <c r="B110" s="662" t="s">
        <v>2586</v>
      </c>
      <c r="C110" s="662" t="s">
        <v>1280</v>
      </c>
      <c r="D110" s="662" t="s">
        <v>2589</v>
      </c>
      <c r="E110" s="662" t="s">
        <v>2590</v>
      </c>
      <c r="F110" s="665"/>
      <c r="G110" s="665"/>
      <c r="H110" s="678">
        <v>0</v>
      </c>
      <c r="I110" s="665">
        <v>31.2</v>
      </c>
      <c r="J110" s="665">
        <v>2387.092239842872</v>
      </c>
      <c r="K110" s="678">
        <v>1</v>
      </c>
      <c r="L110" s="665">
        <v>31.2</v>
      </c>
      <c r="M110" s="666">
        <v>2387.092239842872</v>
      </c>
    </row>
    <row r="111" spans="1:13" ht="14.4" customHeight="1" x14ac:dyDescent="0.3">
      <c r="A111" s="661" t="s">
        <v>590</v>
      </c>
      <c r="B111" s="662" t="s">
        <v>2592</v>
      </c>
      <c r="C111" s="662" t="s">
        <v>1232</v>
      </c>
      <c r="D111" s="662" t="s">
        <v>1233</v>
      </c>
      <c r="E111" s="662" t="s">
        <v>1234</v>
      </c>
      <c r="F111" s="665">
        <v>80.900000000000048</v>
      </c>
      <c r="G111" s="665">
        <v>15868.932829410136</v>
      </c>
      <c r="H111" s="678">
        <v>1</v>
      </c>
      <c r="I111" s="665"/>
      <c r="J111" s="665"/>
      <c r="K111" s="678">
        <v>0</v>
      </c>
      <c r="L111" s="665">
        <v>80.900000000000048</v>
      </c>
      <c r="M111" s="666">
        <v>15868.932829410136</v>
      </c>
    </row>
    <row r="112" spans="1:13" ht="14.4" customHeight="1" x14ac:dyDescent="0.3">
      <c r="A112" s="661" t="s">
        <v>590</v>
      </c>
      <c r="B112" s="662" t="s">
        <v>2592</v>
      </c>
      <c r="C112" s="662" t="s">
        <v>1614</v>
      </c>
      <c r="D112" s="662" t="s">
        <v>1615</v>
      </c>
      <c r="E112" s="662" t="s">
        <v>1616</v>
      </c>
      <c r="F112" s="665">
        <v>0.7</v>
      </c>
      <c r="G112" s="665">
        <v>184.80000000000007</v>
      </c>
      <c r="H112" s="678">
        <v>1</v>
      </c>
      <c r="I112" s="665"/>
      <c r="J112" s="665"/>
      <c r="K112" s="678">
        <v>0</v>
      </c>
      <c r="L112" s="665">
        <v>0.7</v>
      </c>
      <c r="M112" s="666">
        <v>184.80000000000007</v>
      </c>
    </row>
    <row r="113" spans="1:13" ht="14.4" customHeight="1" x14ac:dyDescent="0.3">
      <c r="A113" s="661" t="s">
        <v>590</v>
      </c>
      <c r="B113" s="662" t="s">
        <v>2592</v>
      </c>
      <c r="C113" s="662" t="s">
        <v>1276</v>
      </c>
      <c r="D113" s="662" t="s">
        <v>1277</v>
      </c>
      <c r="E113" s="662" t="s">
        <v>1616</v>
      </c>
      <c r="F113" s="665"/>
      <c r="G113" s="665"/>
      <c r="H113" s="678">
        <v>0</v>
      </c>
      <c r="I113" s="665">
        <v>108.60000000000007</v>
      </c>
      <c r="J113" s="665">
        <v>15627.976978376859</v>
      </c>
      <c r="K113" s="678">
        <v>1</v>
      </c>
      <c r="L113" s="665">
        <v>108.60000000000007</v>
      </c>
      <c r="M113" s="666">
        <v>15627.976978376859</v>
      </c>
    </row>
    <row r="114" spans="1:13" ht="14.4" customHeight="1" x14ac:dyDescent="0.3">
      <c r="A114" s="661" t="s">
        <v>590</v>
      </c>
      <c r="B114" s="662" t="s">
        <v>2593</v>
      </c>
      <c r="C114" s="662" t="s">
        <v>1292</v>
      </c>
      <c r="D114" s="662" t="s">
        <v>1293</v>
      </c>
      <c r="E114" s="662" t="s">
        <v>1294</v>
      </c>
      <c r="F114" s="665">
        <v>1.7000000000000002</v>
      </c>
      <c r="G114" s="665">
        <v>479.82276191434869</v>
      </c>
      <c r="H114" s="678">
        <v>0.22704660668098917</v>
      </c>
      <c r="I114" s="665">
        <v>7.4999999999999991</v>
      </c>
      <c r="J114" s="665">
        <v>1633.4999999999995</v>
      </c>
      <c r="K114" s="678">
        <v>0.77295339331901092</v>
      </c>
      <c r="L114" s="665">
        <v>9.1999999999999993</v>
      </c>
      <c r="M114" s="666">
        <v>2113.3227619143481</v>
      </c>
    </row>
    <row r="115" spans="1:13" ht="14.4" customHeight="1" x14ac:dyDescent="0.3">
      <c r="A115" s="661" t="s">
        <v>590</v>
      </c>
      <c r="B115" s="662" t="s">
        <v>2593</v>
      </c>
      <c r="C115" s="662" t="s">
        <v>1286</v>
      </c>
      <c r="D115" s="662" t="s">
        <v>1287</v>
      </c>
      <c r="E115" s="662" t="s">
        <v>1288</v>
      </c>
      <c r="F115" s="665"/>
      <c r="G115" s="665"/>
      <c r="H115" s="678">
        <v>0</v>
      </c>
      <c r="I115" s="665">
        <v>0.1</v>
      </c>
      <c r="J115" s="665">
        <v>15.675000000000001</v>
      </c>
      <c r="K115" s="678">
        <v>1</v>
      </c>
      <c r="L115" s="665">
        <v>0.1</v>
      </c>
      <c r="M115" s="666">
        <v>15.675000000000001</v>
      </c>
    </row>
    <row r="116" spans="1:13" ht="14.4" customHeight="1" x14ac:dyDescent="0.3">
      <c r="A116" s="661" t="s">
        <v>590</v>
      </c>
      <c r="B116" s="662" t="s">
        <v>2593</v>
      </c>
      <c r="C116" s="662" t="s">
        <v>1247</v>
      </c>
      <c r="D116" s="662" t="s">
        <v>1248</v>
      </c>
      <c r="E116" s="662" t="s">
        <v>2594</v>
      </c>
      <c r="F116" s="665"/>
      <c r="G116" s="665"/>
      <c r="H116" s="678">
        <v>0</v>
      </c>
      <c r="I116" s="665">
        <v>9</v>
      </c>
      <c r="J116" s="665">
        <v>1161.9081888994017</v>
      </c>
      <c r="K116" s="678">
        <v>1</v>
      </c>
      <c r="L116" s="665">
        <v>9</v>
      </c>
      <c r="M116" s="666">
        <v>1161.9081888994017</v>
      </c>
    </row>
    <row r="117" spans="1:13" ht="14.4" customHeight="1" x14ac:dyDescent="0.3">
      <c r="A117" s="661" t="s">
        <v>590</v>
      </c>
      <c r="B117" s="662" t="s">
        <v>2597</v>
      </c>
      <c r="C117" s="662" t="s">
        <v>1251</v>
      </c>
      <c r="D117" s="662" t="s">
        <v>1252</v>
      </c>
      <c r="E117" s="662" t="s">
        <v>1253</v>
      </c>
      <c r="F117" s="665"/>
      <c r="G117" s="665"/>
      <c r="H117" s="678">
        <v>0</v>
      </c>
      <c r="I117" s="665">
        <v>1</v>
      </c>
      <c r="J117" s="665">
        <v>104.42000000000003</v>
      </c>
      <c r="K117" s="678">
        <v>1</v>
      </c>
      <c r="L117" s="665">
        <v>1</v>
      </c>
      <c r="M117" s="666">
        <v>104.42000000000003</v>
      </c>
    </row>
    <row r="118" spans="1:13" ht="14.4" customHeight="1" x14ac:dyDescent="0.3">
      <c r="A118" s="661" t="s">
        <v>590</v>
      </c>
      <c r="B118" s="662" t="s">
        <v>2597</v>
      </c>
      <c r="C118" s="662" t="s">
        <v>1300</v>
      </c>
      <c r="D118" s="662" t="s">
        <v>2598</v>
      </c>
      <c r="E118" s="662" t="s">
        <v>2599</v>
      </c>
      <c r="F118" s="665">
        <v>0.2</v>
      </c>
      <c r="G118" s="665">
        <v>125.93174477244109</v>
      </c>
      <c r="H118" s="678">
        <v>6.5534221239623838E-2</v>
      </c>
      <c r="I118" s="665">
        <v>7.6</v>
      </c>
      <c r="J118" s="665">
        <v>1795.6863410208668</v>
      </c>
      <c r="K118" s="678">
        <v>0.93446577876037618</v>
      </c>
      <c r="L118" s="665">
        <v>7.8</v>
      </c>
      <c r="M118" s="666">
        <v>1921.618085793308</v>
      </c>
    </row>
    <row r="119" spans="1:13" ht="14.4" customHeight="1" x14ac:dyDescent="0.3">
      <c r="A119" s="661" t="s">
        <v>590</v>
      </c>
      <c r="B119" s="662" t="s">
        <v>2597</v>
      </c>
      <c r="C119" s="662" t="s">
        <v>1296</v>
      </c>
      <c r="D119" s="662" t="s">
        <v>2598</v>
      </c>
      <c r="E119" s="662" t="s">
        <v>2600</v>
      </c>
      <c r="F119" s="665">
        <v>4.3</v>
      </c>
      <c r="G119" s="665">
        <v>4772.1572567595695</v>
      </c>
      <c r="H119" s="678">
        <v>0.50617615700884677</v>
      </c>
      <c r="I119" s="665">
        <v>15.299999999999999</v>
      </c>
      <c r="J119" s="665">
        <v>4655.7013862862414</v>
      </c>
      <c r="K119" s="678">
        <v>0.49382384299115323</v>
      </c>
      <c r="L119" s="665">
        <v>19.599999999999998</v>
      </c>
      <c r="M119" s="666">
        <v>9427.8586430458108</v>
      </c>
    </row>
    <row r="120" spans="1:13" ht="14.4" customHeight="1" x14ac:dyDescent="0.3">
      <c r="A120" s="661" t="s">
        <v>590</v>
      </c>
      <c r="B120" s="662" t="s">
        <v>2597</v>
      </c>
      <c r="C120" s="662" t="s">
        <v>1225</v>
      </c>
      <c r="D120" s="662" t="s">
        <v>2601</v>
      </c>
      <c r="E120" s="662" t="s">
        <v>2602</v>
      </c>
      <c r="F120" s="665">
        <v>25</v>
      </c>
      <c r="G120" s="665">
        <v>2118.5007704803761</v>
      </c>
      <c r="H120" s="678">
        <v>0.95985683971252655</v>
      </c>
      <c r="I120" s="665">
        <v>1</v>
      </c>
      <c r="J120" s="665">
        <v>88.59999999999998</v>
      </c>
      <c r="K120" s="678">
        <v>4.0143160287473494E-2</v>
      </c>
      <c r="L120" s="665">
        <v>26</v>
      </c>
      <c r="M120" s="666">
        <v>2207.100770480376</v>
      </c>
    </row>
    <row r="121" spans="1:13" ht="14.4" customHeight="1" x14ac:dyDescent="0.3">
      <c r="A121" s="661" t="s">
        <v>590</v>
      </c>
      <c r="B121" s="662" t="s">
        <v>2651</v>
      </c>
      <c r="C121" s="662" t="s">
        <v>1628</v>
      </c>
      <c r="D121" s="662" t="s">
        <v>1629</v>
      </c>
      <c r="E121" s="662" t="s">
        <v>1630</v>
      </c>
      <c r="F121" s="665"/>
      <c r="G121" s="665"/>
      <c r="H121" s="678">
        <v>0</v>
      </c>
      <c r="I121" s="665">
        <v>16</v>
      </c>
      <c r="J121" s="665">
        <v>883.0167696715481</v>
      </c>
      <c r="K121" s="678">
        <v>1</v>
      </c>
      <c r="L121" s="665">
        <v>16</v>
      </c>
      <c r="M121" s="666">
        <v>883.0167696715481</v>
      </c>
    </row>
    <row r="122" spans="1:13" ht="14.4" customHeight="1" x14ac:dyDescent="0.3">
      <c r="A122" s="661" t="s">
        <v>590</v>
      </c>
      <c r="B122" s="662" t="s">
        <v>2652</v>
      </c>
      <c r="C122" s="662" t="s">
        <v>1625</v>
      </c>
      <c r="D122" s="662" t="s">
        <v>1626</v>
      </c>
      <c r="E122" s="662" t="s">
        <v>1627</v>
      </c>
      <c r="F122" s="665"/>
      <c r="G122" s="665"/>
      <c r="H122" s="678">
        <v>0</v>
      </c>
      <c r="I122" s="665">
        <v>0.2</v>
      </c>
      <c r="J122" s="665">
        <v>506</v>
      </c>
      <c r="K122" s="678">
        <v>1</v>
      </c>
      <c r="L122" s="665">
        <v>0.2</v>
      </c>
      <c r="M122" s="666">
        <v>506</v>
      </c>
    </row>
    <row r="123" spans="1:13" ht="14.4" customHeight="1" x14ac:dyDescent="0.3">
      <c r="A123" s="661" t="s">
        <v>590</v>
      </c>
      <c r="B123" s="662" t="s">
        <v>2653</v>
      </c>
      <c r="C123" s="662" t="s">
        <v>1605</v>
      </c>
      <c r="D123" s="662" t="s">
        <v>1606</v>
      </c>
      <c r="E123" s="662" t="s">
        <v>2654</v>
      </c>
      <c r="F123" s="665"/>
      <c r="G123" s="665"/>
      <c r="H123" s="678">
        <v>0</v>
      </c>
      <c r="I123" s="665">
        <v>1</v>
      </c>
      <c r="J123" s="665">
        <v>426.95</v>
      </c>
      <c r="K123" s="678">
        <v>1</v>
      </c>
      <c r="L123" s="665">
        <v>1</v>
      </c>
      <c r="M123" s="666">
        <v>426.95</v>
      </c>
    </row>
    <row r="124" spans="1:13" ht="14.4" customHeight="1" x14ac:dyDescent="0.3">
      <c r="A124" s="661" t="s">
        <v>590</v>
      </c>
      <c r="B124" s="662" t="s">
        <v>2606</v>
      </c>
      <c r="C124" s="662" t="s">
        <v>1160</v>
      </c>
      <c r="D124" s="662" t="s">
        <v>1074</v>
      </c>
      <c r="E124" s="662" t="s">
        <v>2607</v>
      </c>
      <c r="F124" s="665"/>
      <c r="G124" s="665"/>
      <c r="H124" s="678">
        <v>0</v>
      </c>
      <c r="I124" s="665">
        <v>3</v>
      </c>
      <c r="J124" s="665">
        <v>176.46000000000004</v>
      </c>
      <c r="K124" s="678">
        <v>1</v>
      </c>
      <c r="L124" s="665">
        <v>3</v>
      </c>
      <c r="M124" s="666">
        <v>176.46000000000004</v>
      </c>
    </row>
    <row r="125" spans="1:13" ht="14.4" customHeight="1" x14ac:dyDescent="0.3">
      <c r="A125" s="661" t="s">
        <v>590</v>
      </c>
      <c r="B125" s="662" t="s">
        <v>2606</v>
      </c>
      <c r="C125" s="662" t="s">
        <v>1073</v>
      </c>
      <c r="D125" s="662" t="s">
        <v>1074</v>
      </c>
      <c r="E125" s="662" t="s">
        <v>2608</v>
      </c>
      <c r="F125" s="665"/>
      <c r="G125" s="665"/>
      <c r="H125" s="678">
        <v>0</v>
      </c>
      <c r="I125" s="665">
        <v>12</v>
      </c>
      <c r="J125" s="665">
        <v>1261.556358413525</v>
      </c>
      <c r="K125" s="678">
        <v>1</v>
      </c>
      <c r="L125" s="665">
        <v>12</v>
      </c>
      <c r="M125" s="666">
        <v>1261.556358413525</v>
      </c>
    </row>
    <row r="126" spans="1:13" ht="14.4" customHeight="1" x14ac:dyDescent="0.3">
      <c r="A126" s="661" t="s">
        <v>590</v>
      </c>
      <c r="B126" s="662" t="s">
        <v>2609</v>
      </c>
      <c r="C126" s="662" t="s">
        <v>1095</v>
      </c>
      <c r="D126" s="662" t="s">
        <v>1096</v>
      </c>
      <c r="E126" s="662" t="s">
        <v>1097</v>
      </c>
      <c r="F126" s="665"/>
      <c r="G126" s="665"/>
      <c r="H126" s="678">
        <v>0</v>
      </c>
      <c r="I126" s="665">
        <v>10</v>
      </c>
      <c r="J126" s="665">
        <v>587.0891233613861</v>
      </c>
      <c r="K126" s="678">
        <v>1</v>
      </c>
      <c r="L126" s="665">
        <v>10</v>
      </c>
      <c r="M126" s="666">
        <v>587.0891233613861</v>
      </c>
    </row>
    <row r="127" spans="1:13" ht="14.4" customHeight="1" x14ac:dyDescent="0.3">
      <c r="A127" s="661" t="s">
        <v>590</v>
      </c>
      <c r="B127" s="662" t="s">
        <v>2609</v>
      </c>
      <c r="C127" s="662" t="s">
        <v>1534</v>
      </c>
      <c r="D127" s="662" t="s">
        <v>1535</v>
      </c>
      <c r="E127" s="662" t="s">
        <v>1536</v>
      </c>
      <c r="F127" s="665"/>
      <c r="G127" s="665"/>
      <c r="H127" s="678">
        <v>0</v>
      </c>
      <c r="I127" s="665">
        <v>4</v>
      </c>
      <c r="J127" s="665">
        <v>224.94970178889528</v>
      </c>
      <c r="K127" s="678">
        <v>1</v>
      </c>
      <c r="L127" s="665">
        <v>4</v>
      </c>
      <c r="M127" s="666">
        <v>224.94970178889528</v>
      </c>
    </row>
    <row r="128" spans="1:13" ht="14.4" customHeight="1" x14ac:dyDescent="0.3">
      <c r="A128" s="661" t="s">
        <v>590</v>
      </c>
      <c r="B128" s="662" t="s">
        <v>2609</v>
      </c>
      <c r="C128" s="662" t="s">
        <v>1119</v>
      </c>
      <c r="D128" s="662" t="s">
        <v>1120</v>
      </c>
      <c r="E128" s="662" t="s">
        <v>2612</v>
      </c>
      <c r="F128" s="665"/>
      <c r="G128" s="665"/>
      <c r="H128" s="678">
        <v>0</v>
      </c>
      <c r="I128" s="665">
        <v>1</v>
      </c>
      <c r="J128" s="665">
        <v>32.929965299446721</v>
      </c>
      <c r="K128" s="678">
        <v>1</v>
      </c>
      <c r="L128" s="665">
        <v>1</v>
      </c>
      <c r="M128" s="666">
        <v>32.929965299446721</v>
      </c>
    </row>
    <row r="129" spans="1:13" ht="14.4" customHeight="1" x14ac:dyDescent="0.3">
      <c r="A129" s="661" t="s">
        <v>590</v>
      </c>
      <c r="B129" s="662" t="s">
        <v>2609</v>
      </c>
      <c r="C129" s="662" t="s">
        <v>1123</v>
      </c>
      <c r="D129" s="662" t="s">
        <v>1120</v>
      </c>
      <c r="E129" s="662" t="s">
        <v>2613</v>
      </c>
      <c r="F129" s="665"/>
      <c r="G129" s="665"/>
      <c r="H129" s="678">
        <v>0</v>
      </c>
      <c r="I129" s="665">
        <v>1</v>
      </c>
      <c r="J129" s="665">
        <v>91.410000000000011</v>
      </c>
      <c r="K129" s="678">
        <v>1</v>
      </c>
      <c r="L129" s="665">
        <v>1</v>
      </c>
      <c r="M129" s="666">
        <v>91.410000000000011</v>
      </c>
    </row>
    <row r="130" spans="1:13" ht="14.4" customHeight="1" x14ac:dyDescent="0.3">
      <c r="A130" s="661" t="s">
        <v>590</v>
      </c>
      <c r="B130" s="662" t="s">
        <v>2655</v>
      </c>
      <c r="C130" s="662" t="s">
        <v>1599</v>
      </c>
      <c r="D130" s="662" t="s">
        <v>1600</v>
      </c>
      <c r="E130" s="662" t="s">
        <v>1601</v>
      </c>
      <c r="F130" s="665"/>
      <c r="G130" s="665"/>
      <c r="H130" s="678">
        <v>0</v>
      </c>
      <c r="I130" s="665">
        <v>1</v>
      </c>
      <c r="J130" s="665">
        <v>220.95</v>
      </c>
      <c r="K130" s="678">
        <v>1</v>
      </c>
      <c r="L130" s="665">
        <v>1</v>
      </c>
      <c r="M130" s="666">
        <v>220.95</v>
      </c>
    </row>
    <row r="131" spans="1:13" ht="14.4" customHeight="1" x14ac:dyDescent="0.3">
      <c r="A131" s="661" t="s">
        <v>590</v>
      </c>
      <c r="B131" s="662" t="s">
        <v>2656</v>
      </c>
      <c r="C131" s="662" t="s">
        <v>1527</v>
      </c>
      <c r="D131" s="662" t="s">
        <v>2657</v>
      </c>
      <c r="E131" s="662" t="s">
        <v>2658</v>
      </c>
      <c r="F131" s="665"/>
      <c r="G131" s="665"/>
      <c r="H131" s="678">
        <v>0</v>
      </c>
      <c r="I131" s="665">
        <v>2</v>
      </c>
      <c r="J131" s="665">
        <v>120.86000000000003</v>
      </c>
      <c r="K131" s="678">
        <v>1</v>
      </c>
      <c r="L131" s="665">
        <v>2</v>
      </c>
      <c r="M131" s="666">
        <v>120.86000000000003</v>
      </c>
    </row>
    <row r="132" spans="1:13" ht="14.4" customHeight="1" x14ac:dyDescent="0.3">
      <c r="A132" s="661" t="s">
        <v>590</v>
      </c>
      <c r="B132" s="662" t="s">
        <v>2659</v>
      </c>
      <c r="C132" s="662" t="s">
        <v>1563</v>
      </c>
      <c r="D132" s="662" t="s">
        <v>1564</v>
      </c>
      <c r="E132" s="662" t="s">
        <v>1565</v>
      </c>
      <c r="F132" s="665"/>
      <c r="G132" s="665"/>
      <c r="H132" s="678">
        <v>0</v>
      </c>
      <c r="I132" s="665">
        <v>1</v>
      </c>
      <c r="J132" s="665">
        <v>98.949999999999946</v>
      </c>
      <c r="K132" s="678">
        <v>1</v>
      </c>
      <c r="L132" s="665">
        <v>1</v>
      </c>
      <c r="M132" s="666">
        <v>98.949999999999946</v>
      </c>
    </row>
    <row r="133" spans="1:13" ht="14.4" customHeight="1" x14ac:dyDescent="0.3">
      <c r="A133" s="661" t="s">
        <v>590</v>
      </c>
      <c r="B133" s="662" t="s">
        <v>2659</v>
      </c>
      <c r="C133" s="662" t="s">
        <v>1328</v>
      </c>
      <c r="D133" s="662" t="s">
        <v>1329</v>
      </c>
      <c r="E133" s="662" t="s">
        <v>1330</v>
      </c>
      <c r="F133" s="665">
        <v>1</v>
      </c>
      <c r="G133" s="665">
        <v>92.53</v>
      </c>
      <c r="H133" s="678">
        <v>1</v>
      </c>
      <c r="I133" s="665"/>
      <c r="J133" s="665"/>
      <c r="K133" s="678">
        <v>0</v>
      </c>
      <c r="L133" s="665">
        <v>1</v>
      </c>
      <c r="M133" s="666">
        <v>92.53</v>
      </c>
    </row>
    <row r="134" spans="1:13" ht="14.4" customHeight="1" x14ac:dyDescent="0.3">
      <c r="A134" s="661" t="s">
        <v>590</v>
      </c>
      <c r="B134" s="662" t="s">
        <v>2659</v>
      </c>
      <c r="C134" s="662" t="s">
        <v>1589</v>
      </c>
      <c r="D134" s="662" t="s">
        <v>2660</v>
      </c>
      <c r="E134" s="662" t="s">
        <v>1330</v>
      </c>
      <c r="F134" s="665"/>
      <c r="G134" s="665"/>
      <c r="H134" s="678">
        <v>0</v>
      </c>
      <c r="I134" s="665">
        <v>1</v>
      </c>
      <c r="J134" s="665">
        <v>96.739999999999966</v>
      </c>
      <c r="K134" s="678">
        <v>1</v>
      </c>
      <c r="L134" s="665">
        <v>1</v>
      </c>
      <c r="M134" s="666">
        <v>96.739999999999966</v>
      </c>
    </row>
    <row r="135" spans="1:13" ht="14.4" customHeight="1" x14ac:dyDescent="0.3">
      <c r="A135" s="661" t="s">
        <v>590</v>
      </c>
      <c r="B135" s="662" t="s">
        <v>2626</v>
      </c>
      <c r="C135" s="662" t="s">
        <v>1171</v>
      </c>
      <c r="D135" s="662" t="s">
        <v>1172</v>
      </c>
      <c r="E135" s="662" t="s">
        <v>2627</v>
      </c>
      <c r="F135" s="665"/>
      <c r="G135" s="665"/>
      <c r="H135" s="678">
        <v>0</v>
      </c>
      <c r="I135" s="665">
        <v>2</v>
      </c>
      <c r="J135" s="665">
        <v>95.659586732971093</v>
      </c>
      <c r="K135" s="678">
        <v>1</v>
      </c>
      <c r="L135" s="665">
        <v>2</v>
      </c>
      <c r="M135" s="666">
        <v>95.659586732971093</v>
      </c>
    </row>
    <row r="136" spans="1:13" ht="14.4" customHeight="1" x14ac:dyDescent="0.3">
      <c r="A136" s="661" t="s">
        <v>590</v>
      </c>
      <c r="B136" s="662" t="s">
        <v>2628</v>
      </c>
      <c r="C136" s="662" t="s">
        <v>1546</v>
      </c>
      <c r="D136" s="662" t="s">
        <v>1130</v>
      </c>
      <c r="E136" s="662" t="s">
        <v>1796</v>
      </c>
      <c r="F136" s="665"/>
      <c r="G136" s="665"/>
      <c r="H136" s="678">
        <v>0</v>
      </c>
      <c r="I136" s="665">
        <v>3</v>
      </c>
      <c r="J136" s="665">
        <v>173.428381670721</v>
      </c>
      <c r="K136" s="678">
        <v>1</v>
      </c>
      <c r="L136" s="665">
        <v>3</v>
      </c>
      <c r="M136" s="666">
        <v>173.428381670721</v>
      </c>
    </row>
    <row r="137" spans="1:13" ht="14.4" customHeight="1" x14ac:dyDescent="0.3">
      <c r="A137" s="661" t="s">
        <v>590</v>
      </c>
      <c r="B137" s="662" t="s">
        <v>2628</v>
      </c>
      <c r="C137" s="662" t="s">
        <v>1129</v>
      </c>
      <c r="D137" s="662" t="s">
        <v>1130</v>
      </c>
      <c r="E137" s="662" t="s">
        <v>1192</v>
      </c>
      <c r="F137" s="665"/>
      <c r="G137" s="665"/>
      <c r="H137" s="678">
        <v>0</v>
      </c>
      <c r="I137" s="665">
        <v>1</v>
      </c>
      <c r="J137" s="665">
        <v>71.230000000000032</v>
      </c>
      <c r="K137" s="678">
        <v>1</v>
      </c>
      <c r="L137" s="665">
        <v>1</v>
      </c>
      <c r="M137" s="666">
        <v>71.230000000000032</v>
      </c>
    </row>
    <row r="138" spans="1:13" ht="14.4" customHeight="1" x14ac:dyDescent="0.3">
      <c r="A138" s="661" t="s">
        <v>593</v>
      </c>
      <c r="B138" s="662" t="s">
        <v>2545</v>
      </c>
      <c r="C138" s="662" t="s">
        <v>1611</v>
      </c>
      <c r="D138" s="662" t="s">
        <v>1612</v>
      </c>
      <c r="E138" s="662" t="s">
        <v>1613</v>
      </c>
      <c r="F138" s="665"/>
      <c r="G138" s="665"/>
      <c r="H138" s="678">
        <v>0</v>
      </c>
      <c r="I138" s="665">
        <v>6</v>
      </c>
      <c r="J138" s="665">
        <v>406.9799999999999</v>
      </c>
      <c r="K138" s="678">
        <v>1</v>
      </c>
      <c r="L138" s="665">
        <v>6</v>
      </c>
      <c r="M138" s="666">
        <v>406.9799999999999</v>
      </c>
    </row>
    <row r="139" spans="1:13" ht="14.4" customHeight="1" x14ac:dyDescent="0.3">
      <c r="A139" s="661" t="s">
        <v>593</v>
      </c>
      <c r="B139" s="662" t="s">
        <v>2545</v>
      </c>
      <c r="C139" s="662" t="s">
        <v>1901</v>
      </c>
      <c r="D139" s="662" t="s">
        <v>1612</v>
      </c>
      <c r="E139" s="662" t="s">
        <v>1613</v>
      </c>
      <c r="F139" s="665"/>
      <c r="G139" s="665"/>
      <c r="H139" s="678">
        <v>0</v>
      </c>
      <c r="I139" s="665">
        <v>30</v>
      </c>
      <c r="J139" s="665">
        <v>2034.8999999999999</v>
      </c>
      <c r="K139" s="678">
        <v>1</v>
      </c>
      <c r="L139" s="665">
        <v>30</v>
      </c>
      <c r="M139" s="666">
        <v>2034.8999999999999</v>
      </c>
    </row>
    <row r="140" spans="1:13" ht="14.4" customHeight="1" x14ac:dyDescent="0.3">
      <c r="A140" s="661" t="s">
        <v>593</v>
      </c>
      <c r="B140" s="662" t="s">
        <v>2634</v>
      </c>
      <c r="C140" s="662" t="s">
        <v>1553</v>
      </c>
      <c r="D140" s="662" t="s">
        <v>1554</v>
      </c>
      <c r="E140" s="662" t="s">
        <v>1555</v>
      </c>
      <c r="F140" s="665"/>
      <c r="G140" s="665"/>
      <c r="H140" s="678">
        <v>0</v>
      </c>
      <c r="I140" s="665">
        <v>1</v>
      </c>
      <c r="J140" s="665">
        <v>62.740000000000009</v>
      </c>
      <c r="K140" s="678">
        <v>1</v>
      </c>
      <c r="L140" s="665">
        <v>1</v>
      </c>
      <c r="M140" s="666">
        <v>62.740000000000009</v>
      </c>
    </row>
    <row r="141" spans="1:13" ht="14.4" customHeight="1" x14ac:dyDescent="0.3">
      <c r="A141" s="661" t="s">
        <v>593</v>
      </c>
      <c r="B141" s="662" t="s">
        <v>2546</v>
      </c>
      <c r="C141" s="662" t="s">
        <v>1099</v>
      </c>
      <c r="D141" s="662" t="s">
        <v>1100</v>
      </c>
      <c r="E141" s="662" t="s">
        <v>1101</v>
      </c>
      <c r="F141" s="665"/>
      <c r="G141" s="665"/>
      <c r="H141" s="678">
        <v>0</v>
      </c>
      <c r="I141" s="665">
        <v>2</v>
      </c>
      <c r="J141" s="665">
        <v>229.09101239379493</v>
      </c>
      <c r="K141" s="678">
        <v>1</v>
      </c>
      <c r="L141" s="665">
        <v>2</v>
      </c>
      <c r="M141" s="666">
        <v>229.09101239379493</v>
      </c>
    </row>
    <row r="142" spans="1:13" ht="14.4" customHeight="1" x14ac:dyDescent="0.3">
      <c r="A142" s="661" t="s">
        <v>593</v>
      </c>
      <c r="B142" s="662" t="s">
        <v>2661</v>
      </c>
      <c r="C142" s="662" t="s">
        <v>1894</v>
      </c>
      <c r="D142" s="662" t="s">
        <v>1895</v>
      </c>
      <c r="E142" s="662" t="s">
        <v>2662</v>
      </c>
      <c r="F142" s="665"/>
      <c r="G142" s="665"/>
      <c r="H142" s="678">
        <v>0</v>
      </c>
      <c r="I142" s="665">
        <v>1</v>
      </c>
      <c r="J142" s="665">
        <v>466.32</v>
      </c>
      <c r="K142" s="678">
        <v>1</v>
      </c>
      <c r="L142" s="665">
        <v>1</v>
      </c>
      <c r="M142" s="666">
        <v>466.32</v>
      </c>
    </row>
    <row r="143" spans="1:13" ht="14.4" customHeight="1" x14ac:dyDescent="0.3">
      <c r="A143" s="661" t="s">
        <v>593</v>
      </c>
      <c r="B143" s="662" t="s">
        <v>2548</v>
      </c>
      <c r="C143" s="662" t="s">
        <v>1887</v>
      </c>
      <c r="D143" s="662" t="s">
        <v>1888</v>
      </c>
      <c r="E143" s="662" t="s">
        <v>1889</v>
      </c>
      <c r="F143" s="665"/>
      <c r="G143" s="665"/>
      <c r="H143" s="678">
        <v>0</v>
      </c>
      <c r="I143" s="665">
        <v>2</v>
      </c>
      <c r="J143" s="665">
        <v>45.799854363918655</v>
      </c>
      <c r="K143" s="678">
        <v>1</v>
      </c>
      <c r="L143" s="665">
        <v>2</v>
      </c>
      <c r="M143" s="666">
        <v>45.799854363918655</v>
      </c>
    </row>
    <row r="144" spans="1:13" ht="14.4" customHeight="1" x14ac:dyDescent="0.3">
      <c r="A144" s="661" t="s">
        <v>593</v>
      </c>
      <c r="B144" s="662" t="s">
        <v>2551</v>
      </c>
      <c r="C144" s="662" t="s">
        <v>1217</v>
      </c>
      <c r="D144" s="662" t="s">
        <v>1089</v>
      </c>
      <c r="E144" s="662" t="s">
        <v>2553</v>
      </c>
      <c r="F144" s="665">
        <v>11</v>
      </c>
      <c r="G144" s="665">
        <v>6937.26</v>
      </c>
      <c r="H144" s="678">
        <v>0.21999989962998928</v>
      </c>
      <c r="I144" s="665">
        <v>39</v>
      </c>
      <c r="J144" s="665">
        <v>24595.754386222688</v>
      </c>
      <c r="K144" s="678">
        <v>0.78000010037001066</v>
      </c>
      <c r="L144" s="665">
        <v>50</v>
      </c>
      <c r="M144" s="666">
        <v>31533.014386222691</v>
      </c>
    </row>
    <row r="145" spans="1:13" ht="14.4" customHeight="1" x14ac:dyDescent="0.3">
      <c r="A145" s="661" t="s">
        <v>593</v>
      </c>
      <c r="B145" s="662" t="s">
        <v>2551</v>
      </c>
      <c r="C145" s="662" t="s">
        <v>1215</v>
      </c>
      <c r="D145" s="662" t="s">
        <v>1089</v>
      </c>
      <c r="E145" s="662" t="s">
        <v>2554</v>
      </c>
      <c r="F145" s="665"/>
      <c r="G145" s="665"/>
      <c r="H145" s="678">
        <v>0</v>
      </c>
      <c r="I145" s="665">
        <v>44</v>
      </c>
      <c r="J145" s="665">
        <v>17993.765804386469</v>
      </c>
      <c r="K145" s="678">
        <v>1</v>
      </c>
      <c r="L145" s="665">
        <v>44</v>
      </c>
      <c r="M145" s="666">
        <v>17993.765804386469</v>
      </c>
    </row>
    <row r="146" spans="1:13" ht="14.4" customHeight="1" x14ac:dyDescent="0.3">
      <c r="A146" s="661" t="s">
        <v>593</v>
      </c>
      <c r="B146" s="662" t="s">
        <v>2551</v>
      </c>
      <c r="C146" s="662" t="s">
        <v>1194</v>
      </c>
      <c r="D146" s="662" t="s">
        <v>1089</v>
      </c>
      <c r="E146" s="662" t="s">
        <v>2552</v>
      </c>
      <c r="F146" s="665"/>
      <c r="G146" s="665"/>
      <c r="H146" s="678">
        <v>0</v>
      </c>
      <c r="I146" s="665">
        <v>4</v>
      </c>
      <c r="J146" s="665">
        <v>1205.8800000000001</v>
      </c>
      <c r="K146" s="678">
        <v>1</v>
      </c>
      <c r="L146" s="665">
        <v>4</v>
      </c>
      <c r="M146" s="666">
        <v>1205.8800000000001</v>
      </c>
    </row>
    <row r="147" spans="1:13" ht="14.4" customHeight="1" x14ac:dyDescent="0.3">
      <c r="A147" s="661" t="s">
        <v>593</v>
      </c>
      <c r="B147" s="662" t="s">
        <v>2551</v>
      </c>
      <c r="C147" s="662" t="s">
        <v>1197</v>
      </c>
      <c r="D147" s="662" t="s">
        <v>1089</v>
      </c>
      <c r="E147" s="662" t="s">
        <v>2554</v>
      </c>
      <c r="F147" s="665"/>
      <c r="G147" s="665"/>
      <c r="H147" s="678">
        <v>0</v>
      </c>
      <c r="I147" s="665">
        <v>24</v>
      </c>
      <c r="J147" s="665">
        <v>9814.7947623126674</v>
      </c>
      <c r="K147" s="678">
        <v>1</v>
      </c>
      <c r="L147" s="665">
        <v>24</v>
      </c>
      <c r="M147" s="666">
        <v>9814.7947623126674</v>
      </c>
    </row>
    <row r="148" spans="1:13" ht="14.4" customHeight="1" x14ac:dyDescent="0.3">
      <c r="A148" s="661" t="s">
        <v>593</v>
      </c>
      <c r="B148" s="662" t="s">
        <v>2551</v>
      </c>
      <c r="C148" s="662" t="s">
        <v>1088</v>
      </c>
      <c r="D148" s="662" t="s">
        <v>1089</v>
      </c>
      <c r="E148" s="662" t="s">
        <v>2553</v>
      </c>
      <c r="F148" s="665"/>
      <c r="G148" s="665"/>
      <c r="H148" s="678">
        <v>0</v>
      </c>
      <c r="I148" s="665">
        <v>27</v>
      </c>
      <c r="J148" s="665">
        <v>17113.839</v>
      </c>
      <c r="K148" s="678">
        <v>1</v>
      </c>
      <c r="L148" s="665">
        <v>27</v>
      </c>
      <c r="M148" s="666">
        <v>17113.839</v>
      </c>
    </row>
    <row r="149" spans="1:13" ht="14.4" customHeight="1" x14ac:dyDescent="0.3">
      <c r="A149" s="661" t="s">
        <v>593</v>
      </c>
      <c r="B149" s="662" t="s">
        <v>2551</v>
      </c>
      <c r="C149" s="662" t="s">
        <v>1092</v>
      </c>
      <c r="D149" s="662" t="s">
        <v>1089</v>
      </c>
      <c r="E149" s="662" t="s">
        <v>2555</v>
      </c>
      <c r="F149" s="665"/>
      <c r="G149" s="665"/>
      <c r="H149" s="678">
        <v>0</v>
      </c>
      <c r="I149" s="665">
        <v>10</v>
      </c>
      <c r="J149" s="665">
        <v>7212.0000000000009</v>
      </c>
      <c r="K149" s="678">
        <v>1</v>
      </c>
      <c r="L149" s="665">
        <v>10</v>
      </c>
      <c r="M149" s="666">
        <v>7212.0000000000009</v>
      </c>
    </row>
    <row r="150" spans="1:13" ht="14.4" customHeight="1" x14ac:dyDescent="0.3">
      <c r="A150" s="661" t="s">
        <v>593</v>
      </c>
      <c r="B150" s="662" t="s">
        <v>2551</v>
      </c>
      <c r="C150" s="662" t="s">
        <v>1866</v>
      </c>
      <c r="D150" s="662" t="s">
        <v>1089</v>
      </c>
      <c r="E150" s="662" t="s">
        <v>2663</v>
      </c>
      <c r="F150" s="665"/>
      <c r="G150" s="665"/>
      <c r="H150" s="678">
        <v>0</v>
      </c>
      <c r="I150" s="665">
        <v>1</v>
      </c>
      <c r="J150" s="665">
        <v>913.65</v>
      </c>
      <c r="K150" s="678">
        <v>1</v>
      </c>
      <c r="L150" s="665">
        <v>1</v>
      </c>
      <c r="M150" s="666">
        <v>913.65</v>
      </c>
    </row>
    <row r="151" spans="1:13" ht="14.4" customHeight="1" x14ac:dyDescent="0.3">
      <c r="A151" s="661" t="s">
        <v>593</v>
      </c>
      <c r="B151" s="662" t="s">
        <v>2558</v>
      </c>
      <c r="C151" s="662" t="s">
        <v>1209</v>
      </c>
      <c r="D151" s="662" t="s">
        <v>1210</v>
      </c>
      <c r="E151" s="662" t="s">
        <v>1211</v>
      </c>
      <c r="F151" s="665"/>
      <c r="G151" s="665"/>
      <c r="H151" s="678">
        <v>0</v>
      </c>
      <c r="I151" s="665">
        <v>1</v>
      </c>
      <c r="J151" s="665">
        <v>52.699664553256703</v>
      </c>
      <c r="K151" s="678">
        <v>1</v>
      </c>
      <c r="L151" s="665">
        <v>1</v>
      </c>
      <c r="M151" s="666">
        <v>52.699664553256703</v>
      </c>
    </row>
    <row r="152" spans="1:13" ht="14.4" customHeight="1" x14ac:dyDescent="0.3">
      <c r="A152" s="661" t="s">
        <v>593</v>
      </c>
      <c r="B152" s="662" t="s">
        <v>2664</v>
      </c>
      <c r="C152" s="662" t="s">
        <v>1898</v>
      </c>
      <c r="D152" s="662" t="s">
        <v>1899</v>
      </c>
      <c r="E152" s="662" t="s">
        <v>2665</v>
      </c>
      <c r="F152" s="665"/>
      <c r="G152" s="665"/>
      <c r="H152" s="678">
        <v>0</v>
      </c>
      <c r="I152" s="665">
        <v>1</v>
      </c>
      <c r="J152" s="665">
        <v>132.8391670376665</v>
      </c>
      <c r="K152" s="678">
        <v>1</v>
      </c>
      <c r="L152" s="665">
        <v>1</v>
      </c>
      <c r="M152" s="666">
        <v>132.8391670376665</v>
      </c>
    </row>
    <row r="153" spans="1:13" ht="14.4" customHeight="1" x14ac:dyDescent="0.3">
      <c r="A153" s="661" t="s">
        <v>593</v>
      </c>
      <c r="B153" s="662" t="s">
        <v>2638</v>
      </c>
      <c r="C153" s="662" t="s">
        <v>1538</v>
      </c>
      <c r="D153" s="662" t="s">
        <v>1539</v>
      </c>
      <c r="E153" s="662" t="s">
        <v>1540</v>
      </c>
      <c r="F153" s="665"/>
      <c r="G153" s="665"/>
      <c r="H153" s="678">
        <v>0</v>
      </c>
      <c r="I153" s="665">
        <v>5</v>
      </c>
      <c r="J153" s="665">
        <v>348.39955997247705</v>
      </c>
      <c r="K153" s="678">
        <v>1</v>
      </c>
      <c r="L153" s="665">
        <v>5</v>
      </c>
      <c r="M153" s="666">
        <v>348.39955997247705</v>
      </c>
    </row>
    <row r="154" spans="1:13" ht="14.4" customHeight="1" x14ac:dyDescent="0.3">
      <c r="A154" s="661" t="s">
        <v>593</v>
      </c>
      <c r="B154" s="662" t="s">
        <v>2561</v>
      </c>
      <c r="C154" s="662" t="s">
        <v>1103</v>
      </c>
      <c r="D154" s="662" t="s">
        <v>1104</v>
      </c>
      <c r="E154" s="662" t="s">
        <v>1105</v>
      </c>
      <c r="F154" s="665"/>
      <c r="G154" s="665"/>
      <c r="H154" s="678">
        <v>0</v>
      </c>
      <c r="I154" s="665">
        <v>1</v>
      </c>
      <c r="J154" s="665">
        <v>48.81999877182249</v>
      </c>
      <c r="K154" s="678">
        <v>1</v>
      </c>
      <c r="L154" s="665">
        <v>1</v>
      </c>
      <c r="M154" s="666">
        <v>48.81999877182249</v>
      </c>
    </row>
    <row r="155" spans="1:13" ht="14.4" customHeight="1" x14ac:dyDescent="0.3">
      <c r="A155" s="661" t="s">
        <v>593</v>
      </c>
      <c r="B155" s="662" t="s">
        <v>2561</v>
      </c>
      <c r="C155" s="662" t="s">
        <v>1873</v>
      </c>
      <c r="D155" s="662" t="s">
        <v>1874</v>
      </c>
      <c r="E155" s="662" t="s">
        <v>1192</v>
      </c>
      <c r="F155" s="665"/>
      <c r="G155" s="665"/>
      <c r="H155" s="678">
        <v>0</v>
      </c>
      <c r="I155" s="665">
        <v>1</v>
      </c>
      <c r="J155" s="665">
        <v>52.749999999999986</v>
      </c>
      <c r="K155" s="678">
        <v>1</v>
      </c>
      <c r="L155" s="665">
        <v>1</v>
      </c>
      <c r="M155" s="666">
        <v>52.749999999999986</v>
      </c>
    </row>
    <row r="156" spans="1:13" ht="14.4" customHeight="1" x14ac:dyDescent="0.3">
      <c r="A156" s="661" t="s">
        <v>593</v>
      </c>
      <c r="B156" s="662" t="s">
        <v>2666</v>
      </c>
      <c r="C156" s="662" t="s">
        <v>1923</v>
      </c>
      <c r="D156" s="662" t="s">
        <v>1924</v>
      </c>
      <c r="E156" s="662" t="s">
        <v>827</v>
      </c>
      <c r="F156" s="665"/>
      <c r="G156" s="665"/>
      <c r="H156" s="678">
        <v>0</v>
      </c>
      <c r="I156" s="665">
        <v>1</v>
      </c>
      <c r="J156" s="665">
        <v>41.129239516138831</v>
      </c>
      <c r="K156" s="678">
        <v>1</v>
      </c>
      <c r="L156" s="665">
        <v>1</v>
      </c>
      <c r="M156" s="666">
        <v>41.129239516138831</v>
      </c>
    </row>
    <row r="157" spans="1:13" ht="14.4" customHeight="1" x14ac:dyDescent="0.3">
      <c r="A157" s="661" t="s">
        <v>593</v>
      </c>
      <c r="B157" s="662" t="s">
        <v>2562</v>
      </c>
      <c r="C157" s="662" t="s">
        <v>1926</v>
      </c>
      <c r="D157" s="662" t="s">
        <v>1927</v>
      </c>
      <c r="E157" s="662" t="s">
        <v>2667</v>
      </c>
      <c r="F157" s="665"/>
      <c r="G157" s="665"/>
      <c r="H157" s="678">
        <v>0</v>
      </c>
      <c r="I157" s="665">
        <v>3</v>
      </c>
      <c r="J157" s="665">
        <v>487.69983230215951</v>
      </c>
      <c r="K157" s="678">
        <v>1</v>
      </c>
      <c r="L157" s="665">
        <v>3</v>
      </c>
      <c r="M157" s="666">
        <v>487.69983230215951</v>
      </c>
    </row>
    <row r="158" spans="1:13" ht="14.4" customHeight="1" x14ac:dyDescent="0.3">
      <c r="A158" s="661" t="s">
        <v>593</v>
      </c>
      <c r="B158" s="662" t="s">
        <v>2564</v>
      </c>
      <c r="C158" s="662" t="s">
        <v>1863</v>
      </c>
      <c r="D158" s="662" t="s">
        <v>2668</v>
      </c>
      <c r="E158" s="662" t="s">
        <v>827</v>
      </c>
      <c r="F158" s="665"/>
      <c r="G158" s="665"/>
      <c r="H158" s="678">
        <v>0</v>
      </c>
      <c r="I158" s="665">
        <v>1</v>
      </c>
      <c r="J158" s="665">
        <v>72.499308442712348</v>
      </c>
      <c r="K158" s="678">
        <v>1</v>
      </c>
      <c r="L158" s="665">
        <v>1</v>
      </c>
      <c r="M158" s="666">
        <v>72.499308442712348</v>
      </c>
    </row>
    <row r="159" spans="1:13" ht="14.4" customHeight="1" x14ac:dyDescent="0.3">
      <c r="A159" s="661" t="s">
        <v>593</v>
      </c>
      <c r="B159" s="662" t="s">
        <v>2639</v>
      </c>
      <c r="C159" s="662" t="s">
        <v>1567</v>
      </c>
      <c r="D159" s="662" t="s">
        <v>1568</v>
      </c>
      <c r="E159" s="662" t="s">
        <v>839</v>
      </c>
      <c r="F159" s="665"/>
      <c r="G159" s="665"/>
      <c r="H159" s="678">
        <v>0</v>
      </c>
      <c r="I159" s="665">
        <v>1</v>
      </c>
      <c r="J159" s="665">
        <v>191.82999999999996</v>
      </c>
      <c r="K159" s="678">
        <v>1</v>
      </c>
      <c r="L159" s="665">
        <v>1</v>
      </c>
      <c r="M159" s="666">
        <v>191.82999999999996</v>
      </c>
    </row>
    <row r="160" spans="1:13" ht="14.4" customHeight="1" x14ac:dyDescent="0.3">
      <c r="A160" s="661" t="s">
        <v>593</v>
      </c>
      <c r="B160" s="662" t="s">
        <v>2669</v>
      </c>
      <c r="C160" s="662" t="s">
        <v>1876</v>
      </c>
      <c r="D160" s="662" t="s">
        <v>2670</v>
      </c>
      <c r="E160" s="662" t="s">
        <v>839</v>
      </c>
      <c r="F160" s="665"/>
      <c r="G160" s="665"/>
      <c r="H160" s="678">
        <v>0</v>
      </c>
      <c r="I160" s="665">
        <v>1</v>
      </c>
      <c r="J160" s="665">
        <v>95.822452772231614</v>
      </c>
      <c r="K160" s="678">
        <v>1</v>
      </c>
      <c r="L160" s="665">
        <v>1</v>
      </c>
      <c r="M160" s="666">
        <v>95.822452772231614</v>
      </c>
    </row>
    <row r="161" spans="1:13" ht="14.4" customHeight="1" x14ac:dyDescent="0.3">
      <c r="A161" s="661" t="s">
        <v>593</v>
      </c>
      <c r="B161" s="662" t="s">
        <v>2640</v>
      </c>
      <c r="C161" s="662" t="s">
        <v>1903</v>
      </c>
      <c r="D161" s="662" t="s">
        <v>1904</v>
      </c>
      <c r="E161" s="662" t="s">
        <v>1477</v>
      </c>
      <c r="F161" s="665"/>
      <c r="G161" s="665"/>
      <c r="H161" s="678">
        <v>0</v>
      </c>
      <c r="I161" s="665">
        <v>1</v>
      </c>
      <c r="J161" s="665">
        <v>158.98350089460212</v>
      </c>
      <c r="K161" s="678">
        <v>1</v>
      </c>
      <c r="L161" s="665">
        <v>1</v>
      </c>
      <c r="M161" s="666">
        <v>158.98350089460212</v>
      </c>
    </row>
    <row r="162" spans="1:13" ht="14.4" customHeight="1" x14ac:dyDescent="0.3">
      <c r="A162" s="661" t="s">
        <v>593</v>
      </c>
      <c r="B162" s="662" t="s">
        <v>2640</v>
      </c>
      <c r="C162" s="662" t="s">
        <v>1909</v>
      </c>
      <c r="D162" s="662" t="s">
        <v>1910</v>
      </c>
      <c r="E162" s="662" t="s">
        <v>1477</v>
      </c>
      <c r="F162" s="665"/>
      <c r="G162" s="665"/>
      <c r="H162" s="678">
        <v>0</v>
      </c>
      <c r="I162" s="665">
        <v>2</v>
      </c>
      <c r="J162" s="665">
        <v>259.88</v>
      </c>
      <c r="K162" s="678">
        <v>1</v>
      </c>
      <c r="L162" s="665">
        <v>2</v>
      </c>
      <c r="M162" s="666">
        <v>259.88</v>
      </c>
    </row>
    <row r="163" spans="1:13" ht="14.4" customHeight="1" x14ac:dyDescent="0.3">
      <c r="A163" s="661" t="s">
        <v>593</v>
      </c>
      <c r="B163" s="662" t="s">
        <v>2640</v>
      </c>
      <c r="C163" s="662" t="s">
        <v>1878</v>
      </c>
      <c r="D163" s="662" t="s">
        <v>1879</v>
      </c>
      <c r="E163" s="662" t="s">
        <v>1477</v>
      </c>
      <c r="F163" s="665"/>
      <c r="G163" s="665"/>
      <c r="H163" s="678">
        <v>0</v>
      </c>
      <c r="I163" s="665">
        <v>1</v>
      </c>
      <c r="J163" s="665">
        <v>79.769848515357353</v>
      </c>
      <c r="K163" s="678">
        <v>1</v>
      </c>
      <c r="L163" s="665">
        <v>1</v>
      </c>
      <c r="M163" s="666">
        <v>79.769848515357353</v>
      </c>
    </row>
    <row r="164" spans="1:13" ht="14.4" customHeight="1" x14ac:dyDescent="0.3">
      <c r="A164" s="661" t="s">
        <v>593</v>
      </c>
      <c r="B164" s="662" t="s">
        <v>2566</v>
      </c>
      <c r="C164" s="662" t="s">
        <v>1143</v>
      </c>
      <c r="D164" s="662" t="s">
        <v>1144</v>
      </c>
      <c r="E164" s="662" t="s">
        <v>2567</v>
      </c>
      <c r="F164" s="665"/>
      <c r="G164" s="665"/>
      <c r="H164" s="678">
        <v>0</v>
      </c>
      <c r="I164" s="665">
        <v>1</v>
      </c>
      <c r="J164" s="665">
        <v>41.219688509013686</v>
      </c>
      <c r="K164" s="678">
        <v>1</v>
      </c>
      <c r="L164" s="665">
        <v>1</v>
      </c>
      <c r="M164" s="666">
        <v>41.219688509013686</v>
      </c>
    </row>
    <row r="165" spans="1:13" ht="14.4" customHeight="1" x14ac:dyDescent="0.3">
      <c r="A165" s="661" t="s">
        <v>593</v>
      </c>
      <c r="B165" s="662" t="s">
        <v>2644</v>
      </c>
      <c r="C165" s="662" t="s">
        <v>1531</v>
      </c>
      <c r="D165" s="662" t="s">
        <v>1532</v>
      </c>
      <c r="E165" s="662" t="s">
        <v>839</v>
      </c>
      <c r="F165" s="665"/>
      <c r="G165" s="665"/>
      <c r="H165" s="678">
        <v>0</v>
      </c>
      <c r="I165" s="665">
        <v>2</v>
      </c>
      <c r="J165" s="665">
        <v>95</v>
      </c>
      <c r="K165" s="678">
        <v>1</v>
      </c>
      <c r="L165" s="665">
        <v>2</v>
      </c>
      <c r="M165" s="666">
        <v>95</v>
      </c>
    </row>
    <row r="166" spans="1:13" ht="14.4" customHeight="1" x14ac:dyDescent="0.3">
      <c r="A166" s="661" t="s">
        <v>593</v>
      </c>
      <c r="B166" s="662" t="s">
        <v>2645</v>
      </c>
      <c r="C166" s="662" t="s">
        <v>1570</v>
      </c>
      <c r="D166" s="662" t="s">
        <v>1571</v>
      </c>
      <c r="E166" s="662" t="s">
        <v>800</v>
      </c>
      <c r="F166" s="665"/>
      <c r="G166" s="665"/>
      <c r="H166" s="678">
        <v>0</v>
      </c>
      <c r="I166" s="665">
        <v>1</v>
      </c>
      <c r="J166" s="665">
        <v>61.220000000000013</v>
      </c>
      <c r="K166" s="678">
        <v>1</v>
      </c>
      <c r="L166" s="665">
        <v>1</v>
      </c>
      <c r="M166" s="666">
        <v>61.220000000000013</v>
      </c>
    </row>
    <row r="167" spans="1:13" ht="14.4" customHeight="1" x14ac:dyDescent="0.3">
      <c r="A167" s="661" t="s">
        <v>593</v>
      </c>
      <c r="B167" s="662" t="s">
        <v>2645</v>
      </c>
      <c r="C167" s="662" t="s">
        <v>1890</v>
      </c>
      <c r="D167" s="662" t="s">
        <v>1891</v>
      </c>
      <c r="E167" s="662" t="s">
        <v>1892</v>
      </c>
      <c r="F167" s="665"/>
      <c r="G167" s="665"/>
      <c r="H167" s="678">
        <v>0</v>
      </c>
      <c r="I167" s="665">
        <v>1</v>
      </c>
      <c r="J167" s="665">
        <v>108.11968266545549</v>
      </c>
      <c r="K167" s="678">
        <v>1</v>
      </c>
      <c r="L167" s="665">
        <v>1</v>
      </c>
      <c r="M167" s="666">
        <v>108.11968266545549</v>
      </c>
    </row>
    <row r="168" spans="1:13" ht="14.4" customHeight="1" x14ac:dyDescent="0.3">
      <c r="A168" s="661" t="s">
        <v>593</v>
      </c>
      <c r="B168" s="662" t="s">
        <v>2568</v>
      </c>
      <c r="C168" s="662" t="s">
        <v>1609</v>
      </c>
      <c r="D168" s="662" t="s">
        <v>1610</v>
      </c>
      <c r="E168" s="662" t="s">
        <v>800</v>
      </c>
      <c r="F168" s="665"/>
      <c r="G168" s="665"/>
      <c r="H168" s="678">
        <v>0</v>
      </c>
      <c r="I168" s="665">
        <v>2</v>
      </c>
      <c r="J168" s="665">
        <v>176.67990681536821</v>
      </c>
      <c r="K168" s="678">
        <v>1</v>
      </c>
      <c r="L168" s="665">
        <v>2</v>
      </c>
      <c r="M168" s="666">
        <v>176.67990681536821</v>
      </c>
    </row>
    <row r="169" spans="1:13" ht="14.4" customHeight="1" x14ac:dyDescent="0.3">
      <c r="A169" s="661" t="s">
        <v>593</v>
      </c>
      <c r="B169" s="662" t="s">
        <v>2568</v>
      </c>
      <c r="C169" s="662" t="s">
        <v>1881</v>
      </c>
      <c r="D169" s="662" t="s">
        <v>2671</v>
      </c>
      <c r="E169" s="662" t="s">
        <v>1192</v>
      </c>
      <c r="F169" s="665"/>
      <c r="G169" s="665"/>
      <c r="H169" s="678">
        <v>0</v>
      </c>
      <c r="I169" s="665">
        <v>1</v>
      </c>
      <c r="J169" s="665">
        <v>44.119903275528358</v>
      </c>
      <c r="K169" s="678">
        <v>1</v>
      </c>
      <c r="L169" s="665">
        <v>1</v>
      </c>
      <c r="M169" s="666">
        <v>44.119903275528358</v>
      </c>
    </row>
    <row r="170" spans="1:13" ht="14.4" customHeight="1" x14ac:dyDescent="0.3">
      <c r="A170" s="661" t="s">
        <v>593</v>
      </c>
      <c r="B170" s="662" t="s">
        <v>2568</v>
      </c>
      <c r="C170" s="662" t="s">
        <v>1139</v>
      </c>
      <c r="D170" s="662" t="s">
        <v>2569</v>
      </c>
      <c r="E170" s="662" t="s">
        <v>800</v>
      </c>
      <c r="F170" s="665"/>
      <c r="G170" s="665"/>
      <c r="H170" s="678">
        <v>0</v>
      </c>
      <c r="I170" s="665">
        <v>1</v>
      </c>
      <c r="J170" s="665">
        <v>88.430134942403285</v>
      </c>
      <c r="K170" s="678">
        <v>1</v>
      </c>
      <c r="L170" s="665">
        <v>1</v>
      </c>
      <c r="M170" s="666">
        <v>88.430134942403285</v>
      </c>
    </row>
    <row r="171" spans="1:13" ht="14.4" customHeight="1" x14ac:dyDescent="0.3">
      <c r="A171" s="661" t="s">
        <v>593</v>
      </c>
      <c r="B171" s="662" t="s">
        <v>2571</v>
      </c>
      <c r="C171" s="662" t="s">
        <v>1190</v>
      </c>
      <c r="D171" s="662" t="s">
        <v>1191</v>
      </c>
      <c r="E171" s="662" t="s">
        <v>1192</v>
      </c>
      <c r="F171" s="665"/>
      <c r="G171" s="665"/>
      <c r="H171" s="678">
        <v>0</v>
      </c>
      <c r="I171" s="665">
        <v>1</v>
      </c>
      <c r="J171" s="665">
        <v>82.239999999999981</v>
      </c>
      <c r="K171" s="678">
        <v>1</v>
      </c>
      <c r="L171" s="665">
        <v>1</v>
      </c>
      <c r="M171" s="666">
        <v>82.239999999999981</v>
      </c>
    </row>
    <row r="172" spans="1:13" ht="14.4" customHeight="1" x14ac:dyDescent="0.3">
      <c r="A172" s="661" t="s">
        <v>593</v>
      </c>
      <c r="B172" s="662" t="s">
        <v>2578</v>
      </c>
      <c r="C172" s="662" t="s">
        <v>1869</v>
      </c>
      <c r="D172" s="662" t="s">
        <v>1870</v>
      </c>
      <c r="E172" s="662" t="s">
        <v>2665</v>
      </c>
      <c r="F172" s="665"/>
      <c r="G172" s="665"/>
      <c r="H172" s="678">
        <v>0</v>
      </c>
      <c r="I172" s="665">
        <v>4</v>
      </c>
      <c r="J172" s="665">
        <v>187.35909193045535</v>
      </c>
      <c r="K172" s="678">
        <v>1</v>
      </c>
      <c r="L172" s="665">
        <v>4</v>
      </c>
      <c r="M172" s="666">
        <v>187.35909193045535</v>
      </c>
    </row>
    <row r="173" spans="1:13" ht="14.4" customHeight="1" x14ac:dyDescent="0.3">
      <c r="A173" s="661" t="s">
        <v>593</v>
      </c>
      <c r="B173" s="662" t="s">
        <v>2586</v>
      </c>
      <c r="C173" s="662" t="s">
        <v>1272</v>
      </c>
      <c r="D173" s="662" t="s">
        <v>2587</v>
      </c>
      <c r="E173" s="662" t="s">
        <v>2588</v>
      </c>
      <c r="F173" s="665"/>
      <c r="G173" s="665"/>
      <c r="H173" s="678">
        <v>0</v>
      </c>
      <c r="I173" s="665">
        <v>2</v>
      </c>
      <c r="J173" s="665">
        <v>231.44000000000011</v>
      </c>
      <c r="K173" s="678">
        <v>1</v>
      </c>
      <c r="L173" s="665">
        <v>2</v>
      </c>
      <c r="M173" s="666">
        <v>231.44000000000011</v>
      </c>
    </row>
    <row r="174" spans="1:13" ht="14.4" customHeight="1" x14ac:dyDescent="0.3">
      <c r="A174" s="661" t="s">
        <v>593</v>
      </c>
      <c r="B174" s="662" t="s">
        <v>2586</v>
      </c>
      <c r="C174" s="662" t="s">
        <v>1280</v>
      </c>
      <c r="D174" s="662" t="s">
        <v>2589</v>
      </c>
      <c r="E174" s="662" t="s">
        <v>2590</v>
      </c>
      <c r="F174" s="665"/>
      <c r="G174" s="665"/>
      <c r="H174" s="678">
        <v>0</v>
      </c>
      <c r="I174" s="665">
        <v>216.20000000000002</v>
      </c>
      <c r="J174" s="665">
        <v>16564.163909269635</v>
      </c>
      <c r="K174" s="678">
        <v>1</v>
      </c>
      <c r="L174" s="665">
        <v>216.20000000000002</v>
      </c>
      <c r="M174" s="666">
        <v>16564.163909269635</v>
      </c>
    </row>
    <row r="175" spans="1:13" ht="14.4" customHeight="1" x14ac:dyDescent="0.3">
      <c r="A175" s="661" t="s">
        <v>593</v>
      </c>
      <c r="B175" s="662" t="s">
        <v>2591</v>
      </c>
      <c r="C175" s="662" t="s">
        <v>1283</v>
      </c>
      <c r="D175" s="662" t="s">
        <v>1284</v>
      </c>
      <c r="E175" s="662" t="s">
        <v>1285</v>
      </c>
      <c r="F175" s="665"/>
      <c r="G175" s="665"/>
      <c r="H175" s="678">
        <v>0</v>
      </c>
      <c r="I175" s="665">
        <v>35.699999999999996</v>
      </c>
      <c r="J175" s="665">
        <v>16493.399999999998</v>
      </c>
      <c r="K175" s="678">
        <v>1</v>
      </c>
      <c r="L175" s="665">
        <v>35.699999999999996</v>
      </c>
      <c r="M175" s="666">
        <v>16493.399999999998</v>
      </c>
    </row>
    <row r="176" spans="1:13" ht="14.4" customHeight="1" x14ac:dyDescent="0.3">
      <c r="A176" s="661" t="s">
        <v>593</v>
      </c>
      <c r="B176" s="662" t="s">
        <v>2593</v>
      </c>
      <c r="C176" s="662" t="s">
        <v>1292</v>
      </c>
      <c r="D176" s="662" t="s">
        <v>1293</v>
      </c>
      <c r="E176" s="662" t="s">
        <v>1294</v>
      </c>
      <c r="F176" s="665"/>
      <c r="G176" s="665"/>
      <c r="H176" s="678">
        <v>0</v>
      </c>
      <c r="I176" s="665">
        <v>32.4</v>
      </c>
      <c r="J176" s="665">
        <v>7056.7200000000012</v>
      </c>
      <c r="K176" s="678">
        <v>1</v>
      </c>
      <c r="L176" s="665">
        <v>32.4</v>
      </c>
      <c r="M176" s="666">
        <v>7056.7200000000012</v>
      </c>
    </row>
    <row r="177" spans="1:13" ht="14.4" customHeight="1" x14ac:dyDescent="0.3">
      <c r="A177" s="661" t="s">
        <v>593</v>
      </c>
      <c r="B177" s="662" t="s">
        <v>2672</v>
      </c>
      <c r="C177" s="662" t="s">
        <v>2005</v>
      </c>
      <c r="D177" s="662" t="s">
        <v>2006</v>
      </c>
      <c r="E177" s="662" t="s">
        <v>2007</v>
      </c>
      <c r="F177" s="665"/>
      <c r="G177" s="665"/>
      <c r="H177" s="678">
        <v>0</v>
      </c>
      <c r="I177" s="665">
        <v>78</v>
      </c>
      <c r="J177" s="665">
        <v>2335.3207424283287</v>
      </c>
      <c r="K177" s="678">
        <v>1</v>
      </c>
      <c r="L177" s="665">
        <v>78</v>
      </c>
      <c r="M177" s="666">
        <v>2335.3207424283287</v>
      </c>
    </row>
    <row r="178" spans="1:13" ht="14.4" customHeight="1" x14ac:dyDescent="0.3">
      <c r="A178" s="661" t="s">
        <v>593</v>
      </c>
      <c r="B178" s="662" t="s">
        <v>2673</v>
      </c>
      <c r="C178" s="662" t="s">
        <v>2002</v>
      </c>
      <c r="D178" s="662" t="s">
        <v>2674</v>
      </c>
      <c r="E178" s="662" t="s">
        <v>2004</v>
      </c>
      <c r="F178" s="665"/>
      <c r="G178" s="665"/>
      <c r="H178" s="678">
        <v>0</v>
      </c>
      <c r="I178" s="665">
        <v>6.2999999999999989</v>
      </c>
      <c r="J178" s="665">
        <v>3257.0999999999995</v>
      </c>
      <c r="K178" s="678">
        <v>1</v>
      </c>
      <c r="L178" s="665">
        <v>6.2999999999999989</v>
      </c>
      <c r="M178" s="666">
        <v>3257.0999999999995</v>
      </c>
    </row>
    <row r="179" spans="1:13" ht="14.4" customHeight="1" x14ac:dyDescent="0.3">
      <c r="A179" s="661" t="s">
        <v>593</v>
      </c>
      <c r="B179" s="662" t="s">
        <v>2675</v>
      </c>
      <c r="C179" s="662" t="s">
        <v>1946</v>
      </c>
      <c r="D179" s="662" t="s">
        <v>1947</v>
      </c>
      <c r="E179" s="662" t="s">
        <v>2676</v>
      </c>
      <c r="F179" s="665">
        <v>-1</v>
      </c>
      <c r="G179" s="665">
        <v>-2123.14</v>
      </c>
      <c r="H179" s="678">
        <v>1</v>
      </c>
      <c r="I179" s="665"/>
      <c r="J179" s="665"/>
      <c r="K179" s="678">
        <v>0</v>
      </c>
      <c r="L179" s="665">
        <v>-1</v>
      </c>
      <c r="M179" s="666">
        <v>-2123.14</v>
      </c>
    </row>
    <row r="180" spans="1:13" ht="14.4" customHeight="1" x14ac:dyDescent="0.3">
      <c r="A180" s="661" t="s">
        <v>593</v>
      </c>
      <c r="B180" s="662" t="s">
        <v>2597</v>
      </c>
      <c r="C180" s="662" t="s">
        <v>1300</v>
      </c>
      <c r="D180" s="662" t="s">
        <v>2598</v>
      </c>
      <c r="E180" s="662" t="s">
        <v>2599</v>
      </c>
      <c r="F180" s="665">
        <v>22.899999999999995</v>
      </c>
      <c r="G180" s="665">
        <v>14479.304476942845</v>
      </c>
      <c r="H180" s="678">
        <v>0.48331554125159365</v>
      </c>
      <c r="I180" s="665">
        <v>99.8</v>
      </c>
      <c r="J180" s="665">
        <v>15478.979999999998</v>
      </c>
      <c r="K180" s="678">
        <v>0.51668445874840641</v>
      </c>
      <c r="L180" s="665">
        <v>122.69999999999999</v>
      </c>
      <c r="M180" s="666">
        <v>29958.284476942841</v>
      </c>
    </row>
    <row r="181" spans="1:13" ht="14.4" customHeight="1" x14ac:dyDescent="0.3">
      <c r="A181" s="661" t="s">
        <v>593</v>
      </c>
      <c r="B181" s="662" t="s">
        <v>2597</v>
      </c>
      <c r="C181" s="662" t="s">
        <v>1296</v>
      </c>
      <c r="D181" s="662" t="s">
        <v>2598</v>
      </c>
      <c r="E181" s="662" t="s">
        <v>2600</v>
      </c>
      <c r="F181" s="665">
        <v>22.900000000000006</v>
      </c>
      <c r="G181" s="665">
        <v>26323.304182872766</v>
      </c>
      <c r="H181" s="678">
        <v>0.51606930820138519</v>
      </c>
      <c r="I181" s="665">
        <v>93.5</v>
      </c>
      <c r="J181" s="665">
        <v>24683.999999999996</v>
      </c>
      <c r="K181" s="678">
        <v>0.48393069179861486</v>
      </c>
      <c r="L181" s="665">
        <v>116.4</v>
      </c>
      <c r="M181" s="666">
        <v>51007.304182872758</v>
      </c>
    </row>
    <row r="182" spans="1:13" ht="14.4" customHeight="1" x14ac:dyDescent="0.3">
      <c r="A182" s="661" t="s">
        <v>593</v>
      </c>
      <c r="B182" s="662" t="s">
        <v>2597</v>
      </c>
      <c r="C182" s="662" t="s">
        <v>1944</v>
      </c>
      <c r="D182" s="662" t="s">
        <v>2601</v>
      </c>
      <c r="E182" s="662" t="s">
        <v>2677</v>
      </c>
      <c r="F182" s="665"/>
      <c r="G182" s="665"/>
      <c r="H182" s="678">
        <v>0</v>
      </c>
      <c r="I182" s="665">
        <v>21</v>
      </c>
      <c r="J182" s="665">
        <v>1553.9995395528949</v>
      </c>
      <c r="K182" s="678">
        <v>1</v>
      </c>
      <c r="L182" s="665">
        <v>21</v>
      </c>
      <c r="M182" s="666">
        <v>1553.9995395528949</v>
      </c>
    </row>
    <row r="183" spans="1:13" ht="14.4" customHeight="1" x14ac:dyDescent="0.3">
      <c r="A183" s="661" t="s">
        <v>593</v>
      </c>
      <c r="B183" s="662" t="s">
        <v>2597</v>
      </c>
      <c r="C183" s="662" t="s">
        <v>1225</v>
      </c>
      <c r="D183" s="662" t="s">
        <v>2601</v>
      </c>
      <c r="E183" s="662" t="s">
        <v>2602</v>
      </c>
      <c r="F183" s="665">
        <v>84</v>
      </c>
      <c r="G183" s="665">
        <v>7118.1626966813146</v>
      </c>
      <c r="H183" s="678">
        <v>0.82080594491213954</v>
      </c>
      <c r="I183" s="665">
        <v>21</v>
      </c>
      <c r="J183" s="665">
        <v>1553.9999999999998</v>
      </c>
      <c r="K183" s="678">
        <v>0.17919405508786043</v>
      </c>
      <c r="L183" s="665">
        <v>105</v>
      </c>
      <c r="M183" s="666">
        <v>8672.1626966813146</v>
      </c>
    </row>
    <row r="184" spans="1:13" ht="14.4" customHeight="1" x14ac:dyDescent="0.3">
      <c r="A184" s="661" t="s">
        <v>593</v>
      </c>
      <c r="B184" s="662" t="s">
        <v>2603</v>
      </c>
      <c r="C184" s="662" t="s">
        <v>1229</v>
      </c>
      <c r="D184" s="662" t="s">
        <v>2604</v>
      </c>
      <c r="E184" s="662" t="s">
        <v>1231</v>
      </c>
      <c r="F184" s="665">
        <v>1.7500000000000002</v>
      </c>
      <c r="G184" s="665">
        <v>1159.3332212121211</v>
      </c>
      <c r="H184" s="678">
        <v>1</v>
      </c>
      <c r="I184" s="665"/>
      <c r="J184" s="665"/>
      <c r="K184" s="678">
        <v>0</v>
      </c>
      <c r="L184" s="665">
        <v>1.7500000000000002</v>
      </c>
      <c r="M184" s="666">
        <v>1159.3332212121211</v>
      </c>
    </row>
    <row r="185" spans="1:13" ht="14.4" customHeight="1" x14ac:dyDescent="0.3">
      <c r="A185" s="661" t="s">
        <v>593</v>
      </c>
      <c r="B185" s="662" t="s">
        <v>2603</v>
      </c>
      <c r="C185" s="662" t="s">
        <v>1991</v>
      </c>
      <c r="D185" s="662" t="s">
        <v>1992</v>
      </c>
      <c r="E185" s="662" t="s">
        <v>2678</v>
      </c>
      <c r="F185" s="665"/>
      <c r="G185" s="665"/>
      <c r="H185" s="678">
        <v>0</v>
      </c>
      <c r="I185" s="665">
        <v>2.7</v>
      </c>
      <c r="J185" s="665">
        <v>184.1372499603969</v>
      </c>
      <c r="K185" s="678">
        <v>1</v>
      </c>
      <c r="L185" s="665">
        <v>2.7</v>
      </c>
      <c r="M185" s="666">
        <v>184.1372499603969</v>
      </c>
    </row>
    <row r="186" spans="1:13" ht="14.4" customHeight="1" x14ac:dyDescent="0.3">
      <c r="A186" s="661" t="s">
        <v>593</v>
      </c>
      <c r="B186" s="662" t="s">
        <v>2679</v>
      </c>
      <c r="C186" s="662" t="s">
        <v>2008</v>
      </c>
      <c r="D186" s="662" t="s">
        <v>2009</v>
      </c>
      <c r="E186" s="662" t="s">
        <v>2010</v>
      </c>
      <c r="F186" s="665">
        <v>5.6</v>
      </c>
      <c r="G186" s="665">
        <v>2182.2415594415652</v>
      </c>
      <c r="H186" s="678">
        <v>1</v>
      </c>
      <c r="I186" s="665"/>
      <c r="J186" s="665"/>
      <c r="K186" s="678">
        <v>0</v>
      </c>
      <c r="L186" s="665">
        <v>5.6</v>
      </c>
      <c r="M186" s="666">
        <v>2182.2415594415652</v>
      </c>
    </row>
    <row r="187" spans="1:13" ht="14.4" customHeight="1" x14ac:dyDescent="0.3">
      <c r="A187" s="661" t="s">
        <v>593</v>
      </c>
      <c r="B187" s="662" t="s">
        <v>2679</v>
      </c>
      <c r="C187" s="662" t="s">
        <v>1266</v>
      </c>
      <c r="D187" s="662" t="s">
        <v>1267</v>
      </c>
      <c r="E187" s="662" t="s">
        <v>1268</v>
      </c>
      <c r="F187" s="665">
        <v>7.8</v>
      </c>
      <c r="G187" s="665">
        <v>3860.9939100948291</v>
      </c>
      <c r="H187" s="678">
        <v>1</v>
      </c>
      <c r="I187" s="665"/>
      <c r="J187" s="665"/>
      <c r="K187" s="678">
        <v>0</v>
      </c>
      <c r="L187" s="665">
        <v>7.8</v>
      </c>
      <c r="M187" s="666">
        <v>3860.9939100948291</v>
      </c>
    </row>
    <row r="188" spans="1:13" ht="14.4" customHeight="1" x14ac:dyDescent="0.3">
      <c r="A188" s="661" t="s">
        <v>593</v>
      </c>
      <c r="B188" s="662" t="s">
        <v>2651</v>
      </c>
      <c r="C188" s="662" t="s">
        <v>2011</v>
      </c>
      <c r="D188" s="662" t="s">
        <v>2012</v>
      </c>
      <c r="E188" s="662" t="s">
        <v>1291</v>
      </c>
      <c r="F188" s="665"/>
      <c r="G188" s="665"/>
      <c r="H188" s="678">
        <v>0</v>
      </c>
      <c r="I188" s="665">
        <v>64</v>
      </c>
      <c r="J188" s="665">
        <v>2218.2567386281585</v>
      </c>
      <c r="K188" s="678">
        <v>1</v>
      </c>
      <c r="L188" s="665">
        <v>64</v>
      </c>
      <c r="M188" s="666">
        <v>2218.2567386281585</v>
      </c>
    </row>
    <row r="189" spans="1:13" ht="14.4" customHeight="1" x14ac:dyDescent="0.3">
      <c r="A189" s="661" t="s">
        <v>593</v>
      </c>
      <c r="B189" s="662" t="s">
        <v>2651</v>
      </c>
      <c r="C189" s="662" t="s">
        <v>1628</v>
      </c>
      <c r="D189" s="662" t="s">
        <v>1629</v>
      </c>
      <c r="E189" s="662" t="s">
        <v>1630</v>
      </c>
      <c r="F189" s="665"/>
      <c r="G189" s="665"/>
      <c r="H189" s="678">
        <v>0</v>
      </c>
      <c r="I189" s="665">
        <v>150</v>
      </c>
      <c r="J189" s="665">
        <v>8278.4121421610907</v>
      </c>
      <c r="K189" s="678">
        <v>1</v>
      </c>
      <c r="L189" s="665">
        <v>150</v>
      </c>
      <c r="M189" s="666">
        <v>8278.4121421610907</v>
      </c>
    </row>
    <row r="190" spans="1:13" ht="14.4" customHeight="1" x14ac:dyDescent="0.3">
      <c r="A190" s="661" t="s">
        <v>593</v>
      </c>
      <c r="B190" s="662" t="s">
        <v>2680</v>
      </c>
      <c r="C190" s="662" t="s">
        <v>1995</v>
      </c>
      <c r="D190" s="662" t="s">
        <v>2681</v>
      </c>
      <c r="E190" s="662" t="s">
        <v>2682</v>
      </c>
      <c r="F190" s="665"/>
      <c r="G190" s="665"/>
      <c r="H190" s="678">
        <v>0</v>
      </c>
      <c r="I190" s="665">
        <v>3</v>
      </c>
      <c r="J190" s="665">
        <v>1796.5199999999998</v>
      </c>
      <c r="K190" s="678">
        <v>1</v>
      </c>
      <c r="L190" s="665">
        <v>3</v>
      </c>
      <c r="M190" s="666">
        <v>1796.5199999999998</v>
      </c>
    </row>
    <row r="191" spans="1:13" ht="14.4" customHeight="1" x14ac:dyDescent="0.3">
      <c r="A191" s="661" t="s">
        <v>593</v>
      </c>
      <c r="B191" s="662" t="s">
        <v>2652</v>
      </c>
      <c r="C191" s="662" t="s">
        <v>1953</v>
      </c>
      <c r="D191" s="662" t="s">
        <v>2683</v>
      </c>
      <c r="E191" s="662" t="s">
        <v>1955</v>
      </c>
      <c r="F191" s="665">
        <v>3</v>
      </c>
      <c r="G191" s="665">
        <v>24181.29</v>
      </c>
      <c r="H191" s="678">
        <v>1</v>
      </c>
      <c r="I191" s="665"/>
      <c r="J191" s="665"/>
      <c r="K191" s="678">
        <v>0</v>
      </c>
      <c r="L191" s="665">
        <v>3</v>
      </c>
      <c r="M191" s="666">
        <v>24181.29</v>
      </c>
    </row>
    <row r="192" spans="1:13" ht="14.4" customHeight="1" x14ac:dyDescent="0.3">
      <c r="A192" s="661" t="s">
        <v>593</v>
      </c>
      <c r="B192" s="662" t="s">
        <v>2652</v>
      </c>
      <c r="C192" s="662" t="s">
        <v>1625</v>
      </c>
      <c r="D192" s="662" t="s">
        <v>1626</v>
      </c>
      <c r="E192" s="662" t="s">
        <v>1627</v>
      </c>
      <c r="F192" s="665"/>
      <c r="G192" s="665"/>
      <c r="H192" s="678">
        <v>0</v>
      </c>
      <c r="I192" s="665">
        <v>8.6</v>
      </c>
      <c r="J192" s="665">
        <v>30482.220999999998</v>
      </c>
      <c r="K192" s="678">
        <v>1</v>
      </c>
      <c r="L192" s="665">
        <v>8.6</v>
      </c>
      <c r="M192" s="666">
        <v>30482.220999999998</v>
      </c>
    </row>
    <row r="193" spans="1:13" ht="14.4" customHeight="1" x14ac:dyDescent="0.3">
      <c r="A193" s="661" t="s">
        <v>593</v>
      </c>
      <c r="B193" s="662" t="s">
        <v>2652</v>
      </c>
      <c r="C193" s="662" t="s">
        <v>1999</v>
      </c>
      <c r="D193" s="662" t="s">
        <v>2684</v>
      </c>
      <c r="E193" s="662" t="s">
        <v>1955</v>
      </c>
      <c r="F193" s="665"/>
      <c r="G193" s="665"/>
      <c r="H193" s="678">
        <v>0</v>
      </c>
      <c r="I193" s="665">
        <v>2</v>
      </c>
      <c r="J193" s="665">
        <v>21719.79</v>
      </c>
      <c r="K193" s="678">
        <v>1</v>
      </c>
      <c r="L193" s="665">
        <v>2</v>
      </c>
      <c r="M193" s="666">
        <v>21719.79</v>
      </c>
    </row>
    <row r="194" spans="1:13" ht="14.4" customHeight="1" x14ac:dyDescent="0.3">
      <c r="A194" s="661" t="s">
        <v>593</v>
      </c>
      <c r="B194" s="662" t="s">
        <v>2606</v>
      </c>
      <c r="C194" s="662" t="s">
        <v>1073</v>
      </c>
      <c r="D194" s="662" t="s">
        <v>1074</v>
      </c>
      <c r="E194" s="662" t="s">
        <v>2608</v>
      </c>
      <c r="F194" s="665"/>
      <c r="G194" s="665"/>
      <c r="H194" s="678">
        <v>0</v>
      </c>
      <c r="I194" s="665">
        <v>10</v>
      </c>
      <c r="J194" s="665">
        <v>1051.0180236245988</v>
      </c>
      <c r="K194" s="678">
        <v>1</v>
      </c>
      <c r="L194" s="665">
        <v>10</v>
      </c>
      <c r="M194" s="666">
        <v>1051.0180236245988</v>
      </c>
    </row>
    <row r="195" spans="1:13" ht="14.4" customHeight="1" x14ac:dyDescent="0.3">
      <c r="A195" s="661" t="s">
        <v>593</v>
      </c>
      <c r="B195" s="662" t="s">
        <v>2609</v>
      </c>
      <c r="C195" s="662" t="s">
        <v>1095</v>
      </c>
      <c r="D195" s="662" t="s">
        <v>1096</v>
      </c>
      <c r="E195" s="662" t="s">
        <v>1097</v>
      </c>
      <c r="F195" s="665"/>
      <c r="G195" s="665"/>
      <c r="H195" s="678">
        <v>0</v>
      </c>
      <c r="I195" s="665">
        <v>17</v>
      </c>
      <c r="J195" s="665">
        <v>971.04940451625191</v>
      </c>
      <c r="K195" s="678">
        <v>1</v>
      </c>
      <c r="L195" s="665">
        <v>17</v>
      </c>
      <c r="M195" s="666">
        <v>971.04940451625191</v>
      </c>
    </row>
    <row r="196" spans="1:13" ht="14.4" customHeight="1" x14ac:dyDescent="0.3">
      <c r="A196" s="661" t="s">
        <v>593</v>
      </c>
      <c r="B196" s="662" t="s">
        <v>2609</v>
      </c>
      <c r="C196" s="662" t="s">
        <v>1534</v>
      </c>
      <c r="D196" s="662" t="s">
        <v>1535</v>
      </c>
      <c r="E196" s="662" t="s">
        <v>1536</v>
      </c>
      <c r="F196" s="665"/>
      <c r="G196" s="665"/>
      <c r="H196" s="678">
        <v>0</v>
      </c>
      <c r="I196" s="665">
        <v>3</v>
      </c>
      <c r="J196" s="665">
        <v>168.62935247616522</v>
      </c>
      <c r="K196" s="678">
        <v>1</v>
      </c>
      <c r="L196" s="665">
        <v>3</v>
      </c>
      <c r="M196" s="666">
        <v>168.62935247616522</v>
      </c>
    </row>
    <row r="197" spans="1:13" ht="14.4" customHeight="1" x14ac:dyDescent="0.3">
      <c r="A197" s="661" t="s">
        <v>593</v>
      </c>
      <c r="B197" s="662" t="s">
        <v>2615</v>
      </c>
      <c r="C197" s="662" t="s">
        <v>1915</v>
      </c>
      <c r="D197" s="662" t="s">
        <v>2685</v>
      </c>
      <c r="E197" s="662" t="s">
        <v>2686</v>
      </c>
      <c r="F197" s="665"/>
      <c r="G197" s="665"/>
      <c r="H197" s="678">
        <v>0</v>
      </c>
      <c r="I197" s="665">
        <v>1</v>
      </c>
      <c r="J197" s="665">
        <v>207.57</v>
      </c>
      <c r="K197" s="678">
        <v>1</v>
      </c>
      <c r="L197" s="665">
        <v>1</v>
      </c>
      <c r="M197" s="666">
        <v>207.57</v>
      </c>
    </row>
    <row r="198" spans="1:13" ht="14.4" customHeight="1" x14ac:dyDescent="0.3">
      <c r="A198" s="661" t="s">
        <v>593</v>
      </c>
      <c r="B198" s="662" t="s">
        <v>2687</v>
      </c>
      <c r="C198" s="662" t="s">
        <v>1640</v>
      </c>
      <c r="D198" s="662" t="s">
        <v>1641</v>
      </c>
      <c r="E198" s="662" t="s">
        <v>1642</v>
      </c>
      <c r="F198" s="665">
        <v>1</v>
      </c>
      <c r="G198" s="665">
        <v>47.610021121655578</v>
      </c>
      <c r="H198" s="678">
        <v>1</v>
      </c>
      <c r="I198" s="665"/>
      <c r="J198" s="665"/>
      <c r="K198" s="678">
        <v>0</v>
      </c>
      <c r="L198" s="665">
        <v>1</v>
      </c>
      <c r="M198" s="666">
        <v>47.610021121655578</v>
      </c>
    </row>
    <row r="199" spans="1:13" ht="14.4" customHeight="1" x14ac:dyDescent="0.3">
      <c r="A199" s="661" t="s">
        <v>593</v>
      </c>
      <c r="B199" s="662" t="s">
        <v>2688</v>
      </c>
      <c r="C199" s="662" t="s">
        <v>1912</v>
      </c>
      <c r="D199" s="662" t="s">
        <v>2689</v>
      </c>
      <c r="E199" s="662" t="s">
        <v>2690</v>
      </c>
      <c r="F199" s="665"/>
      <c r="G199" s="665"/>
      <c r="H199" s="678">
        <v>0</v>
      </c>
      <c r="I199" s="665">
        <v>1</v>
      </c>
      <c r="J199" s="665">
        <v>61.779930583768248</v>
      </c>
      <c r="K199" s="678">
        <v>1</v>
      </c>
      <c r="L199" s="665">
        <v>1</v>
      </c>
      <c r="M199" s="666">
        <v>61.779930583768248</v>
      </c>
    </row>
    <row r="200" spans="1:13" ht="14.4" customHeight="1" x14ac:dyDescent="0.3">
      <c r="A200" s="661" t="s">
        <v>593</v>
      </c>
      <c r="B200" s="662" t="s">
        <v>2688</v>
      </c>
      <c r="C200" s="662" t="s">
        <v>1884</v>
      </c>
      <c r="D200" s="662" t="s">
        <v>2691</v>
      </c>
      <c r="E200" s="662" t="s">
        <v>2692</v>
      </c>
      <c r="F200" s="665"/>
      <c r="G200" s="665"/>
      <c r="H200" s="678">
        <v>0</v>
      </c>
      <c r="I200" s="665">
        <v>2</v>
      </c>
      <c r="J200" s="665">
        <v>211.85000000000002</v>
      </c>
      <c r="K200" s="678">
        <v>1</v>
      </c>
      <c r="L200" s="665">
        <v>2</v>
      </c>
      <c r="M200" s="666">
        <v>211.85000000000002</v>
      </c>
    </row>
    <row r="201" spans="1:13" ht="14.4" customHeight="1" x14ac:dyDescent="0.3">
      <c r="A201" s="661" t="s">
        <v>593</v>
      </c>
      <c r="B201" s="662" t="s">
        <v>2693</v>
      </c>
      <c r="C201" s="662" t="s">
        <v>1906</v>
      </c>
      <c r="D201" s="662" t="s">
        <v>1907</v>
      </c>
      <c r="E201" s="662" t="s">
        <v>1192</v>
      </c>
      <c r="F201" s="665"/>
      <c r="G201" s="665"/>
      <c r="H201" s="678">
        <v>0</v>
      </c>
      <c r="I201" s="665">
        <v>1</v>
      </c>
      <c r="J201" s="665">
        <v>99.13919860389602</v>
      </c>
      <c r="K201" s="678">
        <v>1</v>
      </c>
      <c r="L201" s="665">
        <v>1</v>
      </c>
      <c r="M201" s="666">
        <v>99.13919860389602</v>
      </c>
    </row>
    <row r="202" spans="1:13" ht="14.4" customHeight="1" x14ac:dyDescent="0.3">
      <c r="A202" s="661" t="s">
        <v>593</v>
      </c>
      <c r="B202" s="662" t="s">
        <v>2624</v>
      </c>
      <c r="C202" s="662" t="s">
        <v>1070</v>
      </c>
      <c r="D202" s="662" t="s">
        <v>1071</v>
      </c>
      <c r="E202" s="662" t="s">
        <v>827</v>
      </c>
      <c r="F202" s="665"/>
      <c r="G202" s="665"/>
      <c r="H202" s="678">
        <v>0</v>
      </c>
      <c r="I202" s="665">
        <v>1</v>
      </c>
      <c r="J202" s="665">
        <v>90.38000000000001</v>
      </c>
      <c r="K202" s="678">
        <v>1</v>
      </c>
      <c r="L202" s="665">
        <v>1</v>
      </c>
      <c r="M202" s="666">
        <v>90.38000000000001</v>
      </c>
    </row>
    <row r="203" spans="1:13" ht="14.4" customHeight="1" x14ac:dyDescent="0.3">
      <c r="A203" s="661" t="s">
        <v>593</v>
      </c>
      <c r="B203" s="662" t="s">
        <v>2628</v>
      </c>
      <c r="C203" s="662" t="s">
        <v>1860</v>
      </c>
      <c r="D203" s="662" t="s">
        <v>1130</v>
      </c>
      <c r="E203" s="662" t="s">
        <v>2694</v>
      </c>
      <c r="F203" s="665"/>
      <c r="G203" s="665"/>
      <c r="H203" s="678">
        <v>0</v>
      </c>
      <c r="I203" s="665">
        <v>1</v>
      </c>
      <c r="J203" s="665">
        <v>76.08</v>
      </c>
      <c r="K203" s="678">
        <v>1</v>
      </c>
      <c r="L203" s="665">
        <v>1</v>
      </c>
      <c r="M203" s="666">
        <v>76.08</v>
      </c>
    </row>
    <row r="204" spans="1:13" ht="14.4" customHeight="1" x14ac:dyDescent="0.3">
      <c r="A204" s="661" t="s">
        <v>593</v>
      </c>
      <c r="B204" s="662" t="s">
        <v>2628</v>
      </c>
      <c r="C204" s="662" t="s">
        <v>1129</v>
      </c>
      <c r="D204" s="662" t="s">
        <v>1130</v>
      </c>
      <c r="E204" s="662" t="s">
        <v>1192</v>
      </c>
      <c r="F204" s="665"/>
      <c r="G204" s="665"/>
      <c r="H204" s="678">
        <v>0</v>
      </c>
      <c r="I204" s="665">
        <v>2</v>
      </c>
      <c r="J204" s="665">
        <v>145.13999999999996</v>
      </c>
      <c r="K204" s="678">
        <v>1</v>
      </c>
      <c r="L204" s="665">
        <v>2</v>
      </c>
      <c r="M204" s="666">
        <v>145.13999999999996</v>
      </c>
    </row>
    <row r="205" spans="1:13" ht="14.4" customHeight="1" x14ac:dyDescent="0.3">
      <c r="A205" s="661" t="s">
        <v>593</v>
      </c>
      <c r="B205" s="662" t="s">
        <v>2630</v>
      </c>
      <c r="C205" s="662" t="s">
        <v>1919</v>
      </c>
      <c r="D205" s="662" t="s">
        <v>1920</v>
      </c>
      <c r="E205" s="662" t="s">
        <v>2695</v>
      </c>
      <c r="F205" s="665"/>
      <c r="G205" s="665"/>
      <c r="H205" s="678">
        <v>0</v>
      </c>
      <c r="I205" s="665">
        <v>1</v>
      </c>
      <c r="J205" s="665">
        <v>102.21</v>
      </c>
      <c r="K205" s="678">
        <v>1</v>
      </c>
      <c r="L205" s="665">
        <v>1</v>
      </c>
      <c r="M205" s="666">
        <v>102.21</v>
      </c>
    </row>
    <row r="206" spans="1:13" ht="14.4" customHeight="1" x14ac:dyDescent="0.3">
      <c r="A206" s="661" t="s">
        <v>593</v>
      </c>
      <c r="B206" s="662" t="s">
        <v>2630</v>
      </c>
      <c r="C206" s="662" t="s">
        <v>1933</v>
      </c>
      <c r="D206" s="662" t="s">
        <v>1934</v>
      </c>
      <c r="E206" s="662" t="s">
        <v>1935</v>
      </c>
      <c r="F206" s="665"/>
      <c r="G206" s="665"/>
      <c r="H206" s="678">
        <v>0</v>
      </c>
      <c r="I206" s="665">
        <v>3</v>
      </c>
      <c r="J206" s="665">
        <v>596.66953486970112</v>
      </c>
      <c r="K206" s="678">
        <v>1</v>
      </c>
      <c r="L206" s="665">
        <v>3</v>
      </c>
      <c r="M206" s="666">
        <v>596.66953486970112</v>
      </c>
    </row>
    <row r="207" spans="1:13" ht="14.4" customHeight="1" x14ac:dyDescent="0.3">
      <c r="A207" s="661" t="s">
        <v>593</v>
      </c>
      <c r="B207" s="662" t="s">
        <v>2630</v>
      </c>
      <c r="C207" s="662" t="s">
        <v>1930</v>
      </c>
      <c r="D207" s="662" t="s">
        <v>1931</v>
      </c>
      <c r="E207" s="662" t="s">
        <v>1222</v>
      </c>
      <c r="F207" s="665"/>
      <c r="G207" s="665"/>
      <c r="H207" s="678">
        <v>0</v>
      </c>
      <c r="I207" s="665">
        <v>11</v>
      </c>
      <c r="J207" s="665">
        <v>450.11988066119301</v>
      </c>
      <c r="K207" s="678">
        <v>1</v>
      </c>
      <c r="L207" s="665">
        <v>11</v>
      </c>
      <c r="M207" s="666">
        <v>450.11988066119301</v>
      </c>
    </row>
    <row r="208" spans="1:13" ht="14.4" customHeight="1" x14ac:dyDescent="0.3">
      <c r="A208" s="661" t="s">
        <v>593</v>
      </c>
      <c r="B208" s="662" t="s">
        <v>2630</v>
      </c>
      <c r="C208" s="662" t="s">
        <v>1220</v>
      </c>
      <c r="D208" s="662" t="s">
        <v>1221</v>
      </c>
      <c r="E208" s="662" t="s">
        <v>1222</v>
      </c>
      <c r="F208" s="665"/>
      <c r="G208" s="665"/>
      <c r="H208" s="678">
        <v>0</v>
      </c>
      <c r="I208" s="665">
        <v>11</v>
      </c>
      <c r="J208" s="665">
        <v>463.89992044079531</v>
      </c>
      <c r="K208" s="678">
        <v>1</v>
      </c>
      <c r="L208" s="665">
        <v>11</v>
      </c>
      <c r="M208" s="666">
        <v>463.89992044079531</v>
      </c>
    </row>
    <row r="209" spans="1:13" ht="14.4" customHeight="1" x14ac:dyDescent="0.3">
      <c r="A209" s="661" t="s">
        <v>593</v>
      </c>
      <c r="B209" s="662" t="s">
        <v>2630</v>
      </c>
      <c r="C209" s="662" t="s">
        <v>1936</v>
      </c>
      <c r="D209" s="662" t="s">
        <v>1937</v>
      </c>
      <c r="E209" s="662" t="s">
        <v>1938</v>
      </c>
      <c r="F209" s="665"/>
      <c r="G209" s="665"/>
      <c r="H209" s="678">
        <v>0</v>
      </c>
      <c r="I209" s="665">
        <v>2.5</v>
      </c>
      <c r="J209" s="665">
        <v>422.94750747458545</v>
      </c>
      <c r="K209" s="678">
        <v>1</v>
      </c>
      <c r="L209" s="665">
        <v>2.5</v>
      </c>
      <c r="M209" s="666">
        <v>422.94750747458545</v>
      </c>
    </row>
    <row r="210" spans="1:13" ht="14.4" customHeight="1" x14ac:dyDescent="0.3">
      <c r="A210" s="661" t="s">
        <v>593</v>
      </c>
      <c r="B210" s="662" t="s">
        <v>2630</v>
      </c>
      <c r="C210" s="662" t="s">
        <v>1941</v>
      </c>
      <c r="D210" s="662" t="s">
        <v>1942</v>
      </c>
      <c r="E210" s="662" t="s">
        <v>1938</v>
      </c>
      <c r="F210" s="665"/>
      <c r="G210" s="665"/>
      <c r="H210" s="678">
        <v>0</v>
      </c>
      <c r="I210" s="665">
        <v>1</v>
      </c>
      <c r="J210" s="665">
        <v>162.81000000000006</v>
      </c>
      <c r="K210" s="678">
        <v>1</v>
      </c>
      <c r="L210" s="665">
        <v>1</v>
      </c>
      <c r="M210" s="666">
        <v>162.81000000000006</v>
      </c>
    </row>
    <row r="211" spans="1:13" ht="14.4" customHeight="1" x14ac:dyDescent="0.3">
      <c r="A211" s="661" t="s">
        <v>593</v>
      </c>
      <c r="B211" s="662" t="s">
        <v>2630</v>
      </c>
      <c r="C211" s="662" t="s">
        <v>1939</v>
      </c>
      <c r="D211" s="662" t="s">
        <v>1940</v>
      </c>
      <c r="E211" s="662" t="s">
        <v>1938</v>
      </c>
      <c r="F211" s="665"/>
      <c r="G211" s="665"/>
      <c r="H211" s="678">
        <v>0</v>
      </c>
      <c r="I211" s="665">
        <v>1</v>
      </c>
      <c r="J211" s="665">
        <v>122.68999999999998</v>
      </c>
      <c r="K211" s="678">
        <v>1</v>
      </c>
      <c r="L211" s="665">
        <v>1</v>
      </c>
      <c r="M211" s="666">
        <v>122.68999999999998</v>
      </c>
    </row>
    <row r="212" spans="1:13" ht="14.4" customHeight="1" x14ac:dyDescent="0.3">
      <c r="A212" s="661" t="s">
        <v>596</v>
      </c>
      <c r="B212" s="662" t="s">
        <v>2578</v>
      </c>
      <c r="C212" s="662" t="s">
        <v>2074</v>
      </c>
      <c r="D212" s="662" t="s">
        <v>2646</v>
      </c>
      <c r="E212" s="662" t="s">
        <v>2696</v>
      </c>
      <c r="F212" s="665"/>
      <c r="G212" s="665"/>
      <c r="H212" s="678">
        <v>0</v>
      </c>
      <c r="I212" s="665">
        <v>423</v>
      </c>
      <c r="J212" s="665">
        <v>52532.620075917563</v>
      </c>
      <c r="K212" s="678">
        <v>1</v>
      </c>
      <c r="L212" s="665">
        <v>423</v>
      </c>
      <c r="M212" s="666">
        <v>52532.620075917563</v>
      </c>
    </row>
    <row r="213" spans="1:13" ht="14.4" customHeight="1" x14ac:dyDescent="0.3">
      <c r="A213" s="661" t="s">
        <v>599</v>
      </c>
      <c r="B213" s="662" t="s">
        <v>2631</v>
      </c>
      <c r="C213" s="662" t="s">
        <v>2311</v>
      </c>
      <c r="D213" s="662" t="s">
        <v>2697</v>
      </c>
      <c r="E213" s="662" t="s">
        <v>2698</v>
      </c>
      <c r="F213" s="665"/>
      <c r="G213" s="665"/>
      <c r="H213" s="678">
        <v>0</v>
      </c>
      <c r="I213" s="665">
        <v>5</v>
      </c>
      <c r="J213" s="665">
        <v>341.39998591712151</v>
      </c>
      <c r="K213" s="678">
        <v>1</v>
      </c>
      <c r="L213" s="665">
        <v>5</v>
      </c>
      <c r="M213" s="666">
        <v>341.39998591712151</v>
      </c>
    </row>
    <row r="214" spans="1:13" ht="14.4" customHeight="1" x14ac:dyDescent="0.3">
      <c r="A214" s="661" t="s">
        <v>599</v>
      </c>
      <c r="B214" s="662" t="s">
        <v>2545</v>
      </c>
      <c r="C214" s="662" t="s">
        <v>1611</v>
      </c>
      <c r="D214" s="662" t="s">
        <v>1612</v>
      </c>
      <c r="E214" s="662" t="s">
        <v>1613</v>
      </c>
      <c r="F214" s="665"/>
      <c r="G214" s="665"/>
      <c r="H214" s="678">
        <v>0</v>
      </c>
      <c r="I214" s="665">
        <v>40</v>
      </c>
      <c r="J214" s="665">
        <v>2714.4887468077623</v>
      </c>
      <c r="K214" s="678">
        <v>1</v>
      </c>
      <c r="L214" s="665">
        <v>40</v>
      </c>
      <c r="M214" s="666">
        <v>2714.4887468077623</v>
      </c>
    </row>
    <row r="215" spans="1:13" ht="14.4" customHeight="1" x14ac:dyDescent="0.3">
      <c r="A215" s="661" t="s">
        <v>599</v>
      </c>
      <c r="B215" s="662" t="s">
        <v>2545</v>
      </c>
      <c r="C215" s="662" t="s">
        <v>1331</v>
      </c>
      <c r="D215" s="662" t="s">
        <v>1108</v>
      </c>
      <c r="E215" s="662" t="s">
        <v>1332</v>
      </c>
      <c r="F215" s="665">
        <v>1</v>
      </c>
      <c r="G215" s="665">
        <v>35.179999999999986</v>
      </c>
      <c r="H215" s="678">
        <v>1</v>
      </c>
      <c r="I215" s="665"/>
      <c r="J215" s="665"/>
      <c r="K215" s="678">
        <v>0</v>
      </c>
      <c r="L215" s="665">
        <v>1</v>
      </c>
      <c r="M215" s="666">
        <v>35.179999999999986</v>
      </c>
    </row>
    <row r="216" spans="1:13" ht="14.4" customHeight="1" x14ac:dyDescent="0.3">
      <c r="A216" s="661" t="s">
        <v>599</v>
      </c>
      <c r="B216" s="662" t="s">
        <v>2545</v>
      </c>
      <c r="C216" s="662" t="s">
        <v>1901</v>
      </c>
      <c r="D216" s="662" t="s">
        <v>1612</v>
      </c>
      <c r="E216" s="662" t="s">
        <v>1613</v>
      </c>
      <c r="F216" s="665"/>
      <c r="G216" s="665"/>
      <c r="H216" s="678">
        <v>0</v>
      </c>
      <c r="I216" s="665">
        <v>220</v>
      </c>
      <c r="J216" s="665">
        <v>14929.002277353258</v>
      </c>
      <c r="K216" s="678">
        <v>1</v>
      </c>
      <c r="L216" s="665">
        <v>220</v>
      </c>
      <c r="M216" s="666">
        <v>14929.002277353258</v>
      </c>
    </row>
    <row r="217" spans="1:13" ht="14.4" customHeight="1" x14ac:dyDescent="0.3">
      <c r="A217" s="661" t="s">
        <v>599</v>
      </c>
      <c r="B217" s="662" t="s">
        <v>2634</v>
      </c>
      <c r="C217" s="662" t="s">
        <v>2307</v>
      </c>
      <c r="D217" s="662" t="s">
        <v>2699</v>
      </c>
      <c r="E217" s="662" t="s">
        <v>2700</v>
      </c>
      <c r="F217" s="665"/>
      <c r="G217" s="665"/>
      <c r="H217" s="678">
        <v>0</v>
      </c>
      <c r="I217" s="665">
        <v>1</v>
      </c>
      <c r="J217" s="665">
        <v>99.118299801553789</v>
      </c>
      <c r="K217" s="678">
        <v>1</v>
      </c>
      <c r="L217" s="665">
        <v>1</v>
      </c>
      <c r="M217" s="666">
        <v>99.118299801553789</v>
      </c>
    </row>
    <row r="218" spans="1:13" ht="14.4" customHeight="1" x14ac:dyDescent="0.3">
      <c r="A218" s="661" t="s">
        <v>599</v>
      </c>
      <c r="B218" s="662" t="s">
        <v>2635</v>
      </c>
      <c r="C218" s="662" t="s">
        <v>1575</v>
      </c>
      <c r="D218" s="662" t="s">
        <v>1576</v>
      </c>
      <c r="E218" s="662" t="s">
        <v>692</v>
      </c>
      <c r="F218" s="665"/>
      <c r="G218" s="665"/>
      <c r="H218" s="678">
        <v>0</v>
      </c>
      <c r="I218" s="665">
        <v>1</v>
      </c>
      <c r="J218" s="665">
        <v>72.629967917251861</v>
      </c>
      <c r="K218" s="678">
        <v>1</v>
      </c>
      <c r="L218" s="665">
        <v>1</v>
      </c>
      <c r="M218" s="666">
        <v>72.629967917251861</v>
      </c>
    </row>
    <row r="219" spans="1:13" ht="14.4" customHeight="1" x14ac:dyDescent="0.3">
      <c r="A219" s="661" t="s">
        <v>599</v>
      </c>
      <c r="B219" s="662" t="s">
        <v>2636</v>
      </c>
      <c r="C219" s="662" t="s">
        <v>1320</v>
      </c>
      <c r="D219" s="662" t="s">
        <v>1321</v>
      </c>
      <c r="E219" s="662" t="s">
        <v>1322</v>
      </c>
      <c r="F219" s="665"/>
      <c r="G219" s="665"/>
      <c r="H219" s="678">
        <v>0</v>
      </c>
      <c r="I219" s="665">
        <v>3</v>
      </c>
      <c r="J219" s="665">
        <v>1091.9367990493693</v>
      </c>
      <c r="K219" s="678">
        <v>1</v>
      </c>
      <c r="L219" s="665">
        <v>3</v>
      </c>
      <c r="M219" s="666">
        <v>1091.9367990493693</v>
      </c>
    </row>
    <row r="220" spans="1:13" ht="14.4" customHeight="1" x14ac:dyDescent="0.3">
      <c r="A220" s="661" t="s">
        <v>599</v>
      </c>
      <c r="B220" s="662" t="s">
        <v>2546</v>
      </c>
      <c r="C220" s="662" t="s">
        <v>1099</v>
      </c>
      <c r="D220" s="662" t="s">
        <v>1100</v>
      </c>
      <c r="E220" s="662" t="s">
        <v>1101</v>
      </c>
      <c r="F220" s="665"/>
      <c r="G220" s="665"/>
      <c r="H220" s="678">
        <v>0</v>
      </c>
      <c r="I220" s="665">
        <v>4</v>
      </c>
      <c r="J220" s="665">
        <v>421.77782945862668</v>
      </c>
      <c r="K220" s="678">
        <v>1</v>
      </c>
      <c r="L220" s="665">
        <v>4</v>
      </c>
      <c r="M220" s="666">
        <v>421.77782945862668</v>
      </c>
    </row>
    <row r="221" spans="1:13" ht="14.4" customHeight="1" x14ac:dyDescent="0.3">
      <c r="A221" s="661" t="s">
        <v>599</v>
      </c>
      <c r="B221" s="662" t="s">
        <v>2661</v>
      </c>
      <c r="C221" s="662" t="s">
        <v>1894</v>
      </c>
      <c r="D221" s="662" t="s">
        <v>1895</v>
      </c>
      <c r="E221" s="662" t="s">
        <v>2662</v>
      </c>
      <c r="F221" s="665"/>
      <c r="G221" s="665"/>
      <c r="H221" s="678">
        <v>0</v>
      </c>
      <c r="I221" s="665">
        <v>5</v>
      </c>
      <c r="J221" s="665">
        <v>2329.7816287739292</v>
      </c>
      <c r="K221" s="678">
        <v>1</v>
      </c>
      <c r="L221" s="665">
        <v>5</v>
      </c>
      <c r="M221" s="666">
        <v>2329.7816287739292</v>
      </c>
    </row>
    <row r="222" spans="1:13" ht="14.4" customHeight="1" x14ac:dyDescent="0.3">
      <c r="A222" s="661" t="s">
        <v>599</v>
      </c>
      <c r="B222" s="662" t="s">
        <v>2547</v>
      </c>
      <c r="C222" s="662" t="s">
        <v>1212</v>
      </c>
      <c r="D222" s="662" t="s">
        <v>1213</v>
      </c>
      <c r="E222" s="662" t="s">
        <v>1214</v>
      </c>
      <c r="F222" s="665"/>
      <c r="G222" s="665"/>
      <c r="H222" s="678">
        <v>0</v>
      </c>
      <c r="I222" s="665">
        <v>1</v>
      </c>
      <c r="J222" s="665">
        <v>91.528091584355025</v>
      </c>
      <c r="K222" s="678">
        <v>1</v>
      </c>
      <c r="L222" s="665">
        <v>1</v>
      </c>
      <c r="M222" s="666">
        <v>91.528091584355025</v>
      </c>
    </row>
    <row r="223" spans="1:13" ht="14.4" customHeight="1" x14ac:dyDescent="0.3">
      <c r="A223" s="661" t="s">
        <v>599</v>
      </c>
      <c r="B223" s="662" t="s">
        <v>2551</v>
      </c>
      <c r="C223" s="662" t="s">
        <v>1216</v>
      </c>
      <c r="D223" s="662" t="s">
        <v>1089</v>
      </c>
      <c r="E223" s="662" t="s">
        <v>2552</v>
      </c>
      <c r="F223" s="665"/>
      <c r="G223" s="665"/>
      <c r="H223" s="678">
        <v>0</v>
      </c>
      <c r="I223" s="665">
        <v>2</v>
      </c>
      <c r="J223" s="665">
        <v>602.94000000000005</v>
      </c>
      <c r="K223" s="678">
        <v>1</v>
      </c>
      <c r="L223" s="665">
        <v>2</v>
      </c>
      <c r="M223" s="666">
        <v>602.94000000000005</v>
      </c>
    </row>
    <row r="224" spans="1:13" ht="14.4" customHeight="1" x14ac:dyDescent="0.3">
      <c r="A224" s="661" t="s">
        <v>599</v>
      </c>
      <c r="B224" s="662" t="s">
        <v>2551</v>
      </c>
      <c r="C224" s="662" t="s">
        <v>1217</v>
      </c>
      <c r="D224" s="662" t="s">
        <v>1089</v>
      </c>
      <c r="E224" s="662" t="s">
        <v>2553</v>
      </c>
      <c r="F224" s="665">
        <v>2</v>
      </c>
      <c r="G224" s="665">
        <v>1261.3221864259876</v>
      </c>
      <c r="H224" s="678">
        <v>0.22222266912211164</v>
      </c>
      <c r="I224" s="665">
        <v>7</v>
      </c>
      <c r="J224" s="665">
        <v>4414.6162378978133</v>
      </c>
      <c r="K224" s="678">
        <v>0.77777733087788836</v>
      </c>
      <c r="L224" s="665">
        <v>9</v>
      </c>
      <c r="M224" s="666">
        <v>5675.938424323801</v>
      </c>
    </row>
    <row r="225" spans="1:13" ht="14.4" customHeight="1" x14ac:dyDescent="0.3">
      <c r="A225" s="661" t="s">
        <v>599</v>
      </c>
      <c r="B225" s="662" t="s">
        <v>2551</v>
      </c>
      <c r="C225" s="662" t="s">
        <v>1215</v>
      </c>
      <c r="D225" s="662" t="s">
        <v>1089</v>
      </c>
      <c r="E225" s="662" t="s">
        <v>2554</v>
      </c>
      <c r="F225" s="665"/>
      <c r="G225" s="665"/>
      <c r="H225" s="678">
        <v>0</v>
      </c>
      <c r="I225" s="665">
        <v>47</v>
      </c>
      <c r="J225" s="665">
        <v>19220.606794313127</v>
      </c>
      <c r="K225" s="678">
        <v>1</v>
      </c>
      <c r="L225" s="665">
        <v>47</v>
      </c>
      <c r="M225" s="666">
        <v>19220.606794313127</v>
      </c>
    </row>
    <row r="226" spans="1:13" ht="14.4" customHeight="1" x14ac:dyDescent="0.3">
      <c r="A226" s="661" t="s">
        <v>599</v>
      </c>
      <c r="B226" s="662" t="s">
        <v>2551</v>
      </c>
      <c r="C226" s="662" t="s">
        <v>1197</v>
      </c>
      <c r="D226" s="662" t="s">
        <v>1089</v>
      </c>
      <c r="E226" s="662" t="s">
        <v>2554</v>
      </c>
      <c r="F226" s="665"/>
      <c r="G226" s="665"/>
      <c r="H226" s="678">
        <v>0</v>
      </c>
      <c r="I226" s="665">
        <v>36</v>
      </c>
      <c r="J226" s="665">
        <v>14796.556999999997</v>
      </c>
      <c r="K226" s="678">
        <v>1</v>
      </c>
      <c r="L226" s="665">
        <v>36</v>
      </c>
      <c r="M226" s="666">
        <v>14796.556999999997</v>
      </c>
    </row>
    <row r="227" spans="1:13" ht="14.4" customHeight="1" x14ac:dyDescent="0.3">
      <c r="A227" s="661" t="s">
        <v>599</v>
      </c>
      <c r="B227" s="662" t="s">
        <v>2551</v>
      </c>
      <c r="C227" s="662" t="s">
        <v>1088</v>
      </c>
      <c r="D227" s="662" t="s">
        <v>1089</v>
      </c>
      <c r="E227" s="662" t="s">
        <v>2553</v>
      </c>
      <c r="F227" s="665"/>
      <c r="G227" s="665"/>
      <c r="H227" s="678">
        <v>0</v>
      </c>
      <c r="I227" s="665">
        <v>12</v>
      </c>
      <c r="J227" s="665">
        <v>7567.9230000000007</v>
      </c>
      <c r="K227" s="678">
        <v>1</v>
      </c>
      <c r="L227" s="665">
        <v>12</v>
      </c>
      <c r="M227" s="666">
        <v>7567.9230000000007</v>
      </c>
    </row>
    <row r="228" spans="1:13" ht="14.4" customHeight="1" x14ac:dyDescent="0.3">
      <c r="A228" s="661" t="s">
        <v>599</v>
      </c>
      <c r="B228" s="662" t="s">
        <v>2551</v>
      </c>
      <c r="C228" s="662" t="s">
        <v>1092</v>
      </c>
      <c r="D228" s="662" t="s">
        <v>1089</v>
      </c>
      <c r="E228" s="662" t="s">
        <v>2555</v>
      </c>
      <c r="F228" s="665"/>
      <c r="G228" s="665"/>
      <c r="H228" s="678">
        <v>0</v>
      </c>
      <c r="I228" s="665">
        <v>4</v>
      </c>
      <c r="J228" s="665">
        <v>2884.8</v>
      </c>
      <c r="K228" s="678">
        <v>1</v>
      </c>
      <c r="L228" s="665">
        <v>4</v>
      </c>
      <c r="M228" s="666">
        <v>2884.8</v>
      </c>
    </row>
    <row r="229" spans="1:13" ht="14.4" customHeight="1" x14ac:dyDescent="0.3">
      <c r="A229" s="661" t="s">
        <v>599</v>
      </c>
      <c r="B229" s="662" t="s">
        <v>2638</v>
      </c>
      <c r="C229" s="662" t="s">
        <v>1538</v>
      </c>
      <c r="D229" s="662" t="s">
        <v>1539</v>
      </c>
      <c r="E229" s="662" t="s">
        <v>1540</v>
      </c>
      <c r="F229" s="665"/>
      <c r="G229" s="665"/>
      <c r="H229" s="678">
        <v>0</v>
      </c>
      <c r="I229" s="665">
        <v>1</v>
      </c>
      <c r="J229" s="665">
        <v>76.359999999999985</v>
      </c>
      <c r="K229" s="678">
        <v>1</v>
      </c>
      <c r="L229" s="665">
        <v>1</v>
      </c>
      <c r="M229" s="666">
        <v>76.359999999999985</v>
      </c>
    </row>
    <row r="230" spans="1:13" ht="14.4" customHeight="1" x14ac:dyDescent="0.3">
      <c r="A230" s="661" t="s">
        <v>599</v>
      </c>
      <c r="B230" s="662" t="s">
        <v>2561</v>
      </c>
      <c r="C230" s="662" t="s">
        <v>1103</v>
      </c>
      <c r="D230" s="662" t="s">
        <v>1104</v>
      </c>
      <c r="E230" s="662" t="s">
        <v>1105</v>
      </c>
      <c r="F230" s="665"/>
      <c r="G230" s="665"/>
      <c r="H230" s="678">
        <v>0</v>
      </c>
      <c r="I230" s="665">
        <v>1</v>
      </c>
      <c r="J230" s="665">
        <v>48.819999351925738</v>
      </c>
      <c r="K230" s="678">
        <v>1</v>
      </c>
      <c r="L230" s="665">
        <v>1</v>
      </c>
      <c r="M230" s="666">
        <v>48.819999351925738</v>
      </c>
    </row>
    <row r="231" spans="1:13" ht="14.4" customHeight="1" x14ac:dyDescent="0.3">
      <c r="A231" s="661" t="s">
        <v>599</v>
      </c>
      <c r="B231" s="662" t="s">
        <v>2562</v>
      </c>
      <c r="C231" s="662" t="s">
        <v>1926</v>
      </c>
      <c r="D231" s="662" t="s">
        <v>1927</v>
      </c>
      <c r="E231" s="662" t="s">
        <v>2667</v>
      </c>
      <c r="F231" s="665"/>
      <c r="G231" s="665"/>
      <c r="H231" s="678">
        <v>0</v>
      </c>
      <c r="I231" s="665">
        <v>1</v>
      </c>
      <c r="J231" s="665">
        <v>189.48999999999995</v>
      </c>
      <c r="K231" s="678">
        <v>1</v>
      </c>
      <c r="L231" s="665">
        <v>1</v>
      </c>
      <c r="M231" s="666">
        <v>189.48999999999995</v>
      </c>
    </row>
    <row r="232" spans="1:13" ht="14.4" customHeight="1" x14ac:dyDescent="0.3">
      <c r="A232" s="661" t="s">
        <v>599</v>
      </c>
      <c r="B232" s="662" t="s">
        <v>2564</v>
      </c>
      <c r="C232" s="662" t="s">
        <v>1111</v>
      </c>
      <c r="D232" s="662" t="s">
        <v>2565</v>
      </c>
      <c r="E232" s="662" t="s">
        <v>823</v>
      </c>
      <c r="F232" s="665"/>
      <c r="G232" s="665"/>
      <c r="H232" s="678">
        <v>0</v>
      </c>
      <c r="I232" s="665">
        <v>1</v>
      </c>
      <c r="J232" s="665">
        <v>36.17984553977454</v>
      </c>
      <c r="K232" s="678">
        <v>1</v>
      </c>
      <c r="L232" s="665">
        <v>1</v>
      </c>
      <c r="M232" s="666">
        <v>36.17984553977454</v>
      </c>
    </row>
    <row r="233" spans="1:13" ht="14.4" customHeight="1" x14ac:dyDescent="0.3">
      <c r="A233" s="661" t="s">
        <v>599</v>
      </c>
      <c r="B233" s="662" t="s">
        <v>2669</v>
      </c>
      <c r="C233" s="662" t="s">
        <v>1876</v>
      </c>
      <c r="D233" s="662" t="s">
        <v>2670</v>
      </c>
      <c r="E233" s="662" t="s">
        <v>839</v>
      </c>
      <c r="F233" s="665"/>
      <c r="G233" s="665"/>
      <c r="H233" s="678">
        <v>0</v>
      </c>
      <c r="I233" s="665">
        <v>1</v>
      </c>
      <c r="J233" s="665">
        <v>96.010044779238044</v>
      </c>
      <c r="K233" s="678">
        <v>1</v>
      </c>
      <c r="L233" s="665">
        <v>1</v>
      </c>
      <c r="M233" s="666">
        <v>96.010044779238044</v>
      </c>
    </row>
    <row r="234" spans="1:13" ht="14.4" customHeight="1" x14ac:dyDescent="0.3">
      <c r="A234" s="661" t="s">
        <v>599</v>
      </c>
      <c r="B234" s="662" t="s">
        <v>2644</v>
      </c>
      <c r="C234" s="662" t="s">
        <v>1531</v>
      </c>
      <c r="D234" s="662" t="s">
        <v>1532</v>
      </c>
      <c r="E234" s="662" t="s">
        <v>839</v>
      </c>
      <c r="F234" s="665"/>
      <c r="G234" s="665"/>
      <c r="H234" s="678">
        <v>0</v>
      </c>
      <c r="I234" s="665">
        <v>1</v>
      </c>
      <c r="J234" s="665">
        <v>58.260000000000005</v>
      </c>
      <c r="K234" s="678">
        <v>1</v>
      </c>
      <c r="L234" s="665">
        <v>1</v>
      </c>
      <c r="M234" s="666">
        <v>58.260000000000005</v>
      </c>
    </row>
    <row r="235" spans="1:13" ht="14.4" customHeight="1" x14ac:dyDescent="0.3">
      <c r="A235" s="661" t="s">
        <v>599</v>
      </c>
      <c r="B235" s="662" t="s">
        <v>2645</v>
      </c>
      <c r="C235" s="662" t="s">
        <v>1570</v>
      </c>
      <c r="D235" s="662" t="s">
        <v>1571</v>
      </c>
      <c r="E235" s="662" t="s">
        <v>800</v>
      </c>
      <c r="F235" s="665"/>
      <c r="G235" s="665"/>
      <c r="H235" s="678">
        <v>0</v>
      </c>
      <c r="I235" s="665">
        <v>1</v>
      </c>
      <c r="J235" s="665">
        <v>59.169512894151296</v>
      </c>
      <c r="K235" s="678">
        <v>1</v>
      </c>
      <c r="L235" s="665">
        <v>1</v>
      </c>
      <c r="M235" s="666">
        <v>59.169512894151296</v>
      </c>
    </row>
    <row r="236" spans="1:13" ht="14.4" customHeight="1" x14ac:dyDescent="0.3">
      <c r="A236" s="661" t="s">
        <v>599</v>
      </c>
      <c r="B236" s="662" t="s">
        <v>2568</v>
      </c>
      <c r="C236" s="662" t="s">
        <v>1609</v>
      </c>
      <c r="D236" s="662" t="s">
        <v>1610</v>
      </c>
      <c r="E236" s="662" t="s">
        <v>800</v>
      </c>
      <c r="F236" s="665"/>
      <c r="G236" s="665"/>
      <c r="H236" s="678">
        <v>0</v>
      </c>
      <c r="I236" s="665">
        <v>1</v>
      </c>
      <c r="J236" s="665">
        <v>88.250000000000028</v>
      </c>
      <c r="K236" s="678">
        <v>1</v>
      </c>
      <c r="L236" s="665">
        <v>1</v>
      </c>
      <c r="M236" s="666">
        <v>88.250000000000028</v>
      </c>
    </row>
    <row r="237" spans="1:13" ht="14.4" customHeight="1" x14ac:dyDescent="0.3">
      <c r="A237" s="661" t="s">
        <v>599</v>
      </c>
      <c r="B237" s="662" t="s">
        <v>2568</v>
      </c>
      <c r="C237" s="662" t="s">
        <v>1139</v>
      </c>
      <c r="D237" s="662" t="s">
        <v>2569</v>
      </c>
      <c r="E237" s="662" t="s">
        <v>800</v>
      </c>
      <c r="F237" s="665"/>
      <c r="G237" s="665"/>
      <c r="H237" s="678">
        <v>0</v>
      </c>
      <c r="I237" s="665">
        <v>1</v>
      </c>
      <c r="J237" s="665">
        <v>88.429999999999993</v>
      </c>
      <c r="K237" s="678">
        <v>1</v>
      </c>
      <c r="L237" s="665">
        <v>1</v>
      </c>
      <c r="M237" s="666">
        <v>88.429999999999993</v>
      </c>
    </row>
    <row r="238" spans="1:13" ht="14.4" customHeight="1" x14ac:dyDescent="0.3">
      <c r="A238" s="661" t="s">
        <v>599</v>
      </c>
      <c r="B238" s="662" t="s">
        <v>2578</v>
      </c>
      <c r="C238" s="662" t="s">
        <v>2074</v>
      </c>
      <c r="D238" s="662" t="s">
        <v>2646</v>
      </c>
      <c r="E238" s="662" t="s">
        <v>2696</v>
      </c>
      <c r="F238" s="665"/>
      <c r="G238" s="665"/>
      <c r="H238" s="678">
        <v>0</v>
      </c>
      <c r="I238" s="665">
        <v>10</v>
      </c>
      <c r="J238" s="665">
        <v>1242.9174418568698</v>
      </c>
      <c r="K238" s="678">
        <v>1</v>
      </c>
      <c r="L238" s="665">
        <v>10</v>
      </c>
      <c r="M238" s="666">
        <v>1242.9174418568698</v>
      </c>
    </row>
    <row r="239" spans="1:13" ht="14.4" customHeight="1" x14ac:dyDescent="0.3">
      <c r="A239" s="661" t="s">
        <v>599</v>
      </c>
      <c r="B239" s="662" t="s">
        <v>2578</v>
      </c>
      <c r="C239" s="662" t="s">
        <v>1596</v>
      </c>
      <c r="D239" s="662" t="s">
        <v>2646</v>
      </c>
      <c r="E239" s="662" t="s">
        <v>2647</v>
      </c>
      <c r="F239" s="665"/>
      <c r="G239" s="665"/>
      <c r="H239" s="678">
        <v>0</v>
      </c>
      <c r="I239" s="665">
        <v>5</v>
      </c>
      <c r="J239" s="665">
        <v>187.45000000000005</v>
      </c>
      <c r="K239" s="678">
        <v>1</v>
      </c>
      <c r="L239" s="665">
        <v>5</v>
      </c>
      <c r="M239" s="666">
        <v>187.45000000000005</v>
      </c>
    </row>
    <row r="240" spans="1:13" ht="14.4" customHeight="1" x14ac:dyDescent="0.3">
      <c r="A240" s="661" t="s">
        <v>599</v>
      </c>
      <c r="B240" s="662" t="s">
        <v>2578</v>
      </c>
      <c r="C240" s="662" t="s">
        <v>2314</v>
      </c>
      <c r="D240" s="662" t="s">
        <v>2701</v>
      </c>
      <c r="E240" s="662" t="s">
        <v>2702</v>
      </c>
      <c r="F240" s="665"/>
      <c r="G240" s="665"/>
      <c r="H240" s="678">
        <v>0</v>
      </c>
      <c r="I240" s="665">
        <v>2</v>
      </c>
      <c r="J240" s="665">
        <v>268.83999999999997</v>
      </c>
      <c r="K240" s="678">
        <v>1</v>
      </c>
      <c r="L240" s="665">
        <v>2</v>
      </c>
      <c r="M240" s="666">
        <v>268.83999999999997</v>
      </c>
    </row>
    <row r="241" spans="1:13" ht="14.4" customHeight="1" x14ac:dyDescent="0.3">
      <c r="A241" s="661" t="s">
        <v>599</v>
      </c>
      <c r="B241" s="662" t="s">
        <v>2578</v>
      </c>
      <c r="C241" s="662" t="s">
        <v>1066</v>
      </c>
      <c r="D241" s="662" t="s">
        <v>2579</v>
      </c>
      <c r="E241" s="662" t="s">
        <v>2580</v>
      </c>
      <c r="F241" s="665"/>
      <c r="G241" s="665"/>
      <c r="H241" s="678">
        <v>0</v>
      </c>
      <c r="I241" s="665">
        <v>6</v>
      </c>
      <c r="J241" s="665">
        <v>208.6391951660849</v>
      </c>
      <c r="K241" s="678">
        <v>1</v>
      </c>
      <c r="L241" s="665">
        <v>6</v>
      </c>
      <c r="M241" s="666">
        <v>208.6391951660849</v>
      </c>
    </row>
    <row r="242" spans="1:13" ht="14.4" customHeight="1" x14ac:dyDescent="0.3">
      <c r="A242" s="661" t="s">
        <v>599</v>
      </c>
      <c r="B242" s="662" t="s">
        <v>2578</v>
      </c>
      <c r="C242" s="662" t="s">
        <v>2321</v>
      </c>
      <c r="D242" s="662" t="s">
        <v>2701</v>
      </c>
      <c r="E242" s="662" t="s">
        <v>2703</v>
      </c>
      <c r="F242" s="665"/>
      <c r="G242" s="665"/>
      <c r="H242" s="678">
        <v>0</v>
      </c>
      <c r="I242" s="665">
        <v>4</v>
      </c>
      <c r="J242" s="665">
        <v>256.39746551513264</v>
      </c>
      <c r="K242" s="678">
        <v>1</v>
      </c>
      <c r="L242" s="665">
        <v>4</v>
      </c>
      <c r="M242" s="666">
        <v>256.39746551513264</v>
      </c>
    </row>
    <row r="243" spans="1:13" ht="14.4" customHeight="1" x14ac:dyDescent="0.3">
      <c r="A243" s="661" t="s">
        <v>599</v>
      </c>
      <c r="B243" s="662" t="s">
        <v>2581</v>
      </c>
      <c r="C243" s="662" t="s">
        <v>1175</v>
      </c>
      <c r="D243" s="662" t="s">
        <v>2582</v>
      </c>
      <c r="E243" s="662" t="s">
        <v>2583</v>
      </c>
      <c r="F243" s="665"/>
      <c r="G243" s="665"/>
      <c r="H243" s="678">
        <v>0</v>
      </c>
      <c r="I243" s="665">
        <v>4</v>
      </c>
      <c r="J243" s="665">
        <v>258.18000119735774</v>
      </c>
      <c r="K243" s="678">
        <v>1</v>
      </c>
      <c r="L243" s="665">
        <v>4</v>
      </c>
      <c r="M243" s="666">
        <v>258.18000119735774</v>
      </c>
    </row>
    <row r="244" spans="1:13" ht="14.4" customHeight="1" x14ac:dyDescent="0.3">
      <c r="A244" s="661" t="s">
        <v>599</v>
      </c>
      <c r="B244" s="662" t="s">
        <v>2586</v>
      </c>
      <c r="C244" s="662" t="s">
        <v>1272</v>
      </c>
      <c r="D244" s="662" t="s">
        <v>2587</v>
      </c>
      <c r="E244" s="662" t="s">
        <v>2588</v>
      </c>
      <c r="F244" s="665"/>
      <c r="G244" s="665"/>
      <c r="H244" s="678">
        <v>0</v>
      </c>
      <c r="I244" s="665">
        <v>3</v>
      </c>
      <c r="J244" s="665">
        <v>336.01</v>
      </c>
      <c r="K244" s="678">
        <v>1</v>
      </c>
      <c r="L244" s="665">
        <v>3</v>
      </c>
      <c r="M244" s="666">
        <v>336.01</v>
      </c>
    </row>
    <row r="245" spans="1:13" ht="14.4" customHeight="1" x14ac:dyDescent="0.3">
      <c r="A245" s="661" t="s">
        <v>599</v>
      </c>
      <c r="B245" s="662" t="s">
        <v>2586</v>
      </c>
      <c r="C245" s="662" t="s">
        <v>1280</v>
      </c>
      <c r="D245" s="662" t="s">
        <v>2589</v>
      </c>
      <c r="E245" s="662" t="s">
        <v>2590</v>
      </c>
      <c r="F245" s="665"/>
      <c r="G245" s="665"/>
      <c r="H245" s="678">
        <v>0</v>
      </c>
      <c r="I245" s="665">
        <v>16.600000000000001</v>
      </c>
      <c r="J245" s="665">
        <v>1270.0409365818969</v>
      </c>
      <c r="K245" s="678">
        <v>1</v>
      </c>
      <c r="L245" s="665">
        <v>16.600000000000001</v>
      </c>
      <c r="M245" s="666">
        <v>1270.0409365818969</v>
      </c>
    </row>
    <row r="246" spans="1:13" ht="14.4" customHeight="1" x14ac:dyDescent="0.3">
      <c r="A246" s="661" t="s">
        <v>599</v>
      </c>
      <c r="B246" s="662" t="s">
        <v>2591</v>
      </c>
      <c r="C246" s="662" t="s">
        <v>1283</v>
      </c>
      <c r="D246" s="662" t="s">
        <v>1284</v>
      </c>
      <c r="E246" s="662" t="s">
        <v>1285</v>
      </c>
      <c r="F246" s="665"/>
      <c r="G246" s="665"/>
      <c r="H246" s="678">
        <v>0</v>
      </c>
      <c r="I246" s="665">
        <v>0.7</v>
      </c>
      <c r="J246" s="665">
        <v>323.39999999999998</v>
      </c>
      <c r="K246" s="678">
        <v>1</v>
      </c>
      <c r="L246" s="665">
        <v>0.7</v>
      </c>
      <c r="M246" s="666">
        <v>323.39999999999998</v>
      </c>
    </row>
    <row r="247" spans="1:13" ht="14.4" customHeight="1" x14ac:dyDescent="0.3">
      <c r="A247" s="661" t="s">
        <v>599</v>
      </c>
      <c r="B247" s="662" t="s">
        <v>2592</v>
      </c>
      <c r="C247" s="662" t="s">
        <v>1232</v>
      </c>
      <c r="D247" s="662" t="s">
        <v>1233</v>
      </c>
      <c r="E247" s="662" t="s">
        <v>1234</v>
      </c>
      <c r="F247" s="665">
        <v>53.499999999999986</v>
      </c>
      <c r="G247" s="665">
        <v>10771.48362479145</v>
      </c>
      <c r="H247" s="678">
        <v>1</v>
      </c>
      <c r="I247" s="665"/>
      <c r="J247" s="665"/>
      <c r="K247" s="678">
        <v>0</v>
      </c>
      <c r="L247" s="665">
        <v>53.499999999999986</v>
      </c>
      <c r="M247" s="666">
        <v>10771.48362479145</v>
      </c>
    </row>
    <row r="248" spans="1:13" ht="14.4" customHeight="1" x14ac:dyDescent="0.3">
      <c r="A248" s="661" t="s">
        <v>599</v>
      </c>
      <c r="B248" s="662" t="s">
        <v>2592</v>
      </c>
      <c r="C248" s="662" t="s">
        <v>1276</v>
      </c>
      <c r="D248" s="662" t="s">
        <v>1277</v>
      </c>
      <c r="E248" s="662" t="s">
        <v>1616</v>
      </c>
      <c r="F248" s="665"/>
      <c r="G248" s="665"/>
      <c r="H248" s="678">
        <v>0</v>
      </c>
      <c r="I248" s="665">
        <v>77.39999999999992</v>
      </c>
      <c r="J248" s="665">
        <v>11017.757108804546</v>
      </c>
      <c r="K248" s="678">
        <v>1</v>
      </c>
      <c r="L248" s="665">
        <v>77.39999999999992</v>
      </c>
      <c r="M248" s="666">
        <v>11017.757108804546</v>
      </c>
    </row>
    <row r="249" spans="1:13" ht="14.4" customHeight="1" x14ac:dyDescent="0.3">
      <c r="A249" s="661" t="s">
        <v>599</v>
      </c>
      <c r="B249" s="662" t="s">
        <v>2593</v>
      </c>
      <c r="C249" s="662" t="s">
        <v>1292</v>
      </c>
      <c r="D249" s="662" t="s">
        <v>1293</v>
      </c>
      <c r="E249" s="662" t="s">
        <v>1294</v>
      </c>
      <c r="F249" s="665">
        <v>8</v>
      </c>
      <c r="G249" s="665">
        <v>2934.3540569724582</v>
      </c>
      <c r="H249" s="678">
        <v>0.25148443124194253</v>
      </c>
      <c r="I249" s="665">
        <v>40.099999999999994</v>
      </c>
      <c r="J249" s="665">
        <v>8733.7800000000007</v>
      </c>
      <c r="K249" s="678">
        <v>0.74851556875805747</v>
      </c>
      <c r="L249" s="665">
        <v>48.099999999999994</v>
      </c>
      <c r="M249" s="666">
        <v>11668.13405697246</v>
      </c>
    </row>
    <row r="250" spans="1:13" ht="14.4" customHeight="1" x14ac:dyDescent="0.3">
      <c r="A250" s="661" t="s">
        <v>599</v>
      </c>
      <c r="B250" s="662" t="s">
        <v>2593</v>
      </c>
      <c r="C250" s="662" t="s">
        <v>1247</v>
      </c>
      <c r="D250" s="662" t="s">
        <v>1248</v>
      </c>
      <c r="E250" s="662" t="s">
        <v>2594</v>
      </c>
      <c r="F250" s="665"/>
      <c r="G250" s="665"/>
      <c r="H250" s="678">
        <v>0</v>
      </c>
      <c r="I250" s="665">
        <v>3</v>
      </c>
      <c r="J250" s="665">
        <v>384.20689424654915</v>
      </c>
      <c r="K250" s="678">
        <v>1</v>
      </c>
      <c r="L250" s="665">
        <v>3</v>
      </c>
      <c r="M250" s="666">
        <v>384.20689424654915</v>
      </c>
    </row>
    <row r="251" spans="1:13" ht="14.4" customHeight="1" x14ac:dyDescent="0.3">
      <c r="A251" s="661" t="s">
        <v>599</v>
      </c>
      <c r="B251" s="662" t="s">
        <v>2596</v>
      </c>
      <c r="C251" s="662" t="s">
        <v>1289</v>
      </c>
      <c r="D251" s="662" t="s">
        <v>1290</v>
      </c>
      <c r="E251" s="662" t="s">
        <v>1291</v>
      </c>
      <c r="F251" s="665"/>
      <c r="G251" s="665"/>
      <c r="H251" s="678">
        <v>0</v>
      </c>
      <c r="I251" s="665">
        <v>5</v>
      </c>
      <c r="J251" s="665">
        <v>711.65000000000009</v>
      </c>
      <c r="K251" s="678">
        <v>1</v>
      </c>
      <c r="L251" s="665">
        <v>5</v>
      </c>
      <c r="M251" s="666">
        <v>711.65000000000009</v>
      </c>
    </row>
    <row r="252" spans="1:13" ht="14.4" customHeight="1" x14ac:dyDescent="0.3">
      <c r="A252" s="661" t="s">
        <v>599</v>
      </c>
      <c r="B252" s="662" t="s">
        <v>2597</v>
      </c>
      <c r="C252" s="662" t="s">
        <v>1300</v>
      </c>
      <c r="D252" s="662" t="s">
        <v>2598</v>
      </c>
      <c r="E252" s="662" t="s">
        <v>2599</v>
      </c>
      <c r="F252" s="665">
        <v>0.2</v>
      </c>
      <c r="G252" s="665">
        <v>125.93174477244109</v>
      </c>
      <c r="H252" s="678">
        <v>8.6362948183266924E-2</v>
      </c>
      <c r="I252" s="665">
        <v>4</v>
      </c>
      <c r="J252" s="665">
        <v>1332.2369192385072</v>
      </c>
      <c r="K252" s="678">
        <v>0.91363705181673305</v>
      </c>
      <c r="L252" s="665">
        <v>4.2</v>
      </c>
      <c r="M252" s="666">
        <v>1458.1686640109483</v>
      </c>
    </row>
    <row r="253" spans="1:13" ht="14.4" customHeight="1" x14ac:dyDescent="0.3">
      <c r="A253" s="661" t="s">
        <v>599</v>
      </c>
      <c r="B253" s="662" t="s">
        <v>2597</v>
      </c>
      <c r="C253" s="662" t="s">
        <v>1296</v>
      </c>
      <c r="D253" s="662" t="s">
        <v>2598</v>
      </c>
      <c r="E253" s="662" t="s">
        <v>2600</v>
      </c>
      <c r="F253" s="665">
        <v>3.4000000000000004</v>
      </c>
      <c r="G253" s="665">
        <v>3011.3193672778361</v>
      </c>
      <c r="H253" s="678">
        <v>0.49288035293219778</v>
      </c>
      <c r="I253" s="665">
        <v>8.4</v>
      </c>
      <c r="J253" s="665">
        <v>3098.3162661232031</v>
      </c>
      <c r="K253" s="678">
        <v>0.5071196470678021</v>
      </c>
      <c r="L253" s="665">
        <v>11.8</v>
      </c>
      <c r="M253" s="666">
        <v>6109.6356334010397</v>
      </c>
    </row>
    <row r="254" spans="1:13" ht="14.4" customHeight="1" x14ac:dyDescent="0.3">
      <c r="A254" s="661" t="s">
        <v>599</v>
      </c>
      <c r="B254" s="662" t="s">
        <v>2597</v>
      </c>
      <c r="C254" s="662" t="s">
        <v>1225</v>
      </c>
      <c r="D254" s="662" t="s">
        <v>2601</v>
      </c>
      <c r="E254" s="662" t="s">
        <v>2602</v>
      </c>
      <c r="F254" s="665">
        <v>6</v>
      </c>
      <c r="G254" s="665">
        <v>508.44025682679194</v>
      </c>
      <c r="H254" s="678">
        <v>0.74155543196938534</v>
      </c>
      <c r="I254" s="665">
        <v>2</v>
      </c>
      <c r="J254" s="665">
        <v>177.19999999999996</v>
      </c>
      <c r="K254" s="678">
        <v>0.25844456803061472</v>
      </c>
      <c r="L254" s="665">
        <v>8</v>
      </c>
      <c r="M254" s="666">
        <v>685.64025682679187</v>
      </c>
    </row>
    <row r="255" spans="1:13" ht="14.4" customHeight="1" x14ac:dyDescent="0.3">
      <c r="A255" s="661" t="s">
        <v>599</v>
      </c>
      <c r="B255" s="662" t="s">
        <v>2704</v>
      </c>
      <c r="C255" s="662" t="s">
        <v>2339</v>
      </c>
      <c r="D255" s="662" t="s">
        <v>2340</v>
      </c>
      <c r="E255" s="662" t="s">
        <v>2341</v>
      </c>
      <c r="F255" s="665"/>
      <c r="G255" s="665"/>
      <c r="H255" s="678">
        <v>0</v>
      </c>
      <c r="I255" s="665">
        <v>1</v>
      </c>
      <c r="J255" s="665">
        <v>145.47999999999999</v>
      </c>
      <c r="K255" s="678">
        <v>1</v>
      </c>
      <c r="L255" s="665">
        <v>1</v>
      </c>
      <c r="M255" s="666">
        <v>145.47999999999999</v>
      </c>
    </row>
    <row r="256" spans="1:13" ht="14.4" customHeight="1" x14ac:dyDescent="0.3">
      <c r="A256" s="661" t="s">
        <v>599</v>
      </c>
      <c r="B256" s="662" t="s">
        <v>2606</v>
      </c>
      <c r="C256" s="662" t="s">
        <v>1073</v>
      </c>
      <c r="D256" s="662" t="s">
        <v>1074</v>
      </c>
      <c r="E256" s="662" t="s">
        <v>2608</v>
      </c>
      <c r="F256" s="665"/>
      <c r="G256" s="665"/>
      <c r="H256" s="678">
        <v>0</v>
      </c>
      <c r="I256" s="665">
        <v>2</v>
      </c>
      <c r="J256" s="665">
        <v>210.11999999999998</v>
      </c>
      <c r="K256" s="678">
        <v>1</v>
      </c>
      <c r="L256" s="665">
        <v>2</v>
      </c>
      <c r="M256" s="666">
        <v>210.11999999999998</v>
      </c>
    </row>
    <row r="257" spans="1:13" ht="14.4" customHeight="1" x14ac:dyDescent="0.3">
      <c r="A257" s="661" t="s">
        <v>599</v>
      </c>
      <c r="B257" s="662" t="s">
        <v>2705</v>
      </c>
      <c r="C257" s="662" t="s">
        <v>2077</v>
      </c>
      <c r="D257" s="662" t="s">
        <v>2706</v>
      </c>
      <c r="E257" s="662" t="s">
        <v>2707</v>
      </c>
      <c r="F257" s="665">
        <v>2</v>
      </c>
      <c r="G257" s="665">
        <v>498.77999999999992</v>
      </c>
      <c r="H257" s="678">
        <v>1</v>
      </c>
      <c r="I257" s="665"/>
      <c r="J257" s="665"/>
      <c r="K257" s="678">
        <v>0</v>
      </c>
      <c r="L257" s="665">
        <v>2</v>
      </c>
      <c r="M257" s="666">
        <v>498.77999999999992</v>
      </c>
    </row>
    <row r="258" spans="1:13" ht="14.4" customHeight="1" x14ac:dyDescent="0.3">
      <c r="A258" s="661" t="s">
        <v>599</v>
      </c>
      <c r="B258" s="662" t="s">
        <v>2609</v>
      </c>
      <c r="C258" s="662" t="s">
        <v>1095</v>
      </c>
      <c r="D258" s="662" t="s">
        <v>1096</v>
      </c>
      <c r="E258" s="662" t="s">
        <v>1097</v>
      </c>
      <c r="F258" s="665"/>
      <c r="G258" s="665"/>
      <c r="H258" s="678">
        <v>0</v>
      </c>
      <c r="I258" s="665">
        <v>16</v>
      </c>
      <c r="J258" s="665">
        <v>939.36563706621621</v>
      </c>
      <c r="K258" s="678">
        <v>1</v>
      </c>
      <c r="L258" s="665">
        <v>16</v>
      </c>
      <c r="M258" s="666">
        <v>939.36563706621621</v>
      </c>
    </row>
    <row r="259" spans="1:13" ht="14.4" customHeight="1" x14ac:dyDescent="0.3">
      <c r="A259" s="661" t="s">
        <v>599</v>
      </c>
      <c r="B259" s="662" t="s">
        <v>2609</v>
      </c>
      <c r="C259" s="662" t="s">
        <v>1123</v>
      </c>
      <c r="D259" s="662" t="s">
        <v>1120</v>
      </c>
      <c r="E259" s="662" t="s">
        <v>2613</v>
      </c>
      <c r="F259" s="665"/>
      <c r="G259" s="665"/>
      <c r="H259" s="678">
        <v>0</v>
      </c>
      <c r="I259" s="665">
        <v>1</v>
      </c>
      <c r="J259" s="665">
        <v>95.569944000359683</v>
      </c>
      <c r="K259" s="678">
        <v>1</v>
      </c>
      <c r="L259" s="665">
        <v>1</v>
      </c>
      <c r="M259" s="666">
        <v>95.569944000359683</v>
      </c>
    </row>
    <row r="260" spans="1:13" ht="14.4" customHeight="1" x14ac:dyDescent="0.3">
      <c r="A260" s="661" t="s">
        <v>599</v>
      </c>
      <c r="B260" s="662" t="s">
        <v>2615</v>
      </c>
      <c r="C260" s="662" t="s">
        <v>1179</v>
      </c>
      <c r="D260" s="662" t="s">
        <v>2616</v>
      </c>
      <c r="E260" s="662" t="s">
        <v>2617</v>
      </c>
      <c r="F260" s="665"/>
      <c r="G260" s="665"/>
      <c r="H260" s="678">
        <v>0</v>
      </c>
      <c r="I260" s="665">
        <v>1</v>
      </c>
      <c r="J260" s="665">
        <v>102.70000000000006</v>
      </c>
      <c r="K260" s="678">
        <v>1</v>
      </c>
      <c r="L260" s="665">
        <v>1</v>
      </c>
      <c r="M260" s="666">
        <v>102.70000000000006</v>
      </c>
    </row>
    <row r="261" spans="1:13" ht="14.4" customHeight="1" x14ac:dyDescent="0.3">
      <c r="A261" s="661" t="s">
        <v>599</v>
      </c>
      <c r="B261" s="662" t="s">
        <v>2618</v>
      </c>
      <c r="C261" s="662" t="s">
        <v>2328</v>
      </c>
      <c r="D261" s="662" t="s">
        <v>2708</v>
      </c>
      <c r="E261" s="662" t="s">
        <v>2709</v>
      </c>
      <c r="F261" s="665"/>
      <c r="G261" s="665"/>
      <c r="H261" s="678">
        <v>0</v>
      </c>
      <c r="I261" s="665">
        <v>1</v>
      </c>
      <c r="J261" s="665">
        <v>80.52000000000001</v>
      </c>
      <c r="K261" s="678">
        <v>1</v>
      </c>
      <c r="L261" s="665">
        <v>1</v>
      </c>
      <c r="M261" s="666">
        <v>80.52000000000001</v>
      </c>
    </row>
    <row r="262" spans="1:13" ht="14.4" customHeight="1" x14ac:dyDescent="0.3">
      <c r="A262" s="661" t="s">
        <v>599</v>
      </c>
      <c r="B262" s="662" t="s">
        <v>2710</v>
      </c>
      <c r="C262" s="662" t="s">
        <v>2080</v>
      </c>
      <c r="D262" s="662" t="s">
        <v>2081</v>
      </c>
      <c r="E262" s="662" t="s">
        <v>2082</v>
      </c>
      <c r="F262" s="665">
        <v>1</v>
      </c>
      <c r="G262" s="665">
        <v>1442.5400000000002</v>
      </c>
      <c r="H262" s="678">
        <v>1</v>
      </c>
      <c r="I262" s="665"/>
      <c r="J262" s="665"/>
      <c r="K262" s="678">
        <v>0</v>
      </c>
      <c r="L262" s="665">
        <v>1</v>
      </c>
      <c r="M262" s="666">
        <v>1442.5400000000002</v>
      </c>
    </row>
    <row r="263" spans="1:13" ht="14.4" customHeight="1" x14ac:dyDescent="0.3">
      <c r="A263" s="661" t="s">
        <v>599</v>
      </c>
      <c r="B263" s="662" t="s">
        <v>2623</v>
      </c>
      <c r="C263" s="662" t="s">
        <v>2324</v>
      </c>
      <c r="D263" s="662" t="s">
        <v>2325</v>
      </c>
      <c r="E263" s="662" t="s">
        <v>800</v>
      </c>
      <c r="F263" s="665"/>
      <c r="G263" s="665"/>
      <c r="H263" s="678">
        <v>0</v>
      </c>
      <c r="I263" s="665">
        <v>1</v>
      </c>
      <c r="J263" s="665">
        <v>103.4400000000001</v>
      </c>
      <c r="K263" s="678">
        <v>1</v>
      </c>
      <c r="L263" s="665">
        <v>1</v>
      </c>
      <c r="M263" s="666">
        <v>103.4400000000001</v>
      </c>
    </row>
    <row r="264" spans="1:13" ht="14.4" customHeight="1" x14ac:dyDescent="0.3">
      <c r="A264" s="661" t="s">
        <v>599</v>
      </c>
      <c r="B264" s="662" t="s">
        <v>2711</v>
      </c>
      <c r="C264" s="662" t="s">
        <v>2336</v>
      </c>
      <c r="D264" s="662" t="s">
        <v>2337</v>
      </c>
      <c r="E264" s="662" t="s">
        <v>800</v>
      </c>
      <c r="F264" s="665"/>
      <c r="G264" s="665"/>
      <c r="H264" s="678">
        <v>0</v>
      </c>
      <c r="I264" s="665">
        <v>1</v>
      </c>
      <c r="J264" s="665">
        <v>113.28999999999996</v>
      </c>
      <c r="K264" s="678">
        <v>1</v>
      </c>
      <c r="L264" s="665">
        <v>1</v>
      </c>
      <c r="M264" s="666">
        <v>113.28999999999996</v>
      </c>
    </row>
    <row r="265" spans="1:13" ht="14.4" customHeight="1" x14ac:dyDescent="0.3">
      <c r="A265" s="661" t="s">
        <v>599</v>
      </c>
      <c r="B265" s="662" t="s">
        <v>2712</v>
      </c>
      <c r="C265" s="662" t="s">
        <v>2332</v>
      </c>
      <c r="D265" s="662" t="s">
        <v>2333</v>
      </c>
      <c r="E265" s="662" t="s">
        <v>2334</v>
      </c>
      <c r="F265" s="665"/>
      <c r="G265" s="665"/>
      <c r="H265" s="678">
        <v>0</v>
      </c>
      <c r="I265" s="665">
        <v>1</v>
      </c>
      <c r="J265" s="665">
        <v>303.89</v>
      </c>
      <c r="K265" s="678">
        <v>1</v>
      </c>
      <c r="L265" s="665">
        <v>1</v>
      </c>
      <c r="M265" s="666">
        <v>303.89</v>
      </c>
    </row>
    <row r="266" spans="1:13" ht="14.4" customHeight="1" x14ac:dyDescent="0.3">
      <c r="A266" s="661" t="s">
        <v>599</v>
      </c>
      <c r="B266" s="662" t="s">
        <v>2713</v>
      </c>
      <c r="C266" s="662" t="s">
        <v>2317</v>
      </c>
      <c r="D266" s="662" t="s">
        <v>2318</v>
      </c>
      <c r="E266" s="662" t="s">
        <v>2714</v>
      </c>
      <c r="F266" s="665"/>
      <c r="G266" s="665"/>
      <c r="H266" s="678">
        <v>0</v>
      </c>
      <c r="I266" s="665">
        <v>1</v>
      </c>
      <c r="J266" s="665">
        <v>1119.56</v>
      </c>
      <c r="K266" s="678">
        <v>1</v>
      </c>
      <c r="L266" s="665">
        <v>1</v>
      </c>
      <c r="M266" s="666">
        <v>1119.56</v>
      </c>
    </row>
    <row r="267" spans="1:13" ht="14.4" customHeight="1" x14ac:dyDescent="0.3">
      <c r="A267" s="661" t="s">
        <v>599</v>
      </c>
      <c r="B267" s="662" t="s">
        <v>2628</v>
      </c>
      <c r="C267" s="662" t="s">
        <v>1546</v>
      </c>
      <c r="D267" s="662" t="s">
        <v>1130</v>
      </c>
      <c r="E267" s="662" t="s">
        <v>1796</v>
      </c>
      <c r="F267" s="665"/>
      <c r="G267" s="665"/>
      <c r="H267" s="678">
        <v>0</v>
      </c>
      <c r="I267" s="665">
        <v>1</v>
      </c>
      <c r="J267" s="665">
        <v>57.809190835360496</v>
      </c>
      <c r="K267" s="678">
        <v>1</v>
      </c>
      <c r="L267" s="665">
        <v>1</v>
      </c>
      <c r="M267" s="666">
        <v>57.809190835360496</v>
      </c>
    </row>
    <row r="268" spans="1:13" ht="14.4" customHeight="1" x14ac:dyDescent="0.3">
      <c r="A268" s="661" t="s">
        <v>599</v>
      </c>
      <c r="B268" s="662" t="s">
        <v>2629</v>
      </c>
      <c r="C268" s="662" t="s">
        <v>1150</v>
      </c>
      <c r="D268" s="662" t="s">
        <v>1151</v>
      </c>
      <c r="E268" s="662" t="s">
        <v>1105</v>
      </c>
      <c r="F268" s="665"/>
      <c r="G268" s="665"/>
      <c r="H268" s="678">
        <v>0</v>
      </c>
      <c r="I268" s="665">
        <v>1</v>
      </c>
      <c r="J268" s="665">
        <v>85.20999999999998</v>
      </c>
      <c r="K268" s="678">
        <v>1</v>
      </c>
      <c r="L268" s="665">
        <v>1</v>
      </c>
      <c r="M268" s="666">
        <v>85.20999999999998</v>
      </c>
    </row>
    <row r="269" spans="1:13" ht="14.4" customHeight="1" x14ac:dyDescent="0.3">
      <c r="A269" s="661" t="s">
        <v>599</v>
      </c>
      <c r="B269" s="662" t="s">
        <v>2630</v>
      </c>
      <c r="C269" s="662" t="s">
        <v>2371</v>
      </c>
      <c r="D269" s="662" t="s">
        <v>2715</v>
      </c>
      <c r="E269" s="662" t="s">
        <v>1222</v>
      </c>
      <c r="F269" s="665"/>
      <c r="G269" s="665"/>
      <c r="H269" s="678">
        <v>0</v>
      </c>
      <c r="I269" s="665">
        <v>4</v>
      </c>
      <c r="J269" s="665">
        <v>179.11968570066361</v>
      </c>
      <c r="K269" s="678">
        <v>1</v>
      </c>
      <c r="L269" s="665">
        <v>4</v>
      </c>
      <c r="M269" s="666">
        <v>179.11968570066361</v>
      </c>
    </row>
    <row r="270" spans="1:13" ht="14.4" customHeight="1" x14ac:dyDescent="0.3">
      <c r="A270" s="661" t="s">
        <v>599</v>
      </c>
      <c r="B270" s="662" t="s">
        <v>2630</v>
      </c>
      <c r="C270" s="662" t="s">
        <v>2356</v>
      </c>
      <c r="D270" s="662" t="s">
        <v>2716</v>
      </c>
      <c r="E270" s="662" t="s">
        <v>1222</v>
      </c>
      <c r="F270" s="665"/>
      <c r="G270" s="665"/>
      <c r="H270" s="678">
        <v>0</v>
      </c>
      <c r="I270" s="665">
        <v>5</v>
      </c>
      <c r="J270" s="665">
        <v>202.35000152265525</v>
      </c>
      <c r="K270" s="678">
        <v>1</v>
      </c>
      <c r="L270" s="665">
        <v>5</v>
      </c>
      <c r="M270" s="666">
        <v>202.35000152265525</v>
      </c>
    </row>
    <row r="271" spans="1:13" ht="14.4" customHeight="1" x14ac:dyDescent="0.3">
      <c r="A271" s="661" t="s">
        <v>599</v>
      </c>
      <c r="B271" s="662" t="s">
        <v>2630</v>
      </c>
      <c r="C271" s="662" t="s">
        <v>2368</v>
      </c>
      <c r="D271" s="662" t="s">
        <v>2717</v>
      </c>
      <c r="E271" s="662" t="s">
        <v>1222</v>
      </c>
      <c r="F271" s="665"/>
      <c r="G271" s="665"/>
      <c r="H271" s="678">
        <v>0</v>
      </c>
      <c r="I271" s="665">
        <v>5</v>
      </c>
      <c r="J271" s="665">
        <v>223.89968702140595</v>
      </c>
      <c r="K271" s="678">
        <v>1</v>
      </c>
      <c r="L271" s="665">
        <v>5</v>
      </c>
      <c r="M271" s="666">
        <v>223.89968702140595</v>
      </c>
    </row>
    <row r="272" spans="1:13" ht="14.4" customHeight="1" x14ac:dyDescent="0.3">
      <c r="A272" s="661" t="s">
        <v>599</v>
      </c>
      <c r="B272" s="662" t="s">
        <v>2630</v>
      </c>
      <c r="C272" s="662" t="s">
        <v>1930</v>
      </c>
      <c r="D272" s="662" t="s">
        <v>1931</v>
      </c>
      <c r="E272" s="662" t="s">
        <v>1222</v>
      </c>
      <c r="F272" s="665"/>
      <c r="G272" s="665"/>
      <c r="H272" s="678">
        <v>0</v>
      </c>
      <c r="I272" s="665">
        <v>85</v>
      </c>
      <c r="J272" s="665">
        <v>4063.8276566930554</v>
      </c>
      <c r="K272" s="678">
        <v>1</v>
      </c>
      <c r="L272" s="665">
        <v>85</v>
      </c>
      <c r="M272" s="666">
        <v>4063.8276566930554</v>
      </c>
    </row>
    <row r="273" spans="1:13" ht="14.4" customHeight="1" x14ac:dyDescent="0.3">
      <c r="A273" s="661" t="s">
        <v>599</v>
      </c>
      <c r="B273" s="662" t="s">
        <v>2630</v>
      </c>
      <c r="C273" s="662" t="s">
        <v>1220</v>
      </c>
      <c r="D273" s="662" t="s">
        <v>1221</v>
      </c>
      <c r="E273" s="662" t="s">
        <v>1222</v>
      </c>
      <c r="F273" s="665"/>
      <c r="G273" s="665"/>
      <c r="H273" s="678">
        <v>0</v>
      </c>
      <c r="I273" s="665">
        <v>87</v>
      </c>
      <c r="J273" s="665">
        <v>4165.7592737776476</v>
      </c>
      <c r="K273" s="678">
        <v>1</v>
      </c>
      <c r="L273" s="665">
        <v>87</v>
      </c>
      <c r="M273" s="666">
        <v>4165.7592737776476</v>
      </c>
    </row>
    <row r="274" spans="1:13" ht="14.4" customHeight="1" x14ac:dyDescent="0.3">
      <c r="A274" s="661" t="s">
        <v>599</v>
      </c>
      <c r="B274" s="662" t="s">
        <v>2630</v>
      </c>
      <c r="C274" s="662" t="s">
        <v>2377</v>
      </c>
      <c r="D274" s="662" t="s">
        <v>2378</v>
      </c>
      <c r="E274" s="662" t="s">
        <v>2363</v>
      </c>
      <c r="F274" s="665"/>
      <c r="G274" s="665"/>
      <c r="H274" s="678">
        <v>0</v>
      </c>
      <c r="I274" s="665">
        <v>4</v>
      </c>
      <c r="J274" s="665">
        <v>492.84293025586072</v>
      </c>
      <c r="K274" s="678">
        <v>1</v>
      </c>
      <c r="L274" s="665">
        <v>4</v>
      </c>
      <c r="M274" s="666">
        <v>492.84293025586072</v>
      </c>
    </row>
    <row r="275" spans="1:13" ht="14.4" customHeight="1" x14ac:dyDescent="0.3">
      <c r="A275" s="661" t="s">
        <v>599</v>
      </c>
      <c r="B275" s="662" t="s">
        <v>2630</v>
      </c>
      <c r="C275" s="662" t="s">
        <v>2380</v>
      </c>
      <c r="D275" s="662" t="s">
        <v>2381</v>
      </c>
      <c r="E275" s="662" t="s">
        <v>2363</v>
      </c>
      <c r="F275" s="665"/>
      <c r="G275" s="665"/>
      <c r="H275" s="678">
        <v>0</v>
      </c>
      <c r="I275" s="665">
        <v>2</v>
      </c>
      <c r="J275" s="665">
        <v>274.5</v>
      </c>
      <c r="K275" s="678">
        <v>1</v>
      </c>
      <c r="L275" s="665">
        <v>2</v>
      </c>
      <c r="M275" s="666">
        <v>274.5</v>
      </c>
    </row>
    <row r="276" spans="1:13" ht="14.4" customHeight="1" x14ac:dyDescent="0.3">
      <c r="A276" s="661" t="s">
        <v>599</v>
      </c>
      <c r="B276" s="662" t="s">
        <v>2630</v>
      </c>
      <c r="C276" s="662" t="s">
        <v>2365</v>
      </c>
      <c r="D276" s="662" t="s">
        <v>2366</v>
      </c>
      <c r="E276" s="662" t="s">
        <v>1222</v>
      </c>
      <c r="F276" s="665"/>
      <c r="G276" s="665"/>
      <c r="H276" s="678">
        <v>0</v>
      </c>
      <c r="I276" s="665">
        <v>28</v>
      </c>
      <c r="J276" s="665">
        <v>939.95860374643416</v>
      </c>
      <c r="K276" s="678">
        <v>1</v>
      </c>
      <c r="L276" s="665">
        <v>28</v>
      </c>
      <c r="M276" s="666">
        <v>939.95860374643416</v>
      </c>
    </row>
    <row r="277" spans="1:13" ht="14.4" customHeight="1" x14ac:dyDescent="0.3">
      <c r="A277" s="661" t="s">
        <v>599</v>
      </c>
      <c r="B277" s="662" t="s">
        <v>2630</v>
      </c>
      <c r="C277" s="662" t="s">
        <v>2359</v>
      </c>
      <c r="D277" s="662" t="s">
        <v>2360</v>
      </c>
      <c r="E277" s="662" t="s">
        <v>1222</v>
      </c>
      <c r="F277" s="665"/>
      <c r="G277" s="665"/>
      <c r="H277" s="678">
        <v>0</v>
      </c>
      <c r="I277" s="665">
        <v>14</v>
      </c>
      <c r="J277" s="665">
        <v>469.97958766636299</v>
      </c>
      <c r="K277" s="678">
        <v>1</v>
      </c>
      <c r="L277" s="665">
        <v>14</v>
      </c>
      <c r="M277" s="666">
        <v>469.97958766636299</v>
      </c>
    </row>
    <row r="278" spans="1:13" ht="14.4" customHeight="1" x14ac:dyDescent="0.3">
      <c r="A278" s="661" t="s">
        <v>599</v>
      </c>
      <c r="B278" s="662" t="s">
        <v>2630</v>
      </c>
      <c r="C278" s="662" t="s">
        <v>2374</v>
      </c>
      <c r="D278" s="662" t="s">
        <v>2375</v>
      </c>
      <c r="E278" s="662" t="s">
        <v>1222</v>
      </c>
      <c r="F278" s="665"/>
      <c r="G278" s="665"/>
      <c r="H278" s="678">
        <v>0</v>
      </c>
      <c r="I278" s="665">
        <v>4</v>
      </c>
      <c r="J278" s="665">
        <v>196.99991358171997</v>
      </c>
      <c r="K278" s="678">
        <v>1</v>
      </c>
      <c r="L278" s="665">
        <v>4</v>
      </c>
      <c r="M278" s="666">
        <v>196.99991358171997</v>
      </c>
    </row>
    <row r="279" spans="1:13" ht="14.4" customHeight="1" x14ac:dyDescent="0.3">
      <c r="A279" s="661" t="s">
        <v>599</v>
      </c>
      <c r="B279" s="662" t="s">
        <v>2630</v>
      </c>
      <c r="C279" s="662" t="s">
        <v>2348</v>
      </c>
      <c r="D279" s="662" t="s">
        <v>2349</v>
      </c>
      <c r="E279" s="662" t="s">
        <v>2350</v>
      </c>
      <c r="F279" s="665">
        <v>6</v>
      </c>
      <c r="G279" s="665">
        <v>626.40000000000009</v>
      </c>
      <c r="H279" s="678">
        <v>1</v>
      </c>
      <c r="I279" s="665"/>
      <c r="J279" s="665"/>
      <c r="K279" s="678">
        <v>0</v>
      </c>
      <c r="L279" s="665">
        <v>6</v>
      </c>
      <c r="M279" s="666">
        <v>626.40000000000009</v>
      </c>
    </row>
    <row r="280" spans="1:13" ht="14.4" customHeight="1" x14ac:dyDescent="0.3">
      <c r="A280" s="661" t="s">
        <v>599</v>
      </c>
      <c r="B280" s="662" t="s">
        <v>2630</v>
      </c>
      <c r="C280" s="662" t="s">
        <v>2351</v>
      </c>
      <c r="D280" s="662" t="s">
        <v>2352</v>
      </c>
      <c r="E280" s="662" t="s">
        <v>2350</v>
      </c>
      <c r="F280" s="665">
        <v>7</v>
      </c>
      <c r="G280" s="665">
        <v>673.68</v>
      </c>
      <c r="H280" s="678">
        <v>1</v>
      </c>
      <c r="I280" s="665"/>
      <c r="J280" s="665"/>
      <c r="K280" s="678">
        <v>0</v>
      </c>
      <c r="L280" s="665">
        <v>7</v>
      </c>
      <c r="M280" s="666">
        <v>673.68</v>
      </c>
    </row>
    <row r="281" spans="1:13" ht="14.4" customHeight="1" x14ac:dyDescent="0.3">
      <c r="A281" s="661" t="s">
        <v>599</v>
      </c>
      <c r="B281" s="662" t="s">
        <v>2630</v>
      </c>
      <c r="C281" s="662" t="s">
        <v>2361</v>
      </c>
      <c r="D281" s="662" t="s">
        <v>2362</v>
      </c>
      <c r="E281" s="662" t="s">
        <v>2363</v>
      </c>
      <c r="F281" s="665"/>
      <c r="G281" s="665"/>
      <c r="H281" s="678">
        <v>0</v>
      </c>
      <c r="I281" s="665">
        <v>2</v>
      </c>
      <c r="J281" s="665">
        <v>270.71999999999997</v>
      </c>
      <c r="K281" s="678">
        <v>1</v>
      </c>
      <c r="L281" s="665">
        <v>2</v>
      </c>
      <c r="M281" s="666">
        <v>270.71999999999997</v>
      </c>
    </row>
    <row r="282" spans="1:13" ht="14.4" customHeight="1" x14ac:dyDescent="0.3">
      <c r="A282" s="661" t="s">
        <v>599</v>
      </c>
      <c r="B282" s="662" t="s">
        <v>2630</v>
      </c>
      <c r="C282" s="662" t="s">
        <v>1936</v>
      </c>
      <c r="D282" s="662" t="s">
        <v>1937</v>
      </c>
      <c r="E282" s="662" t="s">
        <v>1938</v>
      </c>
      <c r="F282" s="665"/>
      <c r="G282" s="665"/>
      <c r="H282" s="678">
        <v>0</v>
      </c>
      <c r="I282" s="665">
        <v>25.5</v>
      </c>
      <c r="J282" s="665">
        <v>4876.1086007223457</v>
      </c>
      <c r="K282" s="678">
        <v>1</v>
      </c>
      <c r="L282" s="665">
        <v>25.5</v>
      </c>
      <c r="M282" s="666">
        <v>4876.1086007223457</v>
      </c>
    </row>
    <row r="283" spans="1:13" ht="14.4" customHeight="1" x14ac:dyDescent="0.3">
      <c r="A283" s="661" t="s">
        <v>599</v>
      </c>
      <c r="B283" s="662" t="s">
        <v>2630</v>
      </c>
      <c r="C283" s="662" t="s">
        <v>1941</v>
      </c>
      <c r="D283" s="662" t="s">
        <v>1942</v>
      </c>
      <c r="E283" s="662" t="s">
        <v>1938</v>
      </c>
      <c r="F283" s="665"/>
      <c r="G283" s="665"/>
      <c r="H283" s="678">
        <v>0</v>
      </c>
      <c r="I283" s="665">
        <v>3.75</v>
      </c>
      <c r="J283" s="665">
        <v>610.53411083322874</v>
      </c>
      <c r="K283" s="678">
        <v>1</v>
      </c>
      <c r="L283" s="665">
        <v>3.75</v>
      </c>
      <c r="M283" s="666">
        <v>610.53411083322874</v>
      </c>
    </row>
    <row r="284" spans="1:13" ht="14.4" customHeight="1" x14ac:dyDescent="0.3">
      <c r="A284" s="661" t="s">
        <v>599</v>
      </c>
      <c r="B284" s="662" t="s">
        <v>2630</v>
      </c>
      <c r="C284" s="662" t="s">
        <v>1939</v>
      </c>
      <c r="D284" s="662" t="s">
        <v>1940</v>
      </c>
      <c r="E284" s="662" t="s">
        <v>1938</v>
      </c>
      <c r="F284" s="665"/>
      <c r="G284" s="665"/>
      <c r="H284" s="678">
        <v>0</v>
      </c>
      <c r="I284" s="665">
        <v>1</v>
      </c>
      <c r="J284" s="665">
        <v>122.69</v>
      </c>
      <c r="K284" s="678">
        <v>1</v>
      </c>
      <c r="L284" s="665">
        <v>1</v>
      </c>
      <c r="M284" s="666">
        <v>122.69</v>
      </c>
    </row>
    <row r="285" spans="1:13" ht="14.4" customHeight="1" x14ac:dyDescent="0.3">
      <c r="A285" s="661" t="s">
        <v>599</v>
      </c>
      <c r="B285" s="662" t="s">
        <v>2630</v>
      </c>
      <c r="C285" s="662" t="s">
        <v>2342</v>
      </c>
      <c r="D285" s="662" t="s">
        <v>2343</v>
      </c>
      <c r="E285" s="662" t="s">
        <v>1938</v>
      </c>
      <c r="F285" s="665"/>
      <c r="G285" s="665"/>
      <c r="H285" s="678">
        <v>0</v>
      </c>
      <c r="I285" s="665">
        <v>4</v>
      </c>
      <c r="J285" s="665">
        <v>770.0393541091853</v>
      </c>
      <c r="K285" s="678">
        <v>1</v>
      </c>
      <c r="L285" s="665">
        <v>4</v>
      </c>
      <c r="M285" s="666">
        <v>770.0393541091853</v>
      </c>
    </row>
    <row r="286" spans="1:13" ht="14.4" customHeight="1" x14ac:dyDescent="0.3">
      <c r="A286" s="661" t="s">
        <v>599</v>
      </c>
      <c r="B286" s="662" t="s">
        <v>2630</v>
      </c>
      <c r="C286" s="662" t="s">
        <v>2387</v>
      </c>
      <c r="D286" s="662" t="s">
        <v>2388</v>
      </c>
      <c r="E286" s="662" t="s">
        <v>1938</v>
      </c>
      <c r="F286" s="665"/>
      <c r="G286" s="665"/>
      <c r="H286" s="678">
        <v>0</v>
      </c>
      <c r="I286" s="665">
        <v>10</v>
      </c>
      <c r="J286" s="665">
        <v>1928.4598289361281</v>
      </c>
      <c r="K286" s="678">
        <v>1</v>
      </c>
      <c r="L286" s="665">
        <v>10</v>
      </c>
      <c r="M286" s="666">
        <v>1928.4598289361281</v>
      </c>
    </row>
    <row r="287" spans="1:13" ht="14.4" customHeight="1" x14ac:dyDescent="0.3">
      <c r="A287" s="661" t="s">
        <v>599</v>
      </c>
      <c r="B287" s="662" t="s">
        <v>2630</v>
      </c>
      <c r="C287" s="662" t="s">
        <v>2389</v>
      </c>
      <c r="D287" s="662" t="s">
        <v>2375</v>
      </c>
      <c r="E287" s="662" t="s">
        <v>1938</v>
      </c>
      <c r="F287" s="665"/>
      <c r="G287" s="665"/>
      <c r="H287" s="678">
        <v>0</v>
      </c>
      <c r="I287" s="665">
        <v>17.5</v>
      </c>
      <c r="J287" s="665">
        <v>3279.5730926280326</v>
      </c>
      <c r="K287" s="678">
        <v>1</v>
      </c>
      <c r="L287" s="665">
        <v>17.5</v>
      </c>
      <c r="M287" s="666">
        <v>3279.5730926280326</v>
      </c>
    </row>
    <row r="288" spans="1:13" ht="14.4" customHeight="1" x14ac:dyDescent="0.3">
      <c r="A288" s="661" t="s">
        <v>599</v>
      </c>
      <c r="B288" s="662" t="s">
        <v>2630</v>
      </c>
      <c r="C288" s="662" t="s">
        <v>2344</v>
      </c>
      <c r="D288" s="662" t="s">
        <v>2345</v>
      </c>
      <c r="E288" s="662" t="s">
        <v>1938</v>
      </c>
      <c r="F288" s="665"/>
      <c r="G288" s="665"/>
      <c r="H288" s="678">
        <v>0</v>
      </c>
      <c r="I288" s="665">
        <v>4</v>
      </c>
      <c r="J288" s="665">
        <v>647.3197798330425</v>
      </c>
      <c r="K288" s="678">
        <v>1</v>
      </c>
      <c r="L288" s="665">
        <v>4</v>
      </c>
      <c r="M288" s="666">
        <v>647.3197798330425</v>
      </c>
    </row>
    <row r="289" spans="1:13" ht="14.4" customHeight="1" x14ac:dyDescent="0.3">
      <c r="A289" s="661" t="s">
        <v>599</v>
      </c>
      <c r="B289" s="662" t="s">
        <v>2630</v>
      </c>
      <c r="C289" s="662" t="s">
        <v>2346</v>
      </c>
      <c r="D289" s="662" t="s">
        <v>2347</v>
      </c>
      <c r="E289" s="662" t="s">
        <v>1938</v>
      </c>
      <c r="F289" s="665"/>
      <c r="G289" s="665"/>
      <c r="H289" s="678">
        <v>0</v>
      </c>
      <c r="I289" s="665">
        <v>11</v>
      </c>
      <c r="J289" s="665">
        <v>1896.9517357268687</v>
      </c>
      <c r="K289" s="678">
        <v>1</v>
      </c>
      <c r="L289" s="665">
        <v>11</v>
      </c>
      <c r="M289" s="666">
        <v>1896.9517357268687</v>
      </c>
    </row>
    <row r="290" spans="1:13" ht="14.4" customHeight="1" x14ac:dyDescent="0.3">
      <c r="A290" s="661" t="s">
        <v>599</v>
      </c>
      <c r="B290" s="662" t="s">
        <v>2630</v>
      </c>
      <c r="C290" s="662" t="s">
        <v>2390</v>
      </c>
      <c r="D290" s="662" t="s">
        <v>2366</v>
      </c>
      <c r="E290" s="662" t="s">
        <v>1938</v>
      </c>
      <c r="F290" s="665"/>
      <c r="G290" s="665"/>
      <c r="H290" s="678">
        <v>0</v>
      </c>
      <c r="I290" s="665">
        <v>27.5</v>
      </c>
      <c r="J290" s="665">
        <v>3748.3668463020495</v>
      </c>
      <c r="K290" s="678">
        <v>1</v>
      </c>
      <c r="L290" s="665">
        <v>27.5</v>
      </c>
      <c r="M290" s="666">
        <v>3748.3668463020495</v>
      </c>
    </row>
    <row r="291" spans="1:13" ht="14.4" customHeight="1" x14ac:dyDescent="0.3">
      <c r="A291" s="661" t="s">
        <v>599</v>
      </c>
      <c r="B291" s="662" t="s">
        <v>2630</v>
      </c>
      <c r="C291" s="662" t="s">
        <v>2386</v>
      </c>
      <c r="D291" s="662" t="s">
        <v>2360</v>
      </c>
      <c r="E291" s="662" t="s">
        <v>1938</v>
      </c>
      <c r="F291" s="665"/>
      <c r="G291" s="665"/>
      <c r="H291" s="678">
        <v>0</v>
      </c>
      <c r="I291" s="665">
        <v>30</v>
      </c>
      <c r="J291" s="665">
        <v>4091.0694356619701</v>
      </c>
      <c r="K291" s="678">
        <v>1</v>
      </c>
      <c r="L291" s="665">
        <v>30</v>
      </c>
      <c r="M291" s="666">
        <v>4091.0694356619701</v>
      </c>
    </row>
    <row r="292" spans="1:13" ht="14.4" customHeight="1" x14ac:dyDescent="0.3">
      <c r="A292" s="661" t="s">
        <v>599</v>
      </c>
      <c r="B292" s="662" t="s">
        <v>2630</v>
      </c>
      <c r="C292" s="662" t="s">
        <v>2382</v>
      </c>
      <c r="D292" s="662" t="s">
        <v>2383</v>
      </c>
      <c r="E292" s="662" t="s">
        <v>1938</v>
      </c>
      <c r="F292" s="665"/>
      <c r="G292" s="665"/>
      <c r="H292" s="678">
        <v>0</v>
      </c>
      <c r="I292" s="665">
        <v>7</v>
      </c>
      <c r="J292" s="665">
        <v>1256.2205818006228</v>
      </c>
      <c r="K292" s="678">
        <v>1</v>
      </c>
      <c r="L292" s="665">
        <v>7</v>
      </c>
      <c r="M292" s="666">
        <v>1256.2205818006228</v>
      </c>
    </row>
    <row r="293" spans="1:13" ht="14.4" customHeight="1" x14ac:dyDescent="0.3">
      <c r="A293" s="661" t="s">
        <v>599</v>
      </c>
      <c r="B293" s="662" t="s">
        <v>2630</v>
      </c>
      <c r="C293" s="662" t="s">
        <v>2384</v>
      </c>
      <c r="D293" s="662" t="s">
        <v>2385</v>
      </c>
      <c r="E293" s="662" t="s">
        <v>1938</v>
      </c>
      <c r="F293" s="665"/>
      <c r="G293" s="665"/>
      <c r="H293" s="678">
        <v>0</v>
      </c>
      <c r="I293" s="665">
        <v>3</v>
      </c>
      <c r="J293" s="665">
        <v>536.98927887750187</v>
      </c>
      <c r="K293" s="678">
        <v>1</v>
      </c>
      <c r="L293" s="665">
        <v>3</v>
      </c>
      <c r="M293" s="666">
        <v>536.98927887750187</v>
      </c>
    </row>
    <row r="294" spans="1:13" ht="14.4" customHeight="1" thickBot="1" x14ac:dyDescent="0.35">
      <c r="A294" s="667" t="s">
        <v>602</v>
      </c>
      <c r="B294" s="668" t="s">
        <v>2603</v>
      </c>
      <c r="C294" s="668" t="s">
        <v>2447</v>
      </c>
      <c r="D294" s="668" t="s">
        <v>2448</v>
      </c>
      <c r="E294" s="668" t="s">
        <v>2449</v>
      </c>
      <c r="F294" s="671"/>
      <c r="G294" s="671"/>
      <c r="H294" s="679">
        <v>0</v>
      </c>
      <c r="I294" s="671">
        <v>69</v>
      </c>
      <c r="J294" s="671">
        <v>133842.23000000001</v>
      </c>
      <c r="K294" s="679">
        <v>1</v>
      </c>
      <c r="L294" s="671">
        <v>69</v>
      </c>
      <c r="M294" s="672">
        <v>133842.23000000001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2376</v>
      </c>
      <c r="C3" s="459">
        <f>SUM(C6:C1048576)</f>
        <v>1791</v>
      </c>
      <c r="D3" s="459">
        <f>SUM(D6:D1048576)</f>
        <v>2334</v>
      </c>
      <c r="E3" s="460">
        <f>SUM(E6:E1048576)</f>
        <v>0</v>
      </c>
      <c r="F3" s="457">
        <f>IF(SUM($B3:$E3)=0,"",B3/SUM($B3:$E3))</f>
        <v>0.36548223350253806</v>
      </c>
      <c r="G3" s="455">
        <f t="shared" ref="G3:I3" si="0">IF(SUM($B3:$E3)=0,"",C3/SUM($B3:$E3))</f>
        <v>0.27549607752653438</v>
      </c>
      <c r="H3" s="455">
        <f t="shared" si="0"/>
        <v>0.35902168897092757</v>
      </c>
      <c r="I3" s="456">
        <f t="shared" si="0"/>
        <v>0</v>
      </c>
      <c r="J3" s="459">
        <f>SUM(J6:J1048576)</f>
        <v>511</v>
      </c>
      <c r="K3" s="459">
        <f>SUM(K6:K1048576)</f>
        <v>689</v>
      </c>
      <c r="L3" s="459">
        <f>SUM(L6:L1048576)</f>
        <v>2334</v>
      </c>
      <c r="M3" s="460">
        <f>SUM(M6:M1048576)</f>
        <v>0</v>
      </c>
      <c r="N3" s="457">
        <f>IF(SUM($J3:$M3)=0,"",J3/SUM($J3:$M3))</f>
        <v>0.14459535936615733</v>
      </c>
      <c r="O3" s="455">
        <f t="shared" ref="O3:Q3" si="1">IF(SUM($J3:$M3)=0,"",K3/SUM($J3:$M3))</f>
        <v>0.19496321448783249</v>
      </c>
      <c r="P3" s="455">
        <f t="shared" si="1"/>
        <v>0.6604414261460102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2719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2720</v>
      </c>
      <c r="B7" s="710">
        <v>241</v>
      </c>
      <c r="C7" s="665">
        <v>582</v>
      </c>
      <c r="D7" s="665">
        <v>627</v>
      </c>
      <c r="E7" s="666"/>
      <c r="F7" s="707">
        <v>0.16620689655172413</v>
      </c>
      <c r="G7" s="678">
        <v>0.4013793103448276</v>
      </c>
      <c r="H7" s="678">
        <v>0.4324137931034483</v>
      </c>
      <c r="I7" s="713">
        <v>0</v>
      </c>
      <c r="J7" s="710">
        <v>36</v>
      </c>
      <c r="K7" s="665">
        <v>165</v>
      </c>
      <c r="L7" s="665">
        <v>627</v>
      </c>
      <c r="M7" s="666"/>
      <c r="N7" s="707">
        <v>4.3478260869565216E-2</v>
      </c>
      <c r="O7" s="678">
        <v>0.19927536231884058</v>
      </c>
      <c r="P7" s="678">
        <v>0.75724637681159424</v>
      </c>
      <c r="Q7" s="701">
        <v>0</v>
      </c>
    </row>
    <row r="8" spans="1:17" ht="14.4" customHeight="1" x14ac:dyDescent="0.3">
      <c r="A8" s="704" t="s">
        <v>2721</v>
      </c>
      <c r="B8" s="710">
        <v>396</v>
      </c>
      <c r="C8" s="665">
        <v>658</v>
      </c>
      <c r="D8" s="665">
        <v>827</v>
      </c>
      <c r="E8" s="666"/>
      <c r="F8" s="707">
        <v>0.21052631578947367</v>
      </c>
      <c r="G8" s="678">
        <v>0.34981392876129719</v>
      </c>
      <c r="H8" s="678">
        <v>0.43965975544922914</v>
      </c>
      <c r="I8" s="713">
        <v>0</v>
      </c>
      <c r="J8" s="710">
        <v>89</v>
      </c>
      <c r="K8" s="665">
        <v>209</v>
      </c>
      <c r="L8" s="665">
        <v>827</v>
      </c>
      <c r="M8" s="666"/>
      <c r="N8" s="707">
        <v>7.9111111111111104E-2</v>
      </c>
      <c r="O8" s="678">
        <v>0.18577777777777776</v>
      </c>
      <c r="P8" s="678">
        <v>0.73511111111111116</v>
      </c>
      <c r="Q8" s="701">
        <v>0</v>
      </c>
    </row>
    <row r="9" spans="1:17" ht="14.4" customHeight="1" x14ac:dyDescent="0.3">
      <c r="A9" s="704" t="s">
        <v>2722</v>
      </c>
      <c r="B9" s="710">
        <v>429</v>
      </c>
      <c r="C9" s="665">
        <v>185</v>
      </c>
      <c r="D9" s="665">
        <v>238</v>
      </c>
      <c r="E9" s="666"/>
      <c r="F9" s="707">
        <v>0.50352112676056338</v>
      </c>
      <c r="G9" s="678">
        <v>0.21713615023474178</v>
      </c>
      <c r="H9" s="678">
        <v>0.27934272300469482</v>
      </c>
      <c r="I9" s="713">
        <v>0</v>
      </c>
      <c r="J9" s="710">
        <v>86</v>
      </c>
      <c r="K9" s="665">
        <v>101</v>
      </c>
      <c r="L9" s="665">
        <v>238</v>
      </c>
      <c r="M9" s="666"/>
      <c r="N9" s="707">
        <v>0.2023529411764706</v>
      </c>
      <c r="O9" s="678">
        <v>0.23764705882352941</v>
      </c>
      <c r="P9" s="678">
        <v>0.56000000000000005</v>
      </c>
      <c r="Q9" s="701">
        <v>0</v>
      </c>
    </row>
    <row r="10" spans="1:17" ht="14.4" customHeight="1" x14ac:dyDescent="0.3">
      <c r="A10" s="704" t="s">
        <v>2723</v>
      </c>
      <c r="B10" s="710">
        <v>249</v>
      </c>
      <c r="C10" s="665">
        <v>1</v>
      </c>
      <c r="D10" s="665"/>
      <c r="E10" s="666"/>
      <c r="F10" s="707">
        <v>0.996</v>
      </c>
      <c r="G10" s="678">
        <v>4.0000000000000001E-3</v>
      </c>
      <c r="H10" s="678">
        <v>0</v>
      </c>
      <c r="I10" s="713">
        <v>0</v>
      </c>
      <c r="J10" s="710">
        <v>69</v>
      </c>
      <c r="K10" s="665">
        <v>1</v>
      </c>
      <c r="L10" s="665"/>
      <c r="M10" s="666"/>
      <c r="N10" s="707">
        <v>0.98571428571428577</v>
      </c>
      <c r="O10" s="678">
        <v>1.4285714285714285E-2</v>
      </c>
      <c r="P10" s="678">
        <v>0</v>
      </c>
      <c r="Q10" s="701">
        <v>0</v>
      </c>
    </row>
    <row r="11" spans="1:17" ht="14.4" customHeight="1" x14ac:dyDescent="0.3">
      <c r="A11" s="704" t="s">
        <v>2724</v>
      </c>
      <c r="B11" s="710">
        <v>643</v>
      </c>
      <c r="C11" s="665">
        <v>349</v>
      </c>
      <c r="D11" s="665">
        <v>642</v>
      </c>
      <c r="E11" s="666"/>
      <c r="F11" s="707">
        <v>0.39351285189718482</v>
      </c>
      <c r="G11" s="678">
        <v>0.21358629130966952</v>
      </c>
      <c r="H11" s="678">
        <v>0.39290085679314568</v>
      </c>
      <c r="I11" s="713">
        <v>0</v>
      </c>
      <c r="J11" s="710">
        <v>98</v>
      </c>
      <c r="K11" s="665">
        <v>199</v>
      </c>
      <c r="L11" s="665">
        <v>642</v>
      </c>
      <c r="M11" s="666"/>
      <c r="N11" s="707">
        <v>0.10436634717784878</v>
      </c>
      <c r="O11" s="678">
        <v>0.21192758253461128</v>
      </c>
      <c r="P11" s="678">
        <v>0.68370607028753994</v>
      </c>
      <c r="Q11" s="701">
        <v>0</v>
      </c>
    </row>
    <row r="12" spans="1:17" ht="14.4" customHeight="1" thickBot="1" x14ac:dyDescent="0.35">
      <c r="A12" s="705" t="s">
        <v>2725</v>
      </c>
      <c r="B12" s="711">
        <v>418</v>
      </c>
      <c r="C12" s="671">
        <v>16</v>
      </c>
      <c r="D12" s="671"/>
      <c r="E12" s="672"/>
      <c r="F12" s="708">
        <v>0.96313364055299544</v>
      </c>
      <c r="G12" s="679">
        <v>3.6866359447004608E-2</v>
      </c>
      <c r="H12" s="679">
        <v>0</v>
      </c>
      <c r="I12" s="714">
        <v>0</v>
      </c>
      <c r="J12" s="711">
        <v>133</v>
      </c>
      <c r="K12" s="671">
        <v>14</v>
      </c>
      <c r="L12" s="671"/>
      <c r="M12" s="672"/>
      <c r="N12" s="708">
        <v>0.90476190476190477</v>
      </c>
      <c r="O12" s="679">
        <v>9.5238095238095233E-2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11</v>
      </c>
      <c r="B5" s="646" t="s">
        <v>581</v>
      </c>
      <c r="C5" s="649">
        <v>6016362.0200000005</v>
      </c>
      <c r="D5" s="649">
        <v>9919</v>
      </c>
      <c r="E5" s="649">
        <v>3766896.67</v>
      </c>
      <c r="F5" s="715">
        <v>0.62610871112440136</v>
      </c>
      <c r="G5" s="649">
        <v>5591</v>
      </c>
      <c r="H5" s="715">
        <v>0.5636656921060591</v>
      </c>
      <c r="I5" s="649">
        <v>2249465.3500000006</v>
      </c>
      <c r="J5" s="715">
        <v>0.37389128887559869</v>
      </c>
      <c r="K5" s="649">
        <v>4328</v>
      </c>
      <c r="L5" s="715">
        <v>0.4363343078939409</v>
      </c>
      <c r="M5" s="649" t="s">
        <v>74</v>
      </c>
      <c r="N5" s="277"/>
    </row>
    <row r="6" spans="1:14" ht="14.4" customHeight="1" x14ac:dyDescent="0.3">
      <c r="A6" s="645">
        <v>11</v>
      </c>
      <c r="B6" s="646" t="s">
        <v>2726</v>
      </c>
      <c r="C6" s="649">
        <v>2590431.9900000012</v>
      </c>
      <c r="D6" s="649">
        <v>6108</v>
      </c>
      <c r="E6" s="649">
        <v>1661853.0800000005</v>
      </c>
      <c r="F6" s="715">
        <v>0.64153511322256329</v>
      </c>
      <c r="G6" s="649">
        <v>3067</v>
      </c>
      <c r="H6" s="715">
        <v>0.50212835625409302</v>
      </c>
      <c r="I6" s="649">
        <v>928578.91000000085</v>
      </c>
      <c r="J6" s="715">
        <v>0.35846488677743688</v>
      </c>
      <c r="K6" s="649">
        <v>3041</v>
      </c>
      <c r="L6" s="715">
        <v>0.49787164374590703</v>
      </c>
      <c r="M6" s="649" t="s">
        <v>1</v>
      </c>
      <c r="N6" s="277"/>
    </row>
    <row r="7" spans="1:14" ht="14.4" customHeight="1" x14ac:dyDescent="0.3">
      <c r="A7" s="645">
        <v>11</v>
      </c>
      <c r="B7" s="646" t="s">
        <v>2727</v>
      </c>
      <c r="C7" s="649">
        <v>0</v>
      </c>
      <c r="D7" s="649">
        <v>2</v>
      </c>
      <c r="E7" s="649">
        <v>0</v>
      </c>
      <c r="F7" s="715" t="s">
        <v>582</v>
      </c>
      <c r="G7" s="649">
        <v>2</v>
      </c>
      <c r="H7" s="715">
        <v>1</v>
      </c>
      <c r="I7" s="649" t="s">
        <v>582</v>
      </c>
      <c r="J7" s="715" t="s">
        <v>582</v>
      </c>
      <c r="K7" s="649" t="s">
        <v>582</v>
      </c>
      <c r="L7" s="715">
        <v>0</v>
      </c>
      <c r="M7" s="649" t="s">
        <v>1</v>
      </c>
      <c r="N7" s="277"/>
    </row>
    <row r="8" spans="1:14" ht="14.4" customHeight="1" x14ac:dyDescent="0.3">
      <c r="A8" s="645">
        <v>11</v>
      </c>
      <c r="B8" s="646" t="s">
        <v>2728</v>
      </c>
      <c r="C8" s="649">
        <v>3425930.0299999993</v>
      </c>
      <c r="D8" s="649">
        <v>3809</v>
      </c>
      <c r="E8" s="649">
        <v>2105043.5899999994</v>
      </c>
      <c r="F8" s="715">
        <v>0.61444441992879806</v>
      </c>
      <c r="G8" s="649">
        <v>2522</v>
      </c>
      <c r="H8" s="715">
        <v>0.66211604095563137</v>
      </c>
      <c r="I8" s="649">
        <v>1320886.4399999997</v>
      </c>
      <c r="J8" s="715">
        <v>0.38555558007120183</v>
      </c>
      <c r="K8" s="649">
        <v>1287</v>
      </c>
      <c r="L8" s="715">
        <v>0.33788395904436858</v>
      </c>
      <c r="M8" s="649" t="s">
        <v>1</v>
      </c>
      <c r="N8" s="277"/>
    </row>
    <row r="9" spans="1:14" ht="14.4" customHeight="1" x14ac:dyDescent="0.3">
      <c r="A9" s="645" t="s">
        <v>580</v>
      </c>
      <c r="B9" s="646" t="s">
        <v>3</v>
      </c>
      <c r="C9" s="649">
        <v>6016362.0200000005</v>
      </c>
      <c r="D9" s="649">
        <v>9919</v>
      </c>
      <c r="E9" s="649">
        <v>3766896.67</v>
      </c>
      <c r="F9" s="715">
        <v>0.62610871112440136</v>
      </c>
      <c r="G9" s="649">
        <v>5591</v>
      </c>
      <c r="H9" s="715">
        <v>0.5636656921060591</v>
      </c>
      <c r="I9" s="649">
        <v>2249465.3500000006</v>
      </c>
      <c r="J9" s="715">
        <v>0.37389128887559869</v>
      </c>
      <c r="K9" s="649">
        <v>4328</v>
      </c>
      <c r="L9" s="715">
        <v>0.4363343078939409</v>
      </c>
      <c r="M9" s="649" t="s">
        <v>584</v>
      </c>
      <c r="N9" s="277"/>
    </row>
    <row r="11" spans="1:14" ht="14.4" customHeight="1" x14ac:dyDescent="0.3">
      <c r="A11" s="645">
        <v>11</v>
      </c>
      <c r="B11" s="646" t="s">
        <v>581</v>
      </c>
      <c r="C11" s="649" t="s">
        <v>582</v>
      </c>
      <c r="D11" s="649" t="s">
        <v>582</v>
      </c>
      <c r="E11" s="649" t="s">
        <v>582</v>
      </c>
      <c r="F11" s="715" t="s">
        <v>582</v>
      </c>
      <c r="G11" s="649" t="s">
        <v>582</v>
      </c>
      <c r="H11" s="715" t="s">
        <v>582</v>
      </c>
      <c r="I11" s="649" t="s">
        <v>582</v>
      </c>
      <c r="J11" s="715" t="s">
        <v>582</v>
      </c>
      <c r="K11" s="649" t="s">
        <v>582</v>
      </c>
      <c r="L11" s="715" t="s">
        <v>582</v>
      </c>
      <c r="M11" s="649" t="s">
        <v>74</v>
      </c>
      <c r="N11" s="277"/>
    </row>
    <row r="12" spans="1:14" ht="14.4" customHeight="1" x14ac:dyDescent="0.3">
      <c r="A12" s="645" t="s">
        <v>2729</v>
      </c>
      <c r="B12" s="646" t="s">
        <v>2726</v>
      </c>
      <c r="C12" s="649">
        <v>1056826.4699999993</v>
      </c>
      <c r="D12" s="649">
        <v>1338</v>
      </c>
      <c r="E12" s="649">
        <v>736143.8699999993</v>
      </c>
      <c r="F12" s="715">
        <v>0.6965607797465555</v>
      </c>
      <c r="G12" s="649">
        <v>856</v>
      </c>
      <c r="H12" s="715">
        <v>0.63976083707025411</v>
      </c>
      <c r="I12" s="649">
        <v>320682.59999999998</v>
      </c>
      <c r="J12" s="715">
        <v>0.30343922025344444</v>
      </c>
      <c r="K12" s="649">
        <v>482</v>
      </c>
      <c r="L12" s="715">
        <v>0.36023916292974589</v>
      </c>
      <c r="M12" s="649" t="s">
        <v>1</v>
      </c>
      <c r="N12" s="277"/>
    </row>
    <row r="13" spans="1:14" ht="14.4" customHeight="1" x14ac:dyDescent="0.3">
      <c r="A13" s="645" t="s">
        <v>2729</v>
      </c>
      <c r="B13" s="646" t="s">
        <v>2728</v>
      </c>
      <c r="C13" s="649">
        <v>273696.45</v>
      </c>
      <c r="D13" s="649">
        <v>355</v>
      </c>
      <c r="E13" s="649">
        <v>234609.12000000002</v>
      </c>
      <c r="F13" s="715">
        <v>0.85718729636427515</v>
      </c>
      <c r="G13" s="649">
        <v>314</v>
      </c>
      <c r="H13" s="715">
        <v>0.88450704225352117</v>
      </c>
      <c r="I13" s="649">
        <v>39087.33</v>
      </c>
      <c r="J13" s="715">
        <v>0.1428127036357249</v>
      </c>
      <c r="K13" s="649">
        <v>41</v>
      </c>
      <c r="L13" s="715">
        <v>0.11549295774647887</v>
      </c>
      <c r="M13" s="649" t="s">
        <v>1</v>
      </c>
      <c r="N13" s="277"/>
    </row>
    <row r="14" spans="1:14" ht="14.4" customHeight="1" x14ac:dyDescent="0.3">
      <c r="A14" s="645" t="s">
        <v>2729</v>
      </c>
      <c r="B14" s="646" t="s">
        <v>2730</v>
      </c>
      <c r="C14" s="649">
        <v>1330522.9199999992</v>
      </c>
      <c r="D14" s="649">
        <v>1693</v>
      </c>
      <c r="E14" s="649">
        <v>970752.98999999929</v>
      </c>
      <c r="F14" s="715">
        <v>0.72960260616930961</v>
      </c>
      <c r="G14" s="649">
        <v>1170</v>
      </c>
      <c r="H14" s="715">
        <v>0.69108092144122857</v>
      </c>
      <c r="I14" s="649">
        <v>359769.93</v>
      </c>
      <c r="J14" s="715">
        <v>0.27039739383069045</v>
      </c>
      <c r="K14" s="649">
        <v>523</v>
      </c>
      <c r="L14" s="715">
        <v>0.30891907855877143</v>
      </c>
      <c r="M14" s="649" t="s">
        <v>588</v>
      </c>
      <c r="N14" s="277"/>
    </row>
    <row r="15" spans="1:14" ht="14.4" customHeight="1" x14ac:dyDescent="0.3">
      <c r="A15" s="645" t="s">
        <v>582</v>
      </c>
      <c r="B15" s="646" t="s">
        <v>582</v>
      </c>
      <c r="C15" s="649" t="s">
        <v>582</v>
      </c>
      <c r="D15" s="649" t="s">
        <v>582</v>
      </c>
      <c r="E15" s="649" t="s">
        <v>582</v>
      </c>
      <c r="F15" s="715" t="s">
        <v>582</v>
      </c>
      <c r="G15" s="649" t="s">
        <v>582</v>
      </c>
      <c r="H15" s="715" t="s">
        <v>582</v>
      </c>
      <c r="I15" s="649" t="s">
        <v>582</v>
      </c>
      <c r="J15" s="715" t="s">
        <v>582</v>
      </c>
      <c r="K15" s="649" t="s">
        <v>582</v>
      </c>
      <c r="L15" s="715" t="s">
        <v>582</v>
      </c>
      <c r="M15" s="649" t="s">
        <v>589</v>
      </c>
      <c r="N15" s="277"/>
    </row>
    <row r="16" spans="1:14" ht="14.4" customHeight="1" x14ac:dyDescent="0.3">
      <c r="A16" s="645" t="s">
        <v>2731</v>
      </c>
      <c r="B16" s="646" t="s">
        <v>2726</v>
      </c>
      <c r="C16" s="649">
        <v>1529480.49</v>
      </c>
      <c r="D16" s="649">
        <v>4745</v>
      </c>
      <c r="E16" s="649">
        <v>924561.16999999969</v>
      </c>
      <c r="F16" s="715">
        <v>0.6044936016150162</v>
      </c>
      <c r="G16" s="649">
        <v>2208</v>
      </c>
      <c r="H16" s="715">
        <v>0.46533192834562698</v>
      </c>
      <c r="I16" s="649">
        <v>604919.3200000003</v>
      </c>
      <c r="J16" s="715">
        <v>0.39550639838498386</v>
      </c>
      <c r="K16" s="649">
        <v>2537</v>
      </c>
      <c r="L16" s="715">
        <v>0.53466807165437302</v>
      </c>
      <c r="M16" s="649" t="s">
        <v>1</v>
      </c>
      <c r="N16" s="277"/>
    </row>
    <row r="17" spans="1:14" ht="14.4" customHeight="1" x14ac:dyDescent="0.3">
      <c r="A17" s="645" t="s">
        <v>2731</v>
      </c>
      <c r="B17" s="646" t="s">
        <v>2727</v>
      </c>
      <c r="C17" s="649">
        <v>0</v>
      </c>
      <c r="D17" s="649">
        <v>2</v>
      </c>
      <c r="E17" s="649">
        <v>0</v>
      </c>
      <c r="F17" s="715" t="s">
        <v>582</v>
      </c>
      <c r="G17" s="649">
        <v>2</v>
      </c>
      <c r="H17" s="715">
        <v>1</v>
      </c>
      <c r="I17" s="649" t="s">
        <v>582</v>
      </c>
      <c r="J17" s="715" t="s">
        <v>582</v>
      </c>
      <c r="K17" s="649" t="s">
        <v>582</v>
      </c>
      <c r="L17" s="715">
        <v>0</v>
      </c>
      <c r="M17" s="649" t="s">
        <v>1</v>
      </c>
      <c r="N17" s="277"/>
    </row>
    <row r="18" spans="1:14" ht="14.4" customHeight="1" x14ac:dyDescent="0.3">
      <c r="A18" s="645" t="s">
        <v>2731</v>
      </c>
      <c r="B18" s="646" t="s">
        <v>2728</v>
      </c>
      <c r="C18" s="649">
        <v>3148799.209999999</v>
      </c>
      <c r="D18" s="649">
        <v>3448</v>
      </c>
      <c r="E18" s="649">
        <v>1867000.0999999994</v>
      </c>
      <c r="F18" s="715">
        <v>0.59292446913437835</v>
      </c>
      <c r="G18" s="649">
        <v>2202</v>
      </c>
      <c r="H18" s="715">
        <v>0.63863109048723898</v>
      </c>
      <c r="I18" s="649">
        <v>1281799.1099999996</v>
      </c>
      <c r="J18" s="715">
        <v>0.40707553086562165</v>
      </c>
      <c r="K18" s="649">
        <v>1246</v>
      </c>
      <c r="L18" s="715">
        <v>0.36136890951276102</v>
      </c>
      <c r="M18" s="649" t="s">
        <v>1</v>
      </c>
      <c r="N18" s="277"/>
    </row>
    <row r="19" spans="1:14" ht="14.4" customHeight="1" x14ac:dyDescent="0.3">
      <c r="A19" s="645" t="s">
        <v>2731</v>
      </c>
      <c r="B19" s="646" t="s">
        <v>2732</v>
      </c>
      <c r="C19" s="649">
        <v>4678279.6999999993</v>
      </c>
      <c r="D19" s="649">
        <v>8195</v>
      </c>
      <c r="E19" s="649">
        <v>2791561.2699999991</v>
      </c>
      <c r="F19" s="715">
        <v>0.59670679160119466</v>
      </c>
      <c r="G19" s="649">
        <v>4412</v>
      </c>
      <c r="H19" s="715">
        <v>0.53837705918242829</v>
      </c>
      <c r="I19" s="649">
        <v>1886718.43</v>
      </c>
      <c r="J19" s="715">
        <v>0.40329320839880528</v>
      </c>
      <c r="K19" s="649">
        <v>3783</v>
      </c>
      <c r="L19" s="715">
        <v>0.46162294081757171</v>
      </c>
      <c r="M19" s="649" t="s">
        <v>588</v>
      </c>
      <c r="N19" s="277"/>
    </row>
    <row r="20" spans="1:14" ht="14.4" customHeight="1" x14ac:dyDescent="0.3">
      <c r="A20" s="645" t="s">
        <v>582</v>
      </c>
      <c r="B20" s="646" t="s">
        <v>582</v>
      </c>
      <c r="C20" s="649" t="s">
        <v>582</v>
      </c>
      <c r="D20" s="649" t="s">
        <v>582</v>
      </c>
      <c r="E20" s="649" t="s">
        <v>582</v>
      </c>
      <c r="F20" s="715" t="s">
        <v>582</v>
      </c>
      <c r="G20" s="649" t="s">
        <v>582</v>
      </c>
      <c r="H20" s="715" t="s">
        <v>582</v>
      </c>
      <c r="I20" s="649" t="s">
        <v>582</v>
      </c>
      <c r="J20" s="715" t="s">
        <v>582</v>
      </c>
      <c r="K20" s="649" t="s">
        <v>582</v>
      </c>
      <c r="L20" s="715" t="s">
        <v>582</v>
      </c>
      <c r="M20" s="649" t="s">
        <v>589</v>
      </c>
      <c r="N20" s="277"/>
    </row>
    <row r="21" spans="1:14" ht="14.4" customHeight="1" x14ac:dyDescent="0.3">
      <c r="A21" s="645" t="s">
        <v>2733</v>
      </c>
      <c r="B21" s="646" t="s">
        <v>2726</v>
      </c>
      <c r="C21" s="649">
        <v>4125.0300000000007</v>
      </c>
      <c r="D21" s="649">
        <v>25</v>
      </c>
      <c r="E21" s="649">
        <v>1148.04</v>
      </c>
      <c r="F21" s="715">
        <v>0.27831070319488582</v>
      </c>
      <c r="G21" s="649">
        <v>3</v>
      </c>
      <c r="H21" s="715">
        <v>0.12</v>
      </c>
      <c r="I21" s="649">
        <v>2976.9900000000007</v>
      </c>
      <c r="J21" s="715">
        <v>0.72168929680511418</v>
      </c>
      <c r="K21" s="649">
        <v>22</v>
      </c>
      <c r="L21" s="715">
        <v>0.88</v>
      </c>
      <c r="M21" s="649" t="s">
        <v>1</v>
      </c>
      <c r="N21" s="277"/>
    </row>
    <row r="22" spans="1:14" ht="14.4" customHeight="1" x14ac:dyDescent="0.3">
      <c r="A22" s="645" t="s">
        <v>2733</v>
      </c>
      <c r="B22" s="646" t="s">
        <v>2728</v>
      </c>
      <c r="C22" s="649">
        <v>3434.37</v>
      </c>
      <c r="D22" s="649">
        <v>6</v>
      </c>
      <c r="E22" s="649">
        <v>3434.37</v>
      </c>
      <c r="F22" s="715">
        <v>1</v>
      </c>
      <c r="G22" s="649">
        <v>6</v>
      </c>
      <c r="H22" s="715">
        <v>1</v>
      </c>
      <c r="I22" s="649" t="s">
        <v>582</v>
      </c>
      <c r="J22" s="715">
        <v>0</v>
      </c>
      <c r="K22" s="649" t="s">
        <v>582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2733</v>
      </c>
      <c r="B23" s="646" t="s">
        <v>2734</v>
      </c>
      <c r="C23" s="649">
        <v>7559.4000000000005</v>
      </c>
      <c r="D23" s="649">
        <v>31</v>
      </c>
      <c r="E23" s="649">
        <v>4582.41</v>
      </c>
      <c r="F23" s="715">
        <v>0.60618699896817196</v>
      </c>
      <c r="G23" s="649">
        <v>9</v>
      </c>
      <c r="H23" s="715">
        <v>0.29032258064516131</v>
      </c>
      <c r="I23" s="649">
        <v>2976.9900000000007</v>
      </c>
      <c r="J23" s="715">
        <v>0.39381300103182798</v>
      </c>
      <c r="K23" s="649">
        <v>22</v>
      </c>
      <c r="L23" s="715">
        <v>0.70967741935483875</v>
      </c>
      <c r="M23" s="649" t="s">
        <v>588</v>
      </c>
      <c r="N23" s="277"/>
    </row>
    <row r="24" spans="1:14" ht="14.4" customHeight="1" x14ac:dyDescent="0.3">
      <c r="A24" s="645" t="s">
        <v>582</v>
      </c>
      <c r="B24" s="646" t="s">
        <v>582</v>
      </c>
      <c r="C24" s="649" t="s">
        <v>582</v>
      </c>
      <c r="D24" s="649" t="s">
        <v>582</v>
      </c>
      <c r="E24" s="649" t="s">
        <v>582</v>
      </c>
      <c r="F24" s="715" t="s">
        <v>582</v>
      </c>
      <c r="G24" s="649" t="s">
        <v>582</v>
      </c>
      <c r="H24" s="715" t="s">
        <v>582</v>
      </c>
      <c r="I24" s="649" t="s">
        <v>582</v>
      </c>
      <c r="J24" s="715" t="s">
        <v>582</v>
      </c>
      <c r="K24" s="649" t="s">
        <v>582</v>
      </c>
      <c r="L24" s="715" t="s">
        <v>582</v>
      </c>
      <c r="M24" s="649" t="s">
        <v>589</v>
      </c>
      <c r="N24" s="277"/>
    </row>
    <row r="25" spans="1:14" ht="14.4" customHeight="1" x14ac:dyDescent="0.3">
      <c r="A25" s="645" t="s">
        <v>580</v>
      </c>
      <c r="B25" s="646" t="s">
        <v>583</v>
      </c>
      <c r="C25" s="649">
        <v>6016362.0199999986</v>
      </c>
      <c r="D25" s="649">
        <v>9919</v>
      </c>
      <c r="E25" s="649">
        <v>3766896.6699999985</v>
      </c>
      <c r="F25" s="715">
        <v>0.62610871112440125</v>
      </c>
      <c r="G25" s="649">
        <v>5591</v>
      </c>
      <c r="H25" s="715">
        <v>0.5636656921060591</v>
      </c>
      <c r="I25" s="649">
        <v>2249465.35</v>
      </c>
      <c r="J25" s="715">
        <v>0.37389128887559869</v>
      </c>
      <c r="K25" s="649">
        <v>4328</v>
      </c>
      <c r="L25" s="715">
        <v>0.4363343078939409</v>
      </c>
      <c r="M25" s="649" t="s">
        <v>584</v>
      </c>
      <c r="N25" s="277"/>
    </row>
    <row r="26" spans="1:14" ht="14.4" customHeight="1" x14ac:dyDescent="0.3">
      <c r="A26" s="716" t="s">
        <v>2735</v>
      </c>
    </row>
    <row r="27" spans="1:14" ht="14.4" customHeight="1" x14ac:dyDescent="0.3">
      <c r="A27" s="717" t="s">
        <v>2736</v>
      </c>
    </row>
    <row r="28" spans="1:14" ht="14.4" customHeight="1" x14ac:dyDescent="0.3">
      <c r="A28" s="716" t="s">
        <v>2737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2738</v>
      </c>
      <c r="B5" s="709">
        <v>379918.07</v>
      </c>
      <c r="C5" s="656">
        <v>1</v>
      </c>
      <c r="D5" s="722">
        <v>573</v>
      </c>
      <c r="E5" s="725" t="s">
        <v>2738</v>
      </c>
      <c r="F5" s="709">
        <v>248182.39000000004</v>
      </c>
      <c r="G5" s="677">
        <v>0.65325239728660456</v>
      </c>
      <c r="H5" s="659">
        <v>312</v>
      </c>
      <c r="I5" s="700">
        <v>0.54450261780104714</v>
      </c>
      <c r="J5" s="728">
        <v>131735.67999999996</v>
      </c>
      <c r="K5" s="677">
        <v>0.34674760271339544</v>
      </c>
      <c r="L5" s="659">
        <v>261</v>
      </c>
      <c r="M5" s="700">
        <v>0.45549738219895286</v>
      </c>
    </row>
    <row r="6" spans="1:13" ht="14.4" customHeight="1" x14ac:dyDescent="0.3">
      <c r="A6" s="719" t="s">
        <v>2739</v>
      </c>
      <c r="B6" s="710">
        <v>302905.80999999994</v>
      </c>
      <c r="C6" s="662">
        <v>1</v>
      </c>
      <c r="D6" s="723">
        <v>438</v>
      </c>
      <c r="E6" s="726" t="s">
        <v>2739</v>
      </c>
      <c r="F6" s="710">
        <v>224816.43999999994</v>
      </c>
      <c r="G6" s="678">
        <v>0.74219916745736902</v>
      </c>
      <c r="H6" s="665">
        <v>278</v>
      </c>
      <c r="I6" s="701">
        <v>0.63470319634703198</v>
      </c>
      <c r="J6" s="729">
        <v>78089.37000000001</v>
      </c>
      <c r="K6" s="678">
        <v>0.25780083254263109</v>
      </c>
      <c r="L6" s="665">
        <v>160</v>
      </c>
      <c r="M6" s="701">
        <v>0.36529680365296802</v>
      </c>
    </row>
    <row r="7" spans="1:13" ht="14.4" customHeight="1" x14ac:dyDescent="0.3">
      <c r="A7" s="719" t="s">
        <v>2740</v>
      </c>
      <c r="B7" s="710">
        <v>19855.79</v>
      </c>
      <c r="C7" s="662">
        <v>1</v>
      </c>
      <c r="D7" s="723">
        <v>75</v>
      </c>
      <c r="E7" s="726" t="s">
        <v>2740</v>
      </c>
      <c r="F7" s="710">
        <v>9255.380000000001</v>
      </c>
      <c r="G7" s="678">
        <v>0.46613003058553704</v>
      </c>
      <c r="H7" s="665">
        <v>19</v>
      </c>
      <c r="I7" s="701">
        <v>0.25333333333333335</v>
      </c>
      <c r="J7" s="729">
        <v>10600.41</v>
      </c>
      <c r="K7" s="678">
        <v>0.53386996941446296</v>
      </c>
      <c r="L7" s="665">
        <v>56</v>
      </c>
      <c r="M7" s="701">
        <v>0.7466666666666667</v>
      </c>
    </row>
    <row r="8" spans="1:13" ht="14.4" customHeight="1" x14ac:dyDescent="0.3">
      <c r="A8" s="719" t="s">
        <v>2741</v>
      </c>
      <c r="B8" s="710">
        <v>216934.42999999988</v>
      </c>
      <c r="C8" s="662">
        <v>1</v>
      </c>
      <c r="D8" s="723">
        <v>221</v>
      </c>
      <c r="E8" s="726" t="s">
        <v>2741</v>
      </c>
      <c r="F8" s="710">
        <v>154122.01999999987</v>
      </c>
      <c r="G8" s="678">
        <v>0.71045439859408188</v>
      </c>
      <c r="H8" s="665">
        <v>146</v>
      </c>
      <c r="I8" s="701">
        <v>0.66063348416289591</v>
      </c>
      <c r="J8" s="729">
        <v>62812.41</v>
      </c>
      <c r="K8" s="678">
        <v>0.28954560140591806</v>
      </c>
      <c r="L8" s="665">
        <v>75</v>
      </c>
      <c r="M8" s="701">
        <v>0.33936651583710409</v>
      </c>
    </row>
    <row r="9" spans="1:13" ht="14.4" customHeight="1" x14ac:dyDescent="0.3">
      <c r="A9" s="719" t="s">
        <v>2742</v>
      </c>
      <c r="B9" s="710">
        <v>981268.01</v>
      </c>
      <c r="C9" s="662">
        <v>1</v>
      </c>
      <c r="D9" s="723">
        <v>1184</v>
      </c>
      <c r="E9" s="726" t="s">
        <v>2742</v>
      </c>
      <c r="F9" s="710">
        <v>197646.39</v>
      </c>
      <c r="G9" s="678">
        <v>0.20141937573201843</v>
      </c>
      <c r="H9" s="665">
        <v>530</v>
      </c>
      <c r="I9" s="701">
        <v>0.44763513513513514</v>
      </c>
      <c r="J9" s="729">
        <v>783621.62</v>
      </c>
      <c r="K9" s="678">
        <v>0.7985806242679816</v>
      </c>
      <c r="L9" s="665">
        <v>654</v>
      </c>
      <c r="M9" s="701">
        <v>0.55236486486486491</v>
      </c>
    </row>
    <row r="10" spans="1:13" ht="14.4" customHeight="1" x14ac:dyDescent="0.3">
      <c r="A10" s="719" t="s">
        <v>2743</v>
      </c>
      <c r="B10" s="710">
        <v>810.14</v>
      </c>
      <c r="C10" s="662">
        <v>1</v>
      </c>
      <c r="D10" s="723">
        <v>4</v>
      </c>
      <c r="E10" s="726" t="s">
        <v>2743</v>
      </c>
      <c r="F10" s="710">
        <v>252.64</v>
      </c>
      <c r="G10" s="678">
        <v>0.31184733502851358</v>
      </c>
      <c r="H10" s="665">
        <v>3</v>
      </c>
      <c r="I10" s="701">
        <v>0.75</v>
      </c>
      <c r="J10" s="729">
        <v>557.5</v>
      </c>
      <c r="K10" s="678">
        <v>0.68815266497148642</v>
      </c>
      <c r="L10" s="665">
        <v>1</v>
      </c>
      <c r="M10" s="701">
        <v>0.25</v>
      </c>
    </row>
    <row r="11" spans="1:13" ht="14.4" customHeight="1" x14ac:dyDescent="0.3">
      <c r="A11" s="719" t="s">
        <v>2744</v>
      </c>
      <c r="B11" s="710">
        <v>312178.00999999995</v>
      </c>
      <c r="C11" s="662">
        <v>1</v>
      </c>
      <c r="D11" s="723">
        <v>446</v>
      </c>
      <c r="E11" s="726" t="s">
        <v>2744</v>
      </c>
      <c r="F11" s="710">
        <v>266966.81999999995</v>
      </c>
      <c r="G11" s="678">
        <v>0.85517496892237854</v>
      </c>
      <c r="H11" s="665">
        <v>312</v>
      </c>
      <c r="I11" s="701">
        <v>0.69955156950672648</v>
      </c>
      <c r="J11" s="729">
        <v>45211.19</v>
      </c>
      <c r="K11" s="678">
        <v>0.14482503107762143</v>
      </c>
      <c r="L11" s="665">
        <v>134</v>
      </c>
      <c r="M11" s="701">
        <v>0.30044843049327352</v>
      </c>
    </row>
    <row r="12" spans="1:13" ht="14.4" customHeight="1" x14ac:dyDescent="0.3">
      <c r="A12" s="719" t="s">
        <v>2745</v>
      </c>
      <c r="B12" s="710">
        <v>87118.930000000008</v>
      </c>
      <c r="C12" s="662">
        <v>1</v>
      </c>
      <c r="D12" s="723">
        <v>185</v>
      </c>
      <c r="E12" s="726" t="s">
        <v>2745</v>
      </c>
      <c r="F12" s="710">
        <v>52695.880000000005</v>
      </c>
      <c r="G12" s="678">
        <v>0.6048729019054756</v>
      </c>
      <c r="H12" s="665">
        <v>101</v>
      </c>
      <c r="I12" s="701">
        <v>0.54594594594594592</v>
      </c>
      <c r="J12" s="729">
        <v>34423.050000000003</v>
      </c>
      <c r="K12" s="678">
        <v>0.39512709809452434</v>
      </c>
      <c r="L12" s="665">
        <v>84</v>
      </c>
      <c r="M12" s="701">
        <v>0.45405405405405408</v>
      </c>
    </row>
    <row r="13" spans="1:13" ht="14.4" customHeight="1" x14ac:dyDescent="0.3">
      <c r="A13" s="719" t="s">
        <v>2746</v>
      </c>
      <c r="B13" s="710">
        <v>269422.89999999997</v>
      </c>
      <c r="C13" s="662">
        <v>1</v>
      </c>
      <c r="D13" s="723">
        <v>679</v>
      </c>
      <c r="E13" s="726" t="s">
        <v>2746</v>
      </c>
      <c r="F13" s="710">
        <v>218884.88999999996</v>
      </c>
      <c r="G13" s="678">
        <v>0.81242125298183632</v>
      </c>
      <c r="H13" s="665">
        <v>456</v>
      </c>
      <c r="I13" s="701">
        <v>0.67157584683357874</v>
      </c>
      <c r="J13" s="729">
        <v>50538.01</v>
      </c>
      <c r="K13" s="678">
        <v>0.18757874701816368</v>
      </c>
      <c r="L13" s="665">
        <v>223</v>
      </c>
      <c r="M13" s="701">
        <v>0.32842415316642121</v>
      </c>
    </row>
    <row r="14" spans="1:13" ht="14.4" customHeight="1" x14ac:dyDescent="0.3">
      <c r="A14" s="719" t="s">
        <v>2747</v>
      </c>
      <c r="B14" s="710">
        <v>42511.100000000006</v>
      </c>
      <c r="C14" s="662">
        <v>1</v>
      </c>
      <c r="D14" s="723">
        <v>89</v>
      </c>
      <c r="E14" s="726" t="s">
        <v>2747</v>
      </c>
      <c r="F14" s="710">
        <v>31388.940000000002</v>
      </c>
      <c r="G14" s="678">
        <v>0.73837044912975669</v>
      </c>
      <c r="H14" s="665">
        <v>42</v>
      </c>
      <c r="I14" s="701">
        <v>0.47191011235955055</v>
      </c>
      <c r="J14" s="729">
        <v>11122.16</v>
      </c>
      <c r="K14" s="678">
        <v>0.26162955087024325</v>
      </c>
      <c r="L14" s="665">
        <v>47</v>
      </c>
      <c r="M14" s="701">
        <v>0.5280898876404494</v>
      </c>
    </row>
    <row r="15" spans="1:13" ht="14.4" customHeight="1" x14ac:dyDescent="0.3">
      <c r="A15" s="719" t="s">
        <v>2748</v>
      </c>
      <c r="B15" s="710">
        <v>392739.10999999993</v>
      </c>
      <c r="C15" s="662">
        <v>1</v>
      </c>
      <c r="D15" s="723">
        <v>619</v>
      </c>
      <c r="E15" s="726" t="s">
        <v>2748</v>
      </c>
      <c r="F15" s="710">
        <v>235560.24999999994</v>
      </c>
      <c r="G15" s="678">
        <v>0.59978811379391261</v>
      </c>
      <c r="H15" s="665">
        <v>329</v>
      </c>
      <c r="I15" s="701">
        <v>0.53150242326332797</v>
      </c>
      <c r="J15" s="729">
        <v>157178.85999999999</v>
      </c>
      <c r="K15" s="678">
        <v>0.40021188620608733</v>
      </c>
      <c r="L15" s="665">
        <v>290</v>
      </c>
      <c r="M15" s="701">
        <v>0.46849757673667203</v>
      </c>
    </row>
    <row r="16" spans="1:13" ht="14.4" customHeight="1" x14ac:dyDescent="0.3">
      <c r="A16" s="719" t="s">
        <v>2749</v>
      </c>
      <c r="B16" s="710">
        <v>349609.48999999987</v>
      </c>
      <c r="C16" s="662">
        <v>1</v>
      </c>
      <c r="D16" s="723">
        <v>737</v>
      </c>
      <c r="E16" s="726" t="s">
        <v>2749</v>
      </c>
      <c r="F16" s="710">
        <v>253618.13999999987</v>
      </c>
      <c r="G16" s="678">
        <v>0.72543265344427565</v>
      </c>
      <c r="H16" s="665">
        <v>428</v>
      </c>
      <c r="I16" s="701">
        <v>0.58073270013568523</v>
      </c>
      <c r="J16" s="729">
        <v>95991.35</v>
      </c>
      <c r="K16" s="678">
        <v>0.27456734655572435</v>
      </c>
      <c r="L16" s="665">
        <v>309</v>
      </c>
      <c r="M16" s="701">
        <v>0.41926729986431477</v>
      </c>
    </row>
    <row r="17" spans="1:13" ht="14.4" customHeight="1" x14ac:dyDescent="0.3">
      <c r="A17" s="719" t="s">
        <v>2750</v>
      </c>
      <c r="B17" s="710">
        <v>188555.39999999997</v>
      </c>
      <c r="C17" s="662">
        <v>1</v>
      </c>
      <c r="D17" s="723">
        <v>339</v>
      </c>
      <c r="E17" s="726" t="s">
        <v>2750</v>
      </c>
      <c r="F17" s="710">
        <v>151863.75999999995</v>
      </c>
      <c r="G17" s="678">
        <v>0.80540658077148664</v>
      </c>
      <c r="H17" s="665">
        <v>224</v>
      </c>
      <c r="I17" s="701">
        <v>0.66076696165191739</v>
      </c>
      <c r="J17" s="729">
        <v>36691.64</v>
      </c>
      <c r="K17" s="678">
        <v>0.19459341922851325</v>
      </c>
      <c r="L17" s="665">
        <v>115</v>
      </c>
      <c r="M17" s="701">
        <v>0.33923303834808261</v>
      </c>
    </row>
    <row r="18" spans="1:13" ht="14.4" customHeight="1" x14ac:dyDescent="0.3">
      <c r="A18" s="719" t="s">
        <v>2751</v>
      </c>
      <c r="B18" s="710">
        <v>81599.399999999994</v>
      </c>
      <c r="C18" s="662">
        <v>1</v>
      </c>
      <c r="D18" s="723">
        <v>191</v>
      </c>
      <c r="E18" s="726" t="s">
        <v>2751</v>
      </c>
      <c r="F18" s="710">
        <v>40011.03</v>
      </c>
      <c r="G18" s="678">
        <v>0.49033485540334859</v>
      </c>
      <c r="H18" s="665">
        <v>90</v>
      </c>
      <c r="I18" s="701">
        <v>0.47120418848167539</v>
      </c>
      <c r="J18" s="729">
        <v>41588.369999999995</v>
      </c>
      <c r="K18" s="678">
        <v>0.50966514459665146</v>
      </c>
      <c r="L18" s="665">
        <v>101</v>
      </c>
      <c r="M18" s="701">
        <v>0.52879581151832455</v>
      </c>
    </row>
    <row r="19" spans="1:13" ht="14.4" customHeight="1" x14ac:dyDescent="0.3">
      <c r="A19" s="719" t="s">
        <v>2752</v>
      </c>
      <c r="B19" s="710">
        <v>381633.54000000004</v>
      </c>
      <c r="C19" s="662">
        <v>1</v>
      </c>
      <c r="D19" s="723">
        <v>628</v>
      </c>
      <c r="E19" s="726" t="s">
        <v>2752</v>
      </c>
      <c r="F19" s="710">
        <v>254299.59000000003</v>
      </c>
      <c r="G19" s="678">
        <v>0.66634497062286502</v>
      </c>
      <c r="H19" s="665">
        <v>344</v>
      </c>
      <c r="I19" s="701">
        <v>0.54777070063694266</v>
      </c>
      <c r="J19" s="729">
        <v>127333.95</v>
      </c>
      <c r="K19" s="678">
        <v>0.33365502937713487</v>
      </c>
      <c r="L19" s="665">
        <v>284</v>
      </c>
      <c r="M19" s="701">
        <v>0.45222929936305734</v>
      </c>
    </row>
    <row r="20" spans="1:13" ht="14.4" customHeight="1" x14ac:dyDescent="0.3">
      <c r="A20" s="719" t="s">
        <v>2753</v>
      </c>
      <c r="B20" s="710">
        <v>185524.47000000003</v>
      </c>
      <c r="C20" s="662">
        <v>1</v>
      </c>
      <c r="D20" s="723">
        <v>331</v>
      </c>
      <c r="E20" s="726" t="s">
        <v>2753</v>
      </c>
      <c r="F20" s="710">
        <v>161824.14000000004</v>
      </c>
      <c r="G20" s="678">
        <v>0.87225226947151513</v>
      </c>
      <c r="H20" s="665">
        <v>243</v>
      </c>
      <c r="I20" s="701">
        <v>0.73413897280966767</v>
      </c>
      <c r="J20" s="729">
        <v>23700.329999999994</v>
      </c>
      <c r="K20" s="678">
        <v>0.12774773052848495</v>
      </c>
      <c r="L20" s="665">
        <v>88</v>
      </c>
      <c r="M20" s="701">
        <v>0.26586102719033233</v>
      </c>
    </row>
    <row r="21" spans="1:13" ht="14.4" customHeight="1" x14ac:dyDescent="0.3">
      <c r="A21" s="719" t="s">
        <v>2754</v>
      </c>
      <c r="B21" s="710">
        <v>305973.41999999993</v>
      </c>
      <c r="C21" s="662">
        <v>1</v>
      </c>
      <c r="D21" s="723">
        <v>419</v>
      </c>
      <c r="E21" s="726" t="s">
        <v>2754</v>
      </c>
      <c r="F21" s="710">
        <v>193352.15999999992</v>
      </c>
      <c r="G21" s="678">
        <v>0.63192469463523981</v>
      </c>
      <c r="H21" s="665">
        <v>241</v>
      </c>
      <c r="I21" s="701">
        <v>0.57517899761336511</v>
      </c>
      <c r="J21" s="729">
        <v>112621.26000000001</v>
      </c>
      <c r="K21" s="678">
        <v>0.36807530536476024</v>
      </c>
      <c r="L21" s="665">
        <v>178</v>
      </c>
      <c r="M21" s="701">
        <v>0.42482100238663484</v>
      </c>
    </row>
    <row r="22" spans="1:13" ht="14.4" customHeight="1" x14ac:dyDescent="0.3">
      <c r="A22" s="719" t="s">
        <v>2755</v>
      </c>
      <c r="B22" s="710">
        <v>383184.80000000005</v>
      </c>
      <c r="C22" s="662">
        <v>1</v>
      </c>
      <c r="D22" s="723">
        <v>585</v>
      </c>
      <c r="E22" s="726" t="s">
        <v>2755</v>
      </c>
      <c r="F22" s="710">
        <v>281323.70000000007</v>
      </c>
      <c r="G22" s="678">
        <v>0.73417238888390157</v>
      </c>
      <c r="H22" s="665">
        <v>248</v>
      </c>
      <c r="I22" s="701">
        <v>0.42393162393162392</v>
      </c>
      <c r="J22" s="729">
        <v>101861.1</v>
      </c>
      <c r="K22" s="678">
        <v>0.26582761111609854</v>
      </c>
      <c r="L22" s="665">
        <v>337</v>
      </c>
      <c r="M22" s="701">
        <v>0.57606837606837602</v>
      </c>
    </row>
    <row r="23" spans="1:13" ht="14.4" customHeight="1" x14ac:dyDescent="0.3">
      <c r="A23" s="719" t="s">
        <v>2756</v>
      </c>
      <c r="B23" s="710">
        <v>98051.18</v>
      </c>
      <c r="C23" s="662">
        <v>1</v>
      </c>
      <c r="D23" s="723">
        <v>203</v>
      </c>
      <c r="E23" s="726" t="s">
        <v>2756</v>
      </c>
      <c r="F23" s="710">
        <v>71522.03</v>
      </c>
      <c r="G23" s="678">
        <v>0.7294356885863077</v>
      </c>
      <c r="H23" s="665">
        <v>144</v>
      </c>
      <c r="I23" s="701">
        <v>0.70935960591133007</v>
      </c>
      <c r="J23" s="729">
        <v>26529.149999999998</v>
      </c>
      <c r="K23" s="678">
        <v>0.2705643114136923</v>
      </c>
      <c r="L23" s="665">
        <v>59</v>
      </c>
      <c r="M23" s="701">
        <v>0.29064039408866993</v>
      </c>
    </row>
    <row r="24" spans="1:13" ht="14.4" customHeight="1" x14ac:dyDescent="0.3">
      <c r="A24" s="719" t="s">
        <v>2757</v>
      </c>
      <c r="B24" s="710">
        <v>357643.56000000006</v>
      </c>
      <c r="C24" s="662">
        <v>1</v>
      </c>
      <c r="D24" s="723">
        <v>677</v>
      </c>
      <c r="E24" s="726" t="s">
        <v>2757</v>
      </c>
      <c r="F24" s="710">
        <v>263072.75000000006</v>
      </c>
      <c r="G24" s="678">
        <v>0.73557245096206969</v>
      </c>
      <c r="H24" s="665">
        <v>367</v>
      </c>
      <c r="I24" s="701">
        <v>0.54209748892171339</v>
      </c>
      <c r="J24" s="729">
        <v>94570.809999999969</v>
      </c>
      <c r="K24" s="678">
        <v>0.26442754903793025</v>
      </c>
      <c r="L24" s="665">
        <v>310</v>
      </c>
      <c r="M24" s="701">
        <v>0.45790251107828656</v>
      </c>
    </row>
    <row r="25" spans="1:13" ht="14.4" customHeight="1" x14ac:dyDescent="0.3">
      <c r="A25" s="719" t="s">
        <v>2758</v>
      </c>
      <c r="B25" s="710">
        <v>288814.09999999992</v>
      </c>
      <c r="C25" s="662">
        <v>1</v>
      </c>
      <c r="D25" s="723">
        <v>514</v>
      </c>
      <c r="E25" s="726" t="s">
        <v>2758</v>
      </c>
      <c r="F25" s="710">
        <v>183714.52000000002</v>
      </c>
      <c r="G25" s="678">
        <v>0.63609955331128254</v>
      </c>
      <c r="H25" s="665">
        <v>282</v>
      </c>
      <c r="I25" s="701">
        <v>0.54863813229571989</v>
      </c>
      <c r="J25" s="729">
        <v>105099.5799999999</v>
      </c>
      <c r="K25" s="678">
        <v>0.36390044668871752</v>
      </c>
      <c r="L25" s="665">
        <v>232</v>
      </c>
      <c r="M25" s="701">
        <v>0.45136186770428016</v>
      </c>
    </row>
    <row r="26" spans="1:13" ht="14.4" customHeight="1" x14ac:dyDescent="0.3">
      <c r="A26" s="719" t="s">
        <v>2759</v>
      </c>
      <c r="B26" s="710">
        <v>47209.86</v>
      </c>
      <c r="C26" s="662">
        <v>1</v>
      </c>
      <c r="D26" s="723">
        <v>126</v>
      </c>
      <c r="E26" s="726" t="s">
        <v>2759</v>
      </c>
      <c r="F26" s="710">
        <v>26080.79</v>
      </c>
      <c r="G26" s="678">
        <v>0.55244370561573364</v>
      </c>
      <c r="H26" s="665">
        <v>58</v>
      </c>
      <c r="I26" s="701">
        <v>0.46031746031746029</v>
      </c>
      <c r="J26" s="729">
        <v>21129.07</v>
      </c>
      <c r="K26" s="678">
        <v>0.44755629438426631</v>
      </c>
      <c r="L26" s="665">
        <v>68</v>
      </c>
      <c r="M26" s="701">
        <v>0.53968253968253965</v>
      </c>
    </row>
    <row r="27" spans="1:13" ht="14.4" customHeight="1" x14ac:dyDescent="0.3">
      <c r="A27" s="719" t="s">
        <v>2760</v>
      </c>
      <c r="B27" s="710">
        <v>162432.22999999998</v>
      </c>
      <c r="C27" s="662">
        <v>1</v>
      </c>
      <c r="D27" s="723">
        <v>260</v>
      </c>
      <c r="E27" s="726" t="s">
        <v>2760</v>
      </c>
      <c r="F27" s="710">
        <v>109342.13999999998</v>
      </c>
      <c r="G27" s="678">
        <v>0.67315544458141097</v>
      </c>
      <c r="H27" s="665">
        <v>165</v>
      </c>
      <c r="I27" s="701">
        <v>0.63461538461538458</v>
      </c>
      <c r="J27" s="729">
        <v>53090.089999999989</v>
      </c>
      <c r="K27" s="678">
        <v>0.32684455541858898</v>
      </c>
      <c r="L27" s="665">
        <v>95</v>
      </c>
      <c r="M27" s="701">
        <v>0.36538461538461536</v>
      </c>
    </row>
    <row r="28" spans="1:13" ht="14.4" customHeight="1" x14ac:dyDescent="0.3">
      <c r="A28" s="719" t="s">
        <v>2761</v>
      </c>
      <c r="B28" s="710">
        <v>30767.430000000008</v>
      </c>
      <c r="C28" s="662">
        <v>1</v>
      </c>
      <c r="D28" s="723">
        <v>53</v>
      </c>
      <c r="E28" s="726" t="s">
        <v>2761</v>
      </c>
      <c r="F28" s="710">
        <v>28019.830000000009</v>
      </c>
      <c r="G28" s="678">
        <v>0.91069777358719928</v>
      </c>
      <c r="H28" s="665">
        <v>40</v>
      </c>
      <c r="I28" s="701">
        <v>0.75471698113207553</v>
      </c>
      <c r="J28" s="729">
        <v>2747.6</v>
      </c>
      <c r="K28" s="678">
        <v>8.9302226412800778E-2</v>
      </c>
      <c r="L28" s="665">
        <v>13</v>
      </c>
      <c r="M28" s="701">
        <v>0.24528301886792453</v>
      </c>
    </row>
    <row r="29" spans="1:13" ht="14.4" customHeight="1" x14ac:dyDescent="0.3">
      <c r="A29" s="719" t="s">
        <v>2762</v>
      </c>
      <c r="B29" s="710">
        <v>72567.12999999999</v>
      </c>
      <c r="C29" s="662">
        <v>1</v>
      </c>
      <c r="D29" s="723">
        <v>138</v>
      </c>
      <c r="E29" s="726" t="s">
        <v>2762</v>
      </c>
      <c r="F29" s="710">
        <v>56925.829999999987</v>
      </c>
      <c r="G29" s="678">
        <v>0.7844575085165969</v>
      </c>
      <c r="H29" s="665">
        <v>93</v>
      </c>
      <c r="I29" s="701">
        <v>0.67391304347826086</v>
      </c>
      <c r="J29" s="729">
        <v>15641.300000000005</v>
      </c>
      <c r="K29" s="678">
        <v>0.21554249148340313</v>
      </c>
      <c r="L29" s="665">
        <v>45</v>
      </c>
      <c r="M29" s="701">
        <v>0.32608695652173914</v>
      </c>
    </row>
    <row r="30" spans="1:13" ht="14.4" customHeight="1" x14ac:dyDescent="0.3">
      <c r="A30" s="719" t="s">
        <v>2763</v>
      </c>
      <c r="B30" s="710">
        <v>37668.43</v>
      </c>
      <c r="C30" s="662">
        <v>1</v>
      </c>
      <c r="D30" s="723">
        <v>77</v>
      </c>
      <c r="E30" s="726" t="s">
        <v>2763</v>
      </c>
      <c r="F30" s="710">
        <v>31311.97</v>
      </c>
      <c r="G30" s="678">
        <v>0.8312523245593193</v>
      </c>
      <c r="H30" s="665">
        <v>49</v>
      </c>
      <c r="I30" s="701">
        <v>0.63636363636363635</v>
      </c>
      <c r="J30" s="729">
        <v>6356.4600000000009</v>
      </c>
      <c r="K30" s="678">
        <v>0.16874767544068073</v>
      </c>
      <c r="L30" s="665">
        <v>28</v>
      </c>
      <c r="M30" s="701">
        <v>0.36363636363636365</v>
      </c>
    </row>
    <row r="31" spans="1:13" ht="14.4" customHeight="1" thickBot="1" x14ac:dyDescent="0.35">
      <c r="A31" s="720" t="s">
        <v>2764</v>
      </c>
      <c r="B31" s="711">
        <v>39465.279999999999</v>
      </c>
      <c r="C31" s="668">
        <v>1</v>
      </c>
      <c r="D31" s="724">
        <v>128</v>
      </c>
      <c r="E31" s="727" t="s">
        <v>2764</v>
      </c>
      <c r="F31" s="711">
        <v>20842.249999999996</v>
      </c>
      <c r="G31" s="679">
        <v>0.52811610610643067</v>
      </c>
      <c r="H31" s="671">
        <v>47</v>
      </c>
      <c r="I31" s="702">
        <v>0.3671875</v>
      </c>
      <c r="J31" s="730">
        <v>18623.03</v>
      </c>
      <c r="K31" s="679">
        <v>0.47188389389356922</v>
      </c>
      <c r="L31" s="671">
        <v>81</v>
      </c>
      <c r="M31" s="702">
        <v>0.6328125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4539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6016362.0199999856</v>
      </c>
      <c r="N3" s="70">
        <f>SUBTOTAL(9,N7:N1048576)</f>
        <v>17903</v>
      </c>
      <c r="O3" s="70">
        <f>SUBTOTAL(9,O7:O1048576)</f>
        <v>9919</v>
      </c>
      <c r="P3" s="70">
        <f>SUBTOTAL(9,P7:P1048576)</f>
        <v>3766896.6700000009</v>
      </c>
      <c r="Q3" s="71">
        <f>IF(M3=0,0,P3/M3)</f>
        <v>0.62610871112440303</v>
      </c>
      <c r="R3" s="70">
        <f>SUBTOTAL(9,R7:R1048576)</f>
        <v>10433</v>
      </c>
      <c r="S3" s="71">
        <f>IF(N3=0,0,R3/N3)</f>
        <v>0.58275149416298944</v>
      </c>
      <c r="T3" s="70">
        <f>SUBTOTAL(9,T7:T1048576)</f>
        <v>5591</v>
      </c>
      <c r="U3" s="72">
        <f>IF(O3=0,0,T3/O3)</f>
        <v>0.5636656921060591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11</v>
      </c>
      <c r="B7" s="737" t="s">
        <v>581</v>
      </c>
      <c r="C7" s="737" t="s">
        <v>2729</v>
      </c>
      <c r="D7" s="738" t="s">
        <v>4536</v>
      </c>
      <c r="E7" s="739" t="s">
        <v>2738</v>
      </c>
      <c r="F7" s="737" t="s">
        <v>2726</v>
      </c>
      <c r="G7" s="737" t="s">
        <v>2765</v>
      </c>
      <c r="H7" s="737" t="s">
        <v>1064</v>
      </c>
      <c r="I7" s="737" t="s">
        <v>1272</v>
      </c>
      <c r="J7" s="737" t="s">
        <v>2587</v>
      </c>
      <c r="K7" s="737" t="s">
        <v>2588</v>
      </c>
      <c r="L7" s="740">
        <v>154.36000000000001</v>
      </c>
      <c r="M7" s="740">
        <v>1852.3200000000002</v>
      </c>
      <c r="N7" s="737">
        <v>12</v>
      </c>
      <c r="O7" s="741">
        <v>2.5</v>
      </c>
      <c r="P7" s="740">
        <v>1234.8800000000001</v>
      </c>
      <c r="Q7" s="742">
        <v>0.66666666666666663</v>
      </c>
      <c r="R7" s="737">
        <v>8</v>
      </c>
      <c r="S7" s="742">
        <v>0.66666666666666663</v>
      </c>
      <c r="T7" s="741">
        <v>1.5</v>
      </c>
      <c r="U7" s="235">
        <v>0.6</v>
      </c>
    </row>
    <row r="8" spans="1:21" ht="14.4" customHeight="1" x14ac:dyDescent="0.3">
      <c r="A8" s="661">
        <v>11</v>
      </c>
      <c r="B8" s="662" t="s">
        <v>581</v>
      </c>
      <c r="C8" s="662" t="s">
        <v>2729</v>
      </c>
      <c r="D8" s="743" t="s">
        <v>4536</v>
      </c>
      <c r="E8" s="744" t="s">
        <v>2738</v>
      </c>
      <c r="F8" s="662" t="s">
        <v>2726</v>
      </c>
      <c r="G8" s="662" t="s">
        <v>2766</v>
      </c>
      <c r="H8" s="662" t="s">
        <v>582</v>
      </c>
      <c r="I8" s="662" t="s">
        <v>2767</v>
      </c>
      <c r="J8" s="662" t="s">
        <v>1248</v>
      </c>
      <c r="K8" s="662" t="s">
        <v>1237</v>
      </c>
      <c r="L8" s="663">
        <v>0</v>
      </c>
      <c r="M8" s="663">
        <v>0</v>
      </c>
      <c r="N8" s="662">
        <v>3</v>
      </c>
      <c r="O8" s="745">
        <v>1</v>
      </c>
      <c r="P8" s="663">
        <v>0</v>
      </c>
      <c r="Q8" s="678"/>
      <c r="R8" s="662">
        <v>1</v>
      </c>
      <c r="S8" s="678">
        <v>0.33333333333333331</v>
      </c>
      <c r="T8" s="745">
        <v>0.5</v>
      </c>
      <c r="U8" s="701">
        <v>0.5</v>
      </c>
    </row>
    <row r="9" spans="1:21" ht="14.4" customHeight="1" x14ac:dyDescent="0.3">
      <c r="A9" s="661">
        <v>11</v>
      </c>
      <c r="B9" s="662" t="s">
        <v>581</v>
      </c>
      <c r="C9" s="662" t="s">
        <v>2729</v>
      </c>
      <c r="D9" s="743" t="s">
        <v>4536</v>
      </c>
      <c r="E9" s="744" t="s">
        <v>2738</v>
      </c>
      <c r="F9" s="662" t="s">
        <v>2726</v>
      </c>
      <c r="G9" s="662" t="s">
        <v>2768</v>
      </c>
      <c r="H9" s="662" t="s">
        <v>582</v>
      </c>
      <c r="I9" s="662" t="s">
        <v>1957</v>
      </c>
      <c r="J9" s="662" t="s">
        <v>1958</v>
      </c>
      <c r="K9" s="662" t="s">
        <v>2594</v>
      </c>
      <c r="L9" s="663">
        <v>78.33</v>
      </c>
      <c r="M9" s="663">
        <v>783.3</v>
      </c>
      <c r="N9" s="662">
        <v>10</v>
      </c>
      <c r="O9" s="745">
        <v>4</v>
      </c>
      <c r="P9" s="663">
        <v>783.3</v>
      </c>
      <c r="Q9" s="678">
        <v>1</v>
      </c>
      <c r="R9" s="662">
        <v>10</v>
      </c>
      <c r="S9" s="678">
        <v>1</v>
      </c>
      <c r="T9" s="745">
        <v>4</v>
      </c>
      <c r="U9" s="701">
        <v>1</v>
      </c>
    </row>
    <row r="10" spans="1:21" ht="14.4" customHeight="1" x14ac:dyDescent="0.3">
      <c r="A10" s="661">
        <v>11</v>
      </c>
      <c r="B10" s="662" t="s">
        <v>581</v>
      </c>
      <c r="C10" s="662" t="s">
        <v>2729</v>
      </c>
      <c r="D10" s="743" t="s">
        <v>4536</v>
      </c>
      <c r="E10" s="744" t="s">
        <v>2738</v>
      </c>
      <c r="F10" s="662" t="s">
        <v>2726</v>
      </c>
      <c r="G10" s="662" t="s">
        <v>2769</v>
      </c>
      <c r="H10" s="662" t="s">
        <v>582</v>
      </c>
      <c r="I10" s="662" t="s">
        <v>897</v>
      </c>
      <c r="J10" s="662" t="s">
        <v>898</v>
      </c>
      <c r="K10" s="662" t="s">
        <v>2770</v>
      </c>
      <c r="L10" s="663">
        <v>72.64</v>
      </c>
      <c r="M10" s="663">
        <v>145.28</v>
      </c>
      <c r="N10" s="662">
        <v>2</v>
      </c>
      <c r="O10" s="745">
        <v>0.5</v>
      </c>
      <c r="P10" s="663">
        <v>145.28</v>
      </c>
      <c r="Q10" s="678">
        <v>1</v>
      </c>
      <c r="R10" s="662">
        <v>2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11</v>
      </c>
      <c r="B11" s="662" t="s">
        <v>581</v>
      </c>
      <c r="C11" s="662" t="s">
        <v>2729</v>
      </c>
      <c r="D11" s="743" t="s">
        <v>4536</v>
      </c>
      <c r="E11" s="744" t="s">
        <v>2738</v>
      </c>
      <c r="F11" s="662" t="s">
        <v>2726</v>
      </c>
      <c r="G11" s="662" t="s">
        <v>2771</v>
      </c>
      <c r="H11" s="662" t="s">
        <v>582</v>
      </c>
      <c r="I11" s="662" t="s">
        <v>2772</v>
      </c>
      <c r="J11" s="662" t="s">
        <v>2773</v>
      </c>
      <c r="K11" s="662" t="s">
        <v>2774</v>
      </c>
      <c r="L11" s="663">
        <v>39.74</v>
      </c>
      <c r="M11" s="663">
        <v>158.96</v>
      </c>
      <c r="N11" s="662">
        <v>4</v>
      </c>
      <c r="O11" s="745">
        <v>0.5</v>
      </c>
      <c r="P11" s="663">
        <v>158.96</v>
      </c>
      <c r="Q11" s="678">
        <v>1</v>
      </c>
      <c r="R11" s="662">
        <v>4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11</v>
      </c>
      <c r="B12" s="662" t="s">
        <v>581</v>
      </c>
      <c r="C12" s="662" t="s">
        <v>2729</v>
      </c>
      <c r="D12" s="743" t="s">
        <v>4536</v>
      </c>
      <c r="E12" s="744" t="s">
        <v>2738</v>
      </c>
      <c r="F12" s="662" t="s">
        <v>2726</v>
      </c>
      <c r="G12" s="662" t="s">
        <v>2775</v>
      </c>
      <c r="H12" s="662" t="s">
        <v>582</v>
      </c>
      <c r="I12" s="662" t="s">
        <v>1251</v>
      </c>
      <c r="J12" s="662" t="s">
        <v>1252</v>
      </c>
      <c r="K12" s="662" t="s">
        <v>1253</v>
      </c>
      <c r="L12" s="663">
        <v>147.31</v>
      </c>
      <c r="M12" s="663">
        <v>1325.79</v>
      </c>
      <c r="N12" s="662">
        <v>9</v>
      </c>
      <c r="O12" s="745">
        <v>2</v>
      </c>
      <c r="P12" s="663">
        <v>1031.17</v>
      </c>
      <c r="Q12" s="678">
        <v>0.7777777777777779</v>
      </c>
      <c r="R12" s="662">
        <v>7</v>
      </c>
      <c r="S12" s="678">
        <v>0.77777777777777779</v>
      </c>
      <c r="T12" s="745">
        <v>1.5</v>
      </c>
      <c r="U12" s="701">
        <v>0.75</v>
      </c>
    </row>
    <row r="13" spans="1:21" ht="14.4" customHeight="1" x14ac:dyDescent="0.3">
      <c r="A13" s="661">
        <v>11</v>
      </c>
      <c r="B13" s="662" t="s">
        <v>581</v>
      </c>
      <c r="C13" s="662" t="s">
        <v>2729</v>
      </c>
      <c r="D13" s="743" t="s">
        <v>4536</v>
      </c>
      <c r="E13" s="744" t="s">
        <v>2738</v>
      </c>
      <c r="F13" s="662" t="s">
        <v>2726</v>
      </c>
      <c r="G13" s="662" t="s">
        <v>2775</v>
      </c>
      <c r="H13" s="662" t="s">
        <v>582</v>
      </c>
      <c r="I13" s="662" t="s">
        <v>1251</v>
      </c>
      <c r="J13" s="662" t="s">
        <v>1252</v>
      </c>
      <c r="K13" s="662" t="s">
        <v>1253</v>
      </c>
      <c r="L13" s="663">
        <v>132.97999999999999</v>
      </c>
      <c r="M13" s="663">
        <v>797.87999999999988</v>
      </c>
      <c r="N13" s="662">
        <v>6</v>
      </c>
      <c r="O13" s="745">
        <v>1</v>
      </c>
      <c r="P13" s="663">
        <v>797.87999999999988</v>
      </c>
      <c r="Q13" s="678">
        <v>1</v>
      </c>
      <c r="R13" s="662">
        <v>6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11</v>
      </c>
      <c r="B14" s="662" t="s">
        <v>581</v>
      </c>
      <c r="C14" s="662" t="s">
        <v>2729</v>
      </c>
      <c r="D14" s="743" t="s">
        <v>4536</v>
      </c>
      <c r="E14" s="744" t="s">
        <v>2738</v>
      </c>
      <c r="F14" s="662" t="s">
        <v>2726</v>
      </c>
      <c r="G14" s="662" t="s">
        <v>2775</v>
      </c>
      <c r="H14" s="662" t="s">
        <v>582</v>
      </c>
      <c r="I14" s="662" t="s">
        <v>2776</v>
      </c>
      <c r="J14" s="662" t="s">
        <v>2777</v>
      </c>
      <c r="K14" s="662" t="s">
        <v>2778</v>
      </c>
      <c r="L14" s="663">
        <v>73.66</v>
      </c>
      <c r="M14" s="663">
        <v>368.29999999999995</v>
      </c>
      <c r="N14" s="662">
        <v>5</v>
      </c>
      <c r="O14" s="745">
        <v>0.5</v>
      </c>
      <c r="P14" s="663">
        <v>368.29999999999995</v>
      </c>
      <c r="Q14" s="678">
        <v>1</v>
      </c>
      <c r="R14" s="662">
        <v>5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11</v>
      </c>
      <c r="B15" s="662" t="s">
        <v>581</v>
      </c>
      <c r="C15" s="662" t="s">
        <v>2729</v>
      </c>
      <c r="D15" s="743" t="s">
        <v>4536</v>
      </c>
      <c r="E15" s="744" t="s">
        <v>2738</v>
      </c>
      <c r="F15" s="662" t="s">
        <v>2726</v>
      </c>
      <c r="G15" s="662" t="s">
        <v>2775</v>
      </c>
      <c r="H15" s="662" t="s">
        <v>582</v>
      </c>
      <c r="I15" s="662" t="s">
        <v>2776</v>
      </c>
      <c r="J15" s="662" t="s">
        <v>2777</v>
      </c>
      <c r="K15" s="662" t="s">
        <v>2778</v>
      </c>
      <c r="L15" s="663">
        <v>77.52</v>
      </c>
      <c r="M15" s="663">
        <v>310.08</v>
      </c>
      <c r="N15" s="662">
        <v>4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11</v>
      </c>
      <c r="B16" s="662" t="s">
        <v>581</v>
      </c>
      <c r="C16" s="662" t="s">
        <v>2729</v>
      </c>
      <c r="D16" s="743" t="s">
        <v>4536</v>
      </c>
      <c r="E16" s="744" t="s">
        <v>2738</v>
      </c>
      <c r="F16" s="662" t="s">
        <v>2726</v>
      </c>
      <c r="G16" s="662" t="s">
        <v>2779</v>
      </c>
      <c r="H16" s="662" t="s">
        <v>1064</v>
      </c>
      <c r="I16" s="662" t="s">
        <v>1999</v>
      </c>
      <c r="J16" s="662" t="s">
        <v>2684</v>
      </c>
      <c r="K16" s="662" t="s">
        <v>1955</v>
      </c>
      <c r="L16" s="663">
        <v>11293.87</v>
      </c>
      <c r="M16" s="663">
        <v>22587.74</v>
      </c>
      <c r="N16" s="662">
        <v>2</v>
      </c>
      <c r="O16" s="745">
        <v>0.5</v>
      </c>
      <c r="P16" s="663">
        <v>22587.74</v>
      </c>
      <c r="Q16" s="678">
        <v>1</v>
      </c>
      <c r="R16" s="662">
        <v>2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11</v>
      </c>
      <c r="B17" s="662" t="s">
        <v>581</v>
      </c>
      <c r="C17" s="662" t="s">
        <v>2729</v>
      </c>
      <c r="D17" s="743" t="s">
        <v>4536</v>
      </c>
      <c r="E17" s="744" t="s">
        <v>2738</v>
      </c>
      <c r="F17" s="662" t="s">
        <v>2726</v>
      </c>
      <c r="G17" s="662" t="s">
        <v>2780</v>
      </c>
      <c r="H17" s="662" t="s">
        <v>1064</v>
      </c>
      <c r="I17" s="662" t="s">
        <v>1194</v>
      </c>
      <c r="J17" s="662" t="s">
        <v>1089</v>
      </c>
      <c r="K17" s="662" t="s">
        <v>2552</v>
      </c>
      <c r="L17" s="663">
        <v>407.55</v>
      </c>
      <c r="M17" s="663">
        <v>407.55</v>
      </c>
      <c r="N17" s="662">
        <v>1</v>
      </c>
      <c r="O17" s="745">
        <v>1</v>
      </c>
      <c r="P17" s="663">
        <v>407.55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11</v>
      </c>
      <c r="B18" s="662" t="s">
        <v>581</v>
      </c>
      <c r="C18" s="662" t="s">
        <v>2729</v>
      </c>
      <c r="D18" s="743" t="s">
        <v>4536</v>
      </c>
      <c r="E18" s="744" t="s">
        <v>2738</v>
      </c>
      <c r="F18" s="662" t="s">
        <v>2726</v>
      </c>
      <c r="G18" s="662" t="s">
        <v>2780</v>
      </c>
      <c r="H18" s="662" t="s">
        <v>1064</v>
      </c>
      <c r="I18" s="662" t="s">
        <v>1197</v>
      </c>
      <c r="J18" s="662" t="s">
        <v>1089</v>
      </c>
      <c r="K18" s="662" t="s">
        <v>2554</v>
      </c>
      <c r="L18" s="663">
        <v>543.39</v>
      </c>
      <c r="M18" s="663">
        <v>6520.6799999999994</v>
      </c>
      <c r="N18" s="662">
        <v>12</v>
      </c>
      <c r="O18" s="745">
        <v>4.5</v>
      </c>
      <c r="P18" s="663">
        <v>4890.5099999999993</v>
      </c>
      <c r="Q18" s="678">
        <v>0.75</v>
      </c>
      <c r="R18" s="662">
        <v>9</v>
      </c>
      <c r="S18" s="678">
        <v>0.75</v>
      </c>
      <c r="T18" s="745">
        <v>3.5</v>
      </c>
      <c r="U18" s="701">
        <v>0.77777777777777779</v>
      </c>
    </row>
    <row r="19" spans="1:21" ht="14.4" customHeight="1" x14ac:dyDescent="0.3">
      <c r="A19" s="661">
        <v>11</v>
      </c>
      <c r="B19" s="662" t="s">
        <v>581</v>
      </c>
      <c r="C19" s="662" t="s">
        <v>2729</v>
      </c>
      <c r="D19" s="743" t="s">
        <v>4536</v>
      </c>
      <c r="E19" s="744" t="s">
        <v>2738</v>
      </c>
      <c r="F19" s="662" t="s">
        <v>2726</v>
      </c>
      <c r="G19" s="662" t="s">
        <v>2780</v>
      </c>
      <c r="H19" s="662" t="s">
        <v>1064</v>
      </c>
      <c r="I19" s="662" t="s">
        <v>2781</v>
      </c>
      <c r="J19" s="662" t="s">
        <v>1089</v>
      </c>
      <c r="K19" s="662" t="s">
        <v>2782</v>
      </c>
      <c r="L19" s="663">
        <v>163.01</v>
      </c>
      <c r="M19" s="663">
        <v>326.02</v>
      </c>
      <c r="N19" s="662">
        <v>2</v>
      </c>
      <c r="O19" s="745">
        <v>0.5</v>
      </c>
      <c r="P19" s="663">
        <v>326.02</v>
      </c>
      <c r="Q19" s="678">
        <v>1</v>
      </c>
      <c r="R19" s="662">
        <v>2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11</v>
      </c>
      <c r="B20" s="662" t="s">
        <v>581</v>
      </c>
      <c r="C20" s="662" t="s">
        <v>2729</v>
      </c>
      <c r="D20" s="743" t="s">
        <v>4536</v>
      </c>
      <c r="E20" s="744" t="s">
        <v>2738</v>
      </c>
      <c r="F20" s="662" t="s">
        <v>2726</v>
      </c>
      <c r="G20" s="662" t="s">
        <v>2780</v>
      </c>
      <c r="H20" s="662" t="s">
        <v>1064</v>
      </c>
      <c r="I20" s="662" t="s">
        <v>1088</v>
      </c>
      <c r="J20" s="662" t="s">
        <v>1089</v>
      </c>
      <c r="K20" s="662" t="s">
        <v>2553</v>
      </c>
      <c r="L20" s="663">
        <v>815.1</v>
      </c>
      <c r="M20" s="663">
        <v>11411.400000000001</v>
      </c>
      <c r="N20" s="662">
        <v>14</v>
      </c>
      <c r="O20" s="745">
        <v>9</v>
      </c>
      <c r="P20" s="663">
        <v>9781.2000000000007</v>
      </c>
      <c r="Q20" s="678">
        <v>0.8571428571428571</v>
      </c>
      <c r="R20" s="662">
        <v>12</v>
      </c>
      <c r="S20" s="678">
        <v>0.8571428571428571</v>
      </c>
      <c r="T20" s="745">
        <v>7</v>
      </c>
      <c r="U20" s="701">
        <v>0.77777777777777779</v>
      </c>
    </row>
    <row r="21" spans="1:21" ht="14.4" customHeight="1" x14ac:dyDescent="0.3">
      <c r="A21" s="661">
        <v>11</v>
      </c>
      <c r="B21" s="662" t="s">
        <v>581</v>
      </c>
      <c r="C21" s="662" t="s">
        <v>2729</v>
      </c>
      <c r="D21" s="743" t="s">
        <v>4536</v>
      </c>
      <c r="E21" s="744" t="s">
        <v>2738</v>
      </c>
      <c r="F21" s="662" t="s">
        <v>2726</v>
      </c>
      <c r="G21" s="662" t="s">
        <v>2780</v>
      </c>
      <c r="H21" s="662" t="s">
        <v>1064</v>
      </c>
      <c r="I21" s="662" t="s">
        <v>1092</v>
      </c>
      <c r="J21" s="662" t="s">
        <v>1089</v>
      </c>
      <c r="K21" s="662" t="s">
        <v>2555</v>
      </c>
      <c r="L21" s="663">
        <v>923.74</v>
      </c>
      <c r="M21" s="663">
        <v>5542.4400000000005</v>
      </c>
      <c r="N21" s="662">
        <v>6</v>
      </c>
      <c r="O21" s="745">
        <v>1.5</v>
      </c>
      <c r="P21" s="663">
        <v>5542.4400000000005</v>
      </c>
      <c r="Q21" s="678">
        <v>1</v>
      </c>
      <c r="R21" s="662">
        <v>6</v>
      </c>
      <c r="S21" s="678">
        <v>1</v>
      </c>
      <c r="T21" s="745">
        <v>1.5</v>
      </c>
      <c r="U21" s="701">
        <v>1</v>
      </c>
    </row>
    <row r="22" spans="1:21" ht="14.4" customHeight="1" x14ac:dyDescent="0.3">
      <c r="A22" s="661">
        <v>11</v>
      </c>
      <c r="B22" s="662" t="s">
        <v>581</v>
      </c>
      <c r="C22" s="662" t="s">
        <v>2729</v>
      </c>
      <c r="D22" s="743" t="s">
        <v>4536</v>
      </c>
      <c r="E22" s="744" t="s">
        <v>2738</v>
      </c>
      <c r="F22" s="662" t="s">
        <v>2726</v>
      </c>
      <c r="G22" s="662" t="s">
        <v>2783</v>
      </c>
      <c r="H22" s="662" t="s">
        <v>1064</v>
      </c>
      <c r="I22" s="662" t="s">
        <v>1073</v>
      </c>
      <c r="J22" s="662" t="s">
        <v>1074</v>
      </c>
      <c r="K22" s="662" t="s">
        <v>2608</v>
      </c>
      <c r="L22" s="663">
        <v>48.42</v>
      </c>
      <c r="M22" s="663">
        <v>48.42</v>
      </c>
      <c r="N22" s="662">
        <v>1</v>
      </c>
      <c r="O22" s="745">
        <v>0.5</v>
      </c>
      <c r="P22" s="663">
        <v>48.42</v>
      </c>
      <c r="Q22" s="678">
        <v>1</v>
      </c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11</v>
      </c>
      <c r="B23" s="662" t="s">
        <v>581</v>
      </c>
      <c r="C23" s="662" t="s">
        <v>2729</v>
      </c>
      <c r="D23" s="743" t="s">
        <v>4536</v>
      </c>
      <c r="E23" s="744" t="s">
        <v>2738</v>
      </c>
      <c r="F23" s="662" t="s">
        <v>2726</v>
      </c>
      <c r="G23" s="662" t="s">
        <v>2784</v>
      </c>
      <c r="H23" s="662" t="s">
        <v>582</v>
      </c>
      <c r="I23" s="662" t="s">
        <v>725</v>
      </c>
      <c r="J23" s="662" t="s">
        <v>2785</v>
      </c>
      <c r="K23" s="662" t="s">
        <v>2786</v>
      </c>
      <c r="L23" s="663">
        <v>0</v>
      </c>
      <c r="M23" s="663">
        <v>0</v>
      </c>
      <c r="N23" s="662">
        <v>3</v>
      </c>
      <c r="O23" s="745">
        <v>2.5</v>
      </c>
      <c r="P23" s="663">
        <v>0</v>
      </c>
      <c r="Q23" s="678"/>
      <c r="R23" s="662">
        <v>1</v>
      </c>
      <c r="S23" s="678">
        <v>0.33333333333333331</v>
      </c>
      <c r="T23" s="745">
        <v>1</v>
      </c>
      <c r="U23" s="701">
        <v>0.4</v>
      </c>
    </row>
    <row r="24" spans="1:21" ht="14.4" customHeight="1" x14ac:dyDescent="0.3">
      <c r="A24" s="661">
        <v>11</v>
      </c>
      <c r="B24" s="662" t="s">
        <v>581</v>
      </c>
      <c r="C24" s="662" t="s">
        <v>2729</v>
      </c>
      <c r="D24" s="743" t="s">
        <v>4536</v>
      </c>
      <c r="E24" s="744" t="s">
        <v>2738</v>
      </c>
      <c r="F24" s="662" t="s">
        <v>2726</v>
      </c>
      <c r="G24" s="662" t="s">
        <v>2787</v>
      </c>
      <c r="H24" s="662" t="s">
        <v>582</v>
      </c>
      <c r="I24" s="662" t="s">
        <v>2788</v>
      </c>
      <c r="J24" s="662" t="s">
        <v>1619</v>
      </c>
      <c r="K24" s="662" t="s">
        <v>2789</v>
      </c>
      <c r="L24" s="663">
        <v>22.44</v>
      </c>
      <c r="M24" s="663">
        <v>22.44</v>
      </c>
      <c r="N24" s="662">
        <v>1</v>
      </c>
      <c r="O24" s="745">
        <v>0.5</v>
      </c>
      <c r="P24" s="663">
        <v>22.44</v>
      </c>
      <c r="Q24" s="678">
        <v>1</v>
      </c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11</v>
      </c>
      <c r="B25" s="662" t="s">
        <v>581</v>
      </c>
      <c r="C25" s="662" t="s">
        <v>2729</v>
      </c>
      <c r="D25" s="743" t="s">
        <v>4536</v>
      </c>
      <c r="E25" s="744" t="s">
        <v>2738</v>
      </c>
      <c r="F25" s="662" t="s">
        <v>2726</v>
      </c>
      <c r="G25" s="662" t="s">
        <v>2790</v>
      </c>
      <c r="H25" s="662" t="s">
        <v>1064</v>
      </c>
      <c r="I25" s="662" t="s">
        <v>1123</v>
      </c>
      <c r="J25" s="662" t="s">
        <v>1120</v>
      </c>
      <c r="K25" s="662" t="s">
        <v>2613</v>
      </c>
      <c r="L25" s="663">
        <v>93.96</v>
      </c>
      <c r="M25" s="663">
        <v>187.92</v>
      </c>
      <c r="N25" s="662">
        <v>2</v>
      </c>
      <c r="O25" s="745">
        <v>1</v>
      </c>
      <c r="P25" s="663">
        <v>187.92</v>
      </c>
      <c r="Q25" s="678">
        <v>1</v>
      </c>
      <c r="R25" s="662">
        <v>2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11</v>
      </c>
      <c r="B26" s="662" t="s">
        <v>581</v>
      </c>
      <c r="C26" s="662" t="s">
        <v>2729</v>
      </c>
      <c r="D26" s="743" t="s">
        <v>4536</v>
      </c>
      <c r="E26" s="744" t="s">
        <v>2738</v>
      </c>
      <c r="F26" s="662" t="s">
        <v>2728</v>
      </c>
      <c r="G26" s="662" t="s">
        <v>2791</v>
      </c>
      <c r="H26" s="662" t="s">
        <v>582</v>
      </c>
      <c r="I26" s="662" t="s">
        <v>2792</v>
      </c>
      <c r="J26" s="662" t="s">
        <v>2793</v>
      </c>
      <c r="K26" s="662" t="s">
        <v>2794</v>
      </c>
      <c r="L26" s="663">
        <v>50</v>
      </c>
      <c r="M26" s="663">
        <v>50</v>
      </c>
      <c r="N26" s="662">
        <v>1</v>
      </c>
      <c r="O26" s="745">
        <v>1</v>
      </c>
      <c r="P26" s="663">
        <v>50</v>
      </c>
      <c r="Q26" s="678">
        <v>1</v>
      </c>
      <c r="R26" s="662">
        <v>1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11</v>
      </c>
      <c r="B27" s="662" t="s">
        <v>581</v>
      </c>
      <c r="C27" s="662" t="s">
        <v>2729</v>
      </c>
      <c r="D27" s="743" t="s">
        <v>4536</v>
      </c>
      <c r="E27" s="744" t="s">
        <v>2738</v>
      </c>
      <c r="F27" s="662" t="s">
        <v>2728</v>
      </c>
      <c r="G27" s="662" t="s">
        <v>2795</v>
      </c>
      <c r="H27" s="662" t="s">
        <v>582</v>
      </c>
      <c r="I27" s="662" t="s">
        <v>2088</v>
      </c>
      <c r="J27" s="662" t="s">
        <v>2796</v>
      </c>
      <c r="K27" s="662" t="s">
        <v>2797</v>
      </c>
      <c r="L27" s="663">
        <v>748.12</v>
      </c>
      <c r="M27" s="663">
        <v>748.12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11</v>
      </c>
      <c r="B28" s="662" t="s">
        <v>581</v>
      </c>
      <c r="C28" s="662" t="s">
        <v>2729</v>
      </c>
      <c r="D28" s="743" t="s">
        <v>4536</v>
      </c>
      <c r="E28" s="744" t="s">
        <v>2738</v>
      </c>
      <c r="F28" s="662" t="s">
        <v>2728</v>
      </c>
      <c r="G28" s="662" t="s">
        <v>2795</v>
      </c>
      <c r="H28" s="662" t="s">
        <v>582</v>
      </c>
      <c r="I28" s="662" t="s">
        <v>2798</v>
      </c>
      <c r="J28" s="662" t="s">
        <v>2799</v>
      </c>
      <c r="K28" s="662" t="s">
        <v>2800</v>
      </c>
      <c r="L28" s="663">
        <v>1000</v>
      </c>
      <c r="M28" s="663">
        <v>2000</v>
      </c>
      <c r="N28" s="662">
        <v>2</v>
      </c>
      <c r="O28" s="745">
        <v>2</v>
      </c>
      <c r="P28" s="663">
        <v>2000</v>
      </c>
      <c r="Q28" s="678">
        <v>1</v>
      </c>
      <c r="R28" s="662">
        <v>2</v>
      </c>
      <c r="S28" s="678">
        <v>1</v>
      </c>
      <c r="T28" s="745">
        <v>2</v>
      </c>
      <c r="U28" s="701">
        <v>1</v>
      </c>
    </row>
    <row r="29" spans="1:21" ht="14.4" customHeight="1" x14ac:dyDescent="0.3">
      <c r="A29" s="661">
        <v>11</v>
      </c>
      <c r="B29" s="662" t="s">
        <v>581</v>
      </c>
      <c r="C29" s="662" t="s">
        <v>2729</v>
      </c>
      <c r="D29" s="743" t="s">
        <v>4536</v>
      </c>
      <c r="E29" s="744" t="s">
        <v>2738</v>
      </c>
      <c r="F29" s="662" t="s">
        <v>2728</v>
      </c>
      <c r="G29" s="662" t="s">
        <v>2795</v>
      </c>
      <c r="H29" s="662" t="s">
        <v>582</v>
      </c>
      <c r="I29" s="662" t="s">
        <v>2801</v>
      </c>
      <c r="J29" s="662" t="s">
        <v>2802</v>
      </c>
      <c r="K29" s="662" t="s">
        <v>2803</v>
      </c>
      <c r="L29" s="663">
        <v>500</v>
      </c>
      <c r="M29" s="663">
        <v>1000</v>
      </c>
      <c r="N29" s="662">
        <v>2</v>
      </c>
      <c r="O29" s="745">
        <v>2</v>
      </c>
      <c r="P29" s="663">
        <v>1000</v>
      </c>
      <c r="Q29" s="678">
        <v>1</v>
      </c>
      <c r="R29" s="662">
        <v>2</v>
      </c>
      <c r="S29" s="678">
        <v>1</v>
      </c>
      <c r="T29" s="745">
        <v>2</v>
      </c>
      <c r="U29" s="701">
        <v>1</v>
      </c>
    </row>
    <row r="30" spans="1:21" ht="14.4" customHeight="1" x14ac:dyDescent="0.3">
      <c r="A30" s="661">
        <v>11</v>
      </c>
      <c r="B30" s="662" t="s">
        <v>581</v>
      </c>
      <c r="C30" s="662" t="s">
        <v>2729</v>
      </c>
      <c r="D30" s="743" t="s">
        <v>4536</v>
      </c>
      <c r="E30" s="744" t="s">
        <v>2738</v>
      </c>
      <c r="F30" s="662" t="s">
        <v>2728</v>
      </c>
      <c r="G30" s="662" t="s">
        <v>2795</v>
      </c>
      <c r="H30" s="662" t="s">
        <v>582</v>
      </c>
      <c r="I30" s="662" t="s">
        <v>2804</v>
      </c>
      <c r="J30" s="662" t="s">
        <v>2805</v>
      </c>
      <c r="K30" s="662" t="s">
        <v>2806</v>
      </c>
      <c r="L30" s="663">
        <v>971.25</v>
      </c>
      <c r="M30" s="663">
        <v>1942.5</v>
      </c>
      <c r="N30" s="662">
        <v>2</v>
      </c>
      <c r="O30" s="745">
        <v>2</v>
      </c>
      <c r="P30" s="663">
        <v>1942.5</v>
      </c>
      <c r="Q30" s="678">
        <v>1</v>
      </c>
      <c r="R30" s="662">
        <v>2</v>
      </c>
      <c r="S30" s="678">
        <v>1</v>
      </c>
      <c r="T30" s="745">
        <v>2</v>
      </c>
      <c r="U30" s="701">
        <v>1</v>
      </c>
    </row>
    <row r="31" spans="1:21" ht="14.4" customHeight="1" x14ac:dyDescent="0.3">
      <c r="A31" s="661">
        <v>11</v>
      </c>
      <c r="B31" s="662" t="s">
        <v>581</v>
      </c>
      <c r="C31" s="662" t="s">
        <v>2729</v>
      </c>
      <c r="D31" s="743" t="s">
        <v>4536</v>
      </c>
      <c r="E31" s="744" t="s">
        <v>2738</v>
      </c>
      <c r="F31" s="662" t="s">
        <v>2728</v>
      </c>
      <c r="G31" s="662" t="s">
        <v>2795</v>
      </c>
      <c r="H31" s="662" t="s">
        <v>582</v>
      </c>
      <c r="I31" s="662" t="s">
        <v>2807</v>
      </c>
      <c r="J31" s="662" t="s">
        <v>2808</v>
      </c>
      <c r="K31" s="662"/>
      <c r="L31" s="663">
        <v>1000</v>
      </c>
      <c r="M31" s="663">
        <v>1000</v>
      </c>
      <c r="N31" s="662">
        <v>1</v>
      </c>
      <c r="O31" s="745">
        <v>1</v>
      </c>
      <c r="P31" s="663">
        <v>1000</v>
      </c>
      <c r="Q31" s="678">
        <v>1</v>
      </c>
      <c r="R31" s="662">
        <v>1</v>
      </c>
      <c r="S31" s="678">
        <v>1</v>
      </c>
      <c r="T31" s="745">
        <v>1</v>
      </c>
      <c r="U31" s="701">
        <v>1</v>
      </c>
    </row>
    <row r="32" spans="1:21" ht="14.4" customHeight="1" x14ac:dyDescent="0.3">
      <c r="A32" s="661">
        <v>11</v>
      </c>
      <c r="B32" s="662" t="s">
        <v>581</v>
      </c>
      <c r="C32" s="662" t="s">
        <v>2729</v>
      </c>
      <c r="D32" s="743" t="s">
        <v>4536</v>
      </c>
      <c r="E32" s="744" t="s">
        <v>2738</v>
      </c>
      <c r="F32" s="662" t="s">
        <v>2728</v>
      </c>
      <c r="G32" s="662" t="s">
        <v>2809</v>
      </c>
      <c r="H32" s="662" t="s">
        <v>582</v>
      </c>
      <c r="I32" s="662" t="s">
        <v>2810</v>
      </c>
      <c r="J32" s="662" t="s">
        <v>2811</v>
      </c>
      <c r="K32" s="662" t="s">
        <v>2812</v>
      </c>
      <c r="L32" s="663">
        <v>1110</v>
      </c>
      <c r="M32" s="663">
        <v>1110</v>
      </c>
      <c r="N32" s="662">
        <v>1</v>
      </c>
      <c r="O32" s="745">
        <v>1</v>
      </c>
      <c r="P32" s="663">
        <v>1110</v>
      </c>
      <c r="Q32" s="678">
        <v>1</v>
      </c>
      <c r="R32" s="662">
        <v>1</v>
      </c>
      <c r="S32" s="678">
        <v>1</v>
      </c>
      <c r="T32" s="745">
        <v>1</v>
      </c>
      <c r="U32" s="701">
        <v>1</v>
      </c>
    </row>
    <row r="33" spans="1:21" ht="14.4" customHeight="1" x14ac:dyDescent="0.3">
      <c r="A33" s="661">
        <v>11</v>
      </c>
      <c r="B33" s="662" t="s">
        <v>581</v>
      </c>
      <c r="C33" s="662" t="s">
        <v>2729</v>
      </c>
      <c r="D33" s="743" t="s">
        <v>4536</v>
      </c>
      <c r="E33" s="744" t="s">
        <v>2738</v>
      </c>
      <c r="F33" s="662" t="s">
        <v>2728</v>
      </c>
      <c r="G33" s="662" t="s">
        <v>2809</v>
      </c>
      <c r="H33" s="662" t="s">
        <v>582</v>
      </c>
      <c r="I33" s="662" t="s">
        <v>2813</v>
      </c>
      <c r="J33" s="662" t="s">
        <v>2814</v>
      </c>
      <c r="K33" s="662" t="s">
        <v>2815</v>
      </c>
      <c r="L33" s="663">
        <v>278.75</v>
      </c>
      <c r="M33" s="663">
        <v>557.5</v>
      </c>
      <c r="N33" s="662">
        <v>2</v>
      </c>
      <c r="O33" s="745">
        <v>1</v>
      </c>
      <c r="P33" s="663">
        <v>557.5</v>
      </c>
      <c r="Q33" s="678">
        <v>1</v>
      </c>
      <c r="R33" s="662">
        <v>2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11</v>
      </c>
      <c r="B34" s="662" t="s">
        <v>581</v>
      </c>
      <c r="C34" s="662" t="s">
        <v>2729</v>
      </c>
      <c r="D34" s="743" t="s">
        <v>4536</v>
      </c>
      <c r="E34" s="744" t="s">
        <v>2739</v>
      </c>
      <c r="F34" s="662" t="s">
        <v>2726</v>
      </c>
      <c r="G34" s="662" t="s">
        <v>2765</v>
      </c>
      <c r="H34" s="662" t="s">
        <v>1064</v>
      </c>
      <c r="I34" s="662" t="s">
        <v>1272</v>
      </c>
      <c r="J34" s="662" t="s">
        <v>2587</v>
      </c>
      <c r="K34" s="662" t="s">
        <v>2588</v>
      </c>
      <c r="L34" s="663">
        <v>154.36000000000001</v>
      </c>
      <c r="M34" s="663">
        <v>308.72000000000003</v>
      </c>
      <c r="N34" s="662">
        <v>2</v>
      </c>
      <c r="O34" s="745">
        <v>0.5</v>
      </c>
      <c r="P34" s="663">
        <v>308.72000000000003</v>
      </c>
      <c r="Q34" s="678">
        <v>1</v>
      </c>
      <c r="R34" s="662">
        <v>2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11</v>
      </c>
      <c r="B35" s="662" t="s">
        <v>581</v>
      </c>
      <c r="C35" s="662" t="s">
        <v>2729</v>
      </c>
      <c r="D35" s="743" t="s">
        <v>4536</v>
      </c>
      <c r="E35" s="744" t="s">
        <v>2739</v>
      </c>
      <c r="F35" s="662" t="s">
        <v>2726</v>
      </c>
      <c r="G35" s="662" t="s">
        <v>2816</v>
      </c>
      <c r="H35" s="662" t="s">
        <v>582</v>
      </c>
      <c r="I35" s="662" t="s">
        <v>1971</v>
      </c>
      <c r="J35" s="662" t="s">
        <v>1972</v>
      </c>
      <c r="K35" s="662" t="s">
        <v>2817</v>
      </c>
      <c r="L35" s="663">
        <v>64.12</v>
      </c>
      <c r="M35" s="663">
        <v>64.12</v>
      </c>
      <c r="N35" s="662">
        <v>1</v>
      </c>
      <c r="O35" s="745">
        <v>0.5</v>
      </c>
      <c r="P35" s="663">
        <v>64.12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11</v>
      </c>
      <c r="B36" s="662" t="s">
        <v>581</v>
      </c>
      <c r="C36" s="662" t="s">
        <v>2729</v>
      </c>
      <c r="D36" s="743" t="s">
        <v>4536</v>
      </c>
      <c r="E36" s="744" t="s">
        <v>2739</v>
      </c>
      <c r="F36" s="662" t="s">
        <v>2726</v>
      </c>
      <c r="G36" s="662" t="s">
        <v>2766</v>
      </c>
      <c r="H36" s="662" t="s">
        <v>582</v>
      </c>
      <c r="I36" s="662" t="s">
        <v>2818</v>
      </c>
      <c r="J36" s="662" t="s">
        <v>1248</v>
      </c>
      <c r="K36" s="662" t="s">
        <v>2594</v>
      </c>
      <c r="L36" s="663">
        <v>170.52</v>
      </c>
      <c r="M36" s="663">
        <v>1875.72</v>
      </c>
      <c r="N36" s="662">
        <v>11</v>
      </c>
      <c r="O36" s="745">
        <v>4</v>
      </c>
      <c r="P36" s="663">
        <v>1875.72</v>
      </c>
      <c r="Q36" s="678">
        <v>1</v>
      </c>
      <c r="R36" s="662">
        <v>11</v>
      </c>
      <c r="S36" s="678">
        <v>1</v>
      </c>
      <c r="T36" s="745">
        <v>4</v>
      </c>
      <c r="U36" s="701">
        <v>1</v>
      </c>
    </row>
    <row r="37" spans="1:21" ht="14.4" customHeight="1" x14ac:dyDescent="0.3">
      <c r="A37" s="661">
        <v>11</v>
      </c>
      <c r="B37" s="662" t="s">
        <v>581</v>
      </c>
      <c r="C37" s="662" t="s">
        <v>2729</v>
      </c>
      <c r="D37" s="743" t="s">
        <v>4536</v>
      </c>
      <c r="E37" s="744" t="s">
        <v>2739</v>
      </c>
      <c r="F37" s="662" t="s">
        <v>2726</v>
      </c>
      <c r="G37" s="662" t="s">
        <v>2766</v>
      </c>
      <c r="H37" s="662" t="s">
        <v>582</v>
      </c>
      <c r="I37" s="662" t="s">
        <v>1247</v>
      </c>
      <c r="J37" s="662" t="s">
        <v>1248</v>
      </c>
      <c r="K37" s="662" t="s">
        <v>2594</v>
      </c>
      <c r="L37" s="663">
        <v>170.52</v>
      </c>
      <c r="M37" s="663">
        <v>170.52</v>
      </c>
      <c r="N37" s="662">
        <v>1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11</v>
      </c>
      <c r="B38" s="662" t="s">
        <v>581</v>
      </c>
      <c r="C38" s="662" t="s">
        <v>2729</v>
      </c>
      <c r="D38" s="743" t="s">
        <v>4536</v>
      </c>
      <c r="E38" s="744" t="s">
        <v>2739</v>
      </c>
      <c r="F38" s="662" t="s">
        <v>2726</v>
      </c>
      <c r="G38" s="662" t="s">
        <v>2766</v>
      </c>
      <c r="H38" s="662" t="s">
        <v>582</v>
      </c>
      <c r="I38" s="662" t="s">
        <v>2767</v>
      </c>
      <c r="J38" s="662" t="s">
        <v>1248</v>
      </c>
      <c r="K38" s="662" t="s">
        <v>1237</v>
      </c>
      <c r="L38" s="663">
        <v>0</v>
      </c>
      <c r="M38" s="663">
        <v>0</v>
      </c>
      <c r="N38" s="662">
        <v>4</v>
      </c>
      <c r="O38" s="745">
        <v>2</v>
      </c>
      <c r="P38" s="663">
        <v>0</v>
      </c>
      <c r="Q38" s="678"/>
      <c r="R38" s="662">
        <v>4</v>
      </c>
      <c r="S38" s="678">
        <v>1</v>
      </c>
      <c r="T38" s="745">
        <v>2</v>
      </c>
      <c r="U38" s="701">
        <v>1</v>
      </c>
    </row>
    <row r="39" spans="1:21" ht="14.4" customHeight="1" x14ac:dyDescent="0.3">
      <c r="A39" s="661">
        <v>11</v>
      </c>
      <c r="B39" s="662" t="s">
        <v>581</v>
      </c>
      <c r="C39" s="662" t="s">
        <v>2729</v>
      </c>
      <c r="D39" s="743" t="s">
        <v>4536</v>
      </c>
      <c r="E39" s="744" t="s">
        <v>2739</v>
      </c>
      <c r="F39" s="662" t="s">
        <v>2726</v>
      </c>
      <c r="G39" s="662" t="s">
        <v>2819</v>
      </c>
      <c r="H39" s="662" t="s">
        <v>582</v>
      </c>
      <c r="I39" s="662" t="s">
        <v>2820</v>
      </c>
      <c r="J39" s="662" t="s">
        <v>2821</v>
      </c>
      <c r="K39" s="662" t="s">
        <v>2822</v>
      </c>
      <c r="L39" s="663">
        <v>0</v>
      </c>
      <c r="M39" s="663">
        <v>0</v>
      </c>
      <c r="N39" s="662">
        <v>1</v>
      </c>
      <c r="O39" s="745">
        <v>0.5</v>
      </c>
      <c r="P39" s="663">
        <v>0</v>
      </c>
      <c r="Q39" s="678"/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11</v>
      </c>
      <c r="B40" s="662" t="s">
        <v>581</v>
      </c>
      <c r="C40" s="662" t="s">
        <v>2729</v>
      </c>
      <c r="D40" s="743" t="s">
        <v>4536</v>
      </c>
      <c r="E40" s="744" t="s">
        <v>2739</v>
      </c>
      <c r="F40" s="662" t="s">
        <v>2726</v>
      </c>
      <c r="G40" s="662" t="s">
        <v>2823</v>
      </c>
      <c r="H40" s="662" t="s">
        <v>582</v>
      </c>
      <c r="I40" s="662" t="s">
        <v>2824</v>
      </c>
      <c r="J40" s="662" t="s">
        <v>676</v>
      </c>
      <c r="K40" s="662" t="s">
        <v>2825</v>
      </c>
      <c r="L40" s="663">
        <v>110.28</v>
      </c>
      <c r="M40" s="663">
        <v>110.28</v>
      </c>
      <c r="N40" s="662">
        <v>1</v>
      </c>
      <c r="O40" s="745">
        <v>0.5</v>
      </c>
      <c r="P40" s="663">
        <v>110.28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11</v>
      </c>
      <c r="B41" s="662" t="s">
        <v>581</v>
      </c>
      <c r="C41" s="662" t="s">
        <v>2729</v>
      </c>
      <c r="D41" s="743" t="s">
        <v>4536</v>
      </c>
      <c r="E41" s="744" t="s">
        <v>2739</v>
      </c>
      <c r="F41" s="662" t="s">
        <v>2726</v>
      </c>
      <c r="G41" s="662" t="s">
        <v>2826</v>
      </c>
      <c r="H41" s="662" t="s">
        <v>582</v>
      </c>
      <c r="I41" s="662" t="s">
        <v>883</v>
      </c>
      <c r="J41" s="662" t="s">
        <v>884</v>
      </c>
      <c r="K41" s="662" t="s">
        <v>2827</v>
      </c>
      <c r="L41" s="663">
        <v>60.9</v>
      </c>
      <c r="M41" s="663">
        <v>60.9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11</v>
      </c>
      <c r="B42" s="662" t="s">
        <v>581</v>
      </c>
      <c r="C42" s="662" t="s">
        <v>2729</v>
      </c>
      <c r="D42" s="743" t="s">
        <v>4536</v>
      </c>
      <c r="E42" s="744" t="s">
        <v>2739</v>
      </c>
      <c r="F42" s="662" t="s">
        <v>2726</v>
      </c>
      <c r="G42" s="662" t="s">
        <v>2828</v>
      </c>
      <c r="H42" s="662" t="s">
        <v>582</v>
      </c>
      <c r="I42" s="662" t="s">
        <v>2829</v>
      </c>
      <c r="J42" s="662" t="s">
        <v>799</v>
      </c>
      <c r="K42" s="662" t="s">
        <v>2830</v>
      </c>
      <c r="L42" s="663">
        <v>0</v>
      </c>
      <c r="M42" s="663">
        <v>0</v>
      </c>
      <c r="N42" s="662">
        <v>4</v>
      </c>
      <c r="O42" s="745">
        <v>1</v>
      </c>
      <c r="P42" s="663">
        <v>0</v>
      </c>
      <c r="Q42" s="678"/>
      <c r="R42" s="662">
        <v>4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11</v>
      </c>
      <c r="B43" s="662" t="s">
        <v>581</v>
      </c>
      <c r="C43" s="662" t="s">
        <v>2729</v>
      </c>
      <c r="D43" s="743" t="s">
        <v>4536</v>
      </c>
      <c r="E43" s="744" t="s">
        <v>2739</v>
      </c>
      <c r="F43" s="662" t="s">
        <v>2726</v>
      </c>
      <c r="G43" s="662" t="s">
        <v>2828</v>
      </c>
      <c r="H43" s="662" t="s">
        <v>582</v>
      </c>
      <c r="I43" s="662" t="s">
        <v>1851</v>
      </c>
      <c r="J43" s="662" t="s">
        <v>799</v>
      </c>
      <c r="K43" s="662" t="s">
        <v>1852</v>
      </c>
      <c r="L43" s="663">
        <v>0</v>
      </c>
      <c r="M43" s="663">
        <v>0</v>
      </c>
      <c r="N43" s="662">
        <v>1</v>
      </c>
      <c r="O43" s="745">
        <v>0.5</v>
      </c>
      <c r="P43" s="663">
        <v>0</v>
      </c>
      <c r="Q43" s="678"/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11</v>
      </c>
      <c r="B44" s="662" t="s">
        <v>581</v>
      </c>
      <c r="C44" s="662" t="s">
        <v>2729</v>
      </c>
      <c r="D44" s="743" t="s">
        <v>4536</v>
      </c>
      <c r="E44" s="744" t="s">
        <v>2739</v>
      </c>
      <c r="F44" s="662" t="s">
        <v>2726</v>
      </c>
      <c r="G44" s="662" t="s">
        <v>2775</v>
      </c>
      <c r="H44" s="662" t="s">
        <v>582</v>
      </c>
      <c r="I44" s="662" t="s">
        <v>1251</v>
      </c>
      <c r="J44" s="662" t="s">
        <v>1252</v>
      </c>
      <c r="K44" s="662" t="s">
        <v>1253</v>
      </c>
      <c r="L44" s="663">
        <v>147.31</v>
      </c>
      <c r="M44" s="663">
        <v>294.62</v>
      </c>
      <c r="N44" s="662">
        <v>2</v>
      </c>
      <c r="O44" s="745">
        <v>1</v>
      </c>
      <c r="P44" s="663">
        <v>294.62</v>
      </c>
      <c r="Q44" s="678">
        <v>1</v>
      </c>
      <c r="R44" s="662">
        <v>2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11</v>
      </c>
      <c r="B45" s="662" t="s">
        <v>581</v>
      </c>
      <c r="C45" s="662" t="s">
        <v>2729</v>
      </c>
      <c r="D45" s="743" t="s">
        <v>4536</v>
      </c>
      <c r="E45" s="744" t="s">
        <v>2739</v>
      </c>
      <c r="F45" s="662" t="s">
        <v>2726</v>
      </c>
      <c r="G45" s="662" t="s">
        <v>2775</v>
      </c>
      <c r="H45" s="662" t="s">
        <v>582</v>
      </c>
      <c r="I45" s="662" t="s">
        <v>1251</v>
      </c>
      <c r="J45" s="662" t="s">
        <v>1252</v>
      </c>
      <c r="K45" s="662" t="s">
        <v>1253</v>
      </c>
      <c r="L45" s="663">
        <v>132.97999999999999</v>
      </c>
      <c r="M45" s="663">
        <v>265.95999999999998</v>
      </c>
      <c r="N45" s="662">
        <v>2</v>
      </c>
      <c r="O45" s="745">
        <v>1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11</v>
      </c>
      <c r="B46" s="662" t="s">
        <v>581</v>
      </c>
      <c r="C46" s="662" t="s">
        <v>2729</v>
      </c>
      <c r="D46" s="743" t="s">
        <v>4536</v>
      </c>
      <c r="E46" s="744" t="s">
        <v>2739</v>
      </c>
      <c r="F46" s="662" t="s">
        <v>2726</v>
      </c>
      <c r="G46" s="662" t="s">
        <v>2780</v>
      </c>
      <c r="H46" s="662" t="s">
        <v>1064</v>
      </c>
      <c r="I46" s="662" t="s">
        <v>1197</v>
      </c>
      <c r="J46" s="662" t="s">
        <v>1089</v>
      </c>
      <c r="K46" s="662" t="s">
        <v>2554</v>
      </c>
      <c r="L46" s="663">
        <v>543.39</v>
      </c>
      <c r="M46" s="663">
        <v>8694.24</v>
      </c>
      <c r="N46" s="662">
        <v>16</v>
      </c>
      <c r="O46" s="745">
        <v>7.5</v>
      </c>
      <c r="P46" s="663">
        <v>8150.85</v>
      </c>
      <c r="Q46" s="678">
        <v>0.93750000000000011</v>
      </c>
      <c r="R46" s="662">
        <v>15</v>
      </c>
      <c r="S46" s="678">
        <v>0.9375</v>
      </c>
      <c r="T46" s="745">
        <v>6.5</v>
      </c>
      <c r="U46" s="701">
        <v>0.8666666666666667</v>
      </c>
    </row>
    <row r="47" spans="1:21" ht="14.4" customHeight="1" x14ac:dyDescent="0.3">
      <c r="A47" s="661">
        <v>11</v>
      </c>
      <c r="B47" s="662" t="s">
        <v>581</v>
      </c>
      <c r="C47" s="662" t="s">
        <v>2729</v>
      </c>
      <c r="D47" s="743" t="s">
        <v>4536</v>
      </c>
      <c r="E47" s="744" t="s">
        <v>2739</v>
      </c>
      <c r="F47" s="662" t="s">
        <v>2726</v>
      </c>
      <c r="G47" s="662" t="s">
        <v>2780</v>
      </c>
      <c r="H47" s="662" t="s">
        <v>1064</v>
      </c>
      <c r="I47" s="662" t="s">
        <v>1088</v>
      </c>
      <c r="J47" s="662" t="s">
        <v>1089</v>
      </c>
      <c r="K47" s="662" t="s">
        <v>2553</v>
      </c>
      <c r="L47" s="663">
        <v>815.1</v>
      </c>
      <c r="M47" s="663">
        <v>32604</v>
      </c>
      <c r="N47" s="662">
        <v>40</v>
      </c>
      <c r="O47" s="745">
        <v>18</v>
      </c>
      <c r="P47" s="663">
        <v>29343.599999999999</v>
      </c>
      <c r="Q47" s="678">
        <v>0.89999999999999991</v>
      </c>
      <c r="R47" s="662">
        <v>36</v>
      </c>
      <c r="S47" s="678">
        <v>0.9</v>
      </c>
      <c r="T47" s="745">
        <v>17</v>
      </c>
      <c r="U47" s="701">
        <v>0.94444444444444442</v>
      </c>
    </row>
    <row r="48" spans="1:21" ht="14.4" customHeight="1" x14ac:dyDescent="0.3">
      <c r="A48" s="661">
        <v>11</v>
      </c>
      <c r="B48" s="662" t="s">
        <v>581</v>
      </c>
      <c r="C48" s="662" t="s">
        <v>2729</v>
      </c>
      <c r="D48" s="743" t="s">
        <v>4536</v>
      </c>
      <c r="E48" s="744" t="s">
        <v>2739</v>
      </c>
      <c r="F48" s="662" t="s">
        <v>2726</v>
      </c>
      <c r="G48" s="662" t="s">
        <v>2783</v>
      </c>
      <c r="H48" s="662" t="s">
        <v>1064</v>
      </c>
      <c r="I48" s="662" t="s">
        <v>2831</v>
      </c>
      <c r="J48" s="662" t="s">
        <v>1074</v>
      </c>
      <c r="K48" s="662" t="s">
        <v>2832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11</v>
      </c>
      <c r="B49" s="662" t="s">
        <v>581</v>
      </c>
      <c r="C49" s="662" t="s">
        <v>2729</v>
      </c>
      <c r="D49" s="743" t="s">
        <v>4536</v>
      </c>
      <c r="E49" s="744" t="s">
        <v>2739</v>
      </c>
      <c r="F49" s="662" t="s">
        <v>2726</v>
      </c>
      <c r="G49" s="662" t="s">
        <v>2833</v>
      </c>
      <c r="H49" s="662" t="s">
        <v>582</v>
      </c>
      <c r="I49" s="662" t="s">
        <v>2834</v>
      </c>
      <c r="J49" s="662" t="s">
        <v>2835</v>
      </c>
      <c r="K49" s="662" t="s">
        <v>2836</v>
      </c>
      <c r="L49" s="663">
        <v>2050.35</v>
      </c>
      <c r="M49" s="663">
        <v>2050.35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11</v>
      </c>
      <c r="B50" s="662" t="s">
        <v>581</v>
      </c>
      <c r="C50" s="662" t="s">
        <v>2729</v>
      </c>
      <c r="D50" s="743" t="s">
        <v>4536</v>
      </c>
      <c r="E50" s="744" t="s">
        <v>2739</v>
      </c>
      <c r="F50" s="662" t="s">
        <v>2726</v>
      </c>
      <c r="G50" s="662" t="s">
        <v>2837</v>
      </c>
      <c r="H50" s="662" t="s">
        <v>582</v>
      </c>
      <c r="I50" s="662" t="s">
        <v>775</v>
      </c>
      <c r="J50" s="662" t="s">
        <v>776</v>
      </c>
      <c r="K50" s="662" t="s">
        <v>2838</v>
      </c>
      <c r="L50" s="663">
        <v>107.25</v>
      </c>
      <c r="M50" s="663">
        <v>107.25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11</v>
      </c>
      <c r="B51" s="662" t="s">
        <v>581</v>
      </c>
      <c r="C51" s="662" t="s">
        <v>2729</v>
      </c>
      <c r="D51" s="743" t="s">
        <v>4536</v>
      </c>
      <c r="E51" s="744" t="s">
        <v>2739</v>
      </c>
      <c r="F51" s="662" t="s">
        <v>2726</v>
      </c>
      <c r="G51" s="662" t="s">
        <v>2784</v>
      </c>
      <c r="H51" s="662" t="s">
        <v>582</v>
      </c>
      <c r="I51" s="662" t="s">
        <v>725</v>
      </c>
      <c r="J51" s="662" t="s">
        <v>2785</v>
      </c>
      <c r="K51" s="662" t="s">
        <v>2786</v>
      </c>
      <c r="L51" s="663">
        <v>0</v>
      </c>
      <c r="M51" s="663">
        <v>0</v>
      </c>
      <c r="N51" s="662">
        <v>15</v>
      </c>
      <c r="O51" s="745">
        <v>12.5</v>
      </c>
      <c r="P51" s="663">
        <v>0</v>
      </c>
      <c r="Q51" s="678"/>
      <c r="R51" s="662">
        <v>9</v>
      </c>
      <c r="S51" s="678">
        <v>0.6</v>
      </c>
      <c r="T51" s="745">
        <v>7</v>
      </c>
      <c r="U51" s="701">
        <v>0.56000000000000005</v>
      </c>
    </row>
    <row r="52" spans="1:21" ht="14.4" customHeight="1" x14ac:dyDescent="0.3">
      <c r="A52" s="661">
        <v>11</v>
      </c>
      <c r="B52" s="662" t="s">
        <v>581</v>
      </c>
      <c r="C52" s="662" t="s">
        <v>2729</v>
      </c>
      <c r="D52" s="743" t="s">
        <v>4536</v>
      </c>
      <c r="E52" s="744" t="s">
        <v>2739</v>
      </c>
      <c r="F52" s="662" t="s">
        <v>2728</v>
      </c>
      <c r="G52" s="662" t="s">
        <v>2839</v>
      </c>
      <c r="H52" s="662" t="s">
        <v>582</v>
      </c>
      <c r="I52" s="662" t="s">
        <v>2840</v>
      </c>
      <c r="J52" s="662" t="s">
        <v>2841</v>
      </c>
      <c r="K52" s="662" t="s">
        <v>2842</v>
      </c>
      <c r="L52" s="663">
        <v>0</v>
      </c>
      <c r="M52" s="663">
        <v>0</v>
      </c>
      <c r="N52" s="662">
        <v>1</v>
      </c>
      <c r="O52" s="745">
        <v>1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11</v>
      </c>
      <c r="B53" s="662" t="s">
        <v>581</v>
      </c>
      <c r="C53" s="662" t="s">
        <v>2729</v>
      </c>
      <c r="D53" s="743" t="s">
        <v>4536</v>
      </c>
      <c r="E53" s="744" t="s">
        <v>2739</v>
      </c>
      <c r="F53" s="662" t="s">
        <v>2728</v>
      </c>
      <c r="G53" s="662" t="s">
        <v>2795</v>
      </c>
      <c r="H53" s="662" t="s">
        <v>582</v>
      </c>
      <c r="I53" s="662" t="s">
        <v>2088</v>
      </c>
      <c r="J53" s="662" t="s">
        <v>2796</v>
      </c>
      <c r="K53" s="662" t="s">
        <v>2797</v>
      </c>
      <c r="L53" s="663">
        <v>748.12</v>
      </c>
      <c r="M53" s="663">
        <v>1496.24</v>
      </c>
      <c r="N53" s="662">
        <v>2</v>
      </c>
      <c r="O53" s="745">
        <v>2</v>
      </c>
      <c r="P53" s="663">
        <v>1496.24</v>
      </c>
      <c r="Q53" s="678">
        <v>1</v>
      </c>
      <c r="R53" s="662">
        <v>2</v>
      </c>
      <c r="S53" s="678">
        <v>1</v>
      </c>
      <c r="T53" s="745">
        <v>2</v>
      </c>
      <c r="U53" s="701">
        <v>1</v>
      </c>
    </row>
    <row r="54" spans="1:21" ht="14.4" customHeight="1" x14ac:dyDescent="0.3">
      <c r="A54" s="661">
        <v>11</v>
      </c>
      <c r="B54" s="662" t="s">
        <v>581</v>
      </c>
      <c r="C54" s="662" t="s">
        <v>2729</v>
      </c>
      <c r="D54" s="743" t="s">
        <v>4536</v>
      </c>
      <c r="E54" s="744" t="s">
        <v>2739</v>
      </c>
      <c r="F54" s="662" t="s">
        <v>2728</v>
      </c>
      <c r="G54" s="662" t="s">
        <v>2795</v>
      </c>
      <c r="H54" s="662" t="s">
        <v>582</v>
      </c>
      <c r="I54" s="662" t="s">
        <v>2801</v>
      </c>
      <c r="J54" s="662" t="s">
        <v>2802</v>
      </c>
      <c r="K54" s="662" t="s">
        <v>2803</v>
      </c>
      <c r="L54" s="663">
        <v>500</v>
      </c>
      <c r="M54" s="663">
        <v>2000</v>
      </c>
      <c r="N54" s="662">
        <v>4</v>
      </c>
      <c r="O54" s="745">
        <v>4</v>
      </c>
      <c r="P54" s="663">
        <v>2000</v>
      </c>
      <c r="Q54" s="678">
        <v>1</v>
      </c>
      <c r="R54" s="662">
        <v>4</v>
      </c>
      <c r="S54" s="678">
        <v>1</v>
      </c>
      <c r="T54" s="745">
        <v>4</v>
      </c>
      <c r="U54" s="701">
        <v>1</v>
      </c>
    </row>
    <row r="55" spans="1:21" ht="14.4" customHeight="1" x14ac:dyDescent="0.3">
      <c r="A55" s="661">
        <v>11</v>
      </c>
      <c r="B55" s="662" t="s">
        <v>581</v>
      </c>
      <c r="C55" s="662" t="s">
        <v>2729</v>
      </c>
      <c r="D55" s="743" t="s">
        <v>4536</v>
      </c>
      <c r="E55" s="744" t="s">
        <v>2739</v>
      </c>
      <c r="F55" s="662" t="s">
        <v>2728</v>
      </c>
      <c r="G55" s="662" t="s">
        <v>2795</v>
      </c>
      <c r="H55" s="662" t="s">
        <v>582</v>
      </c>
      <c r="I55" s="662" t="s">
        <v>2804</v>
      </c>
      <c r="J55" s="662" t="s">
        <v>2805</v>
      </c>
      <c r="K55" s="662" t="s">
        <v>2806</v>
      </c>
      <c r="L55" s="663">
        <v>971.25</v>
      </c>
      <c r="M55" s="663">
        <v>1942.5</v>
      </c>
      <c r="N55" s="662">
        <v>2</v>
      </c>
      <c r="O55" s="745">
        <v>2</v>
      </c>
      <c r="P55" s="663">
        <v>1942.5</v>
      </c>
      <c r="Q55" s="678">
        <v>1</v>
      </c>
      <c r="R55" s="662">
        <v>2</v>
      </c>
      <c r="S55" s="678">
        <v>1</v>
      </c>
      <c r="T55" s="745">
        <v>2</v>
      </c>
      <c r="U55" s="701">
        <v>1</v>
      </c>
    </row>
    <row r="56" spans="1:21" ht="14.4" customHeight="1" x14ac:dyDescent="0.3">
      <c r="A56" s="661">
        <v>11</v>
      </c>
      <c r="B56" s="662" t="s">
        <v>581</v>
      </c>
      <c r="C56" s="662" t="s">
        <v>2729</v>
      </c>
      <c r="D56" s="743" t="s">
        <v>4536</v>
      </c>
      <c r="E56" s="744" t="s">
        <v>2739</v>
      </c>
      <c r="F56" s="662" t="s">
        <v>2728</v>
      </c>
      <c r="G56" s="662" t="s">
        <v>2809</v>
      </c>
      <c r="H56" s="662" t="s">
        <v>582</v>
      </c>
      <c r="I56" s="662" t="s">
        <v>2843</v>
      </c>
      <c r="J56" s="662" t="s">
        <v>2844</v>
      </c>
      <c r="K56" s="662" t="s">
        <v>2845</v>
      </c>
      <c r="L56" s="663">
        <v>950</v>
      </c>
      <c r="M56" s="663">
        <v>950</v>
      </c>
      <c r="N56" s="662">
        <v>1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11</v>
      </c>
      <c r="B57" s="662" t="s">
        <v>581</v>
      </c>
      <c r="C57" s="662" t="s">
        <v>2729</v>
      </c>
      <c r="D57" s="743" t="s">
        <v>4536</v>
      </c>
      <c r="E57" s="744" t="s">
        <v>2739</v>
      </c>
      <c r="F57" s="662" t="s">
        <v>2728</v>
      </c>
      <c r="G57" s="662" t="s">
        <v>2809</v>
      </c>
      <c r="H57" s="662" t="s">
        <v>582</v>
      </c>
      <c r="I57" s="662" t="s">
        <v>2846</v>
      </c>
      <c r="J57" s="662" t="s">
        <v>2847</v>
      </c>
      <c r="K57" s="662" t="s">
        <v>2848</v>
      </c>
      <c r="L57" s="663">
        <v>1075</v>
      </c>
      <c r="M57" s="663">
        <v>2150</v>
      </c>
      <c r="N57" s="662">
        <v>2</v>
      </c>
      <c r="O57" s="745">
        <v>2</v>
      </c>
      <c r="P57" s="663">
        <v>1075</v>
      </c>
      <c r="Q57" s="678">
        <v>0.5</v>
      </c>
      <c r="R57" s="662">
        <v>1</v>
      </c>
      <c r="S57" s="678">
        <v>0.5</v>
      </c>
      <c r="T57" s="745">
        <v>1</v>
      </c>
      <c r="U57" s="701">
        <v>0.5</v>
      </c>
    </row>
    <row r="58" spans="1:21" ht="14.4" customHeight="1" x14ac:dyDescent="0.3">
      <c r="A58" s="661">
        <v>11</v>
      </c>
      <c r="B58" s="662" t="s">
        <v>581</v>
      </c>
      <c r="C58" s="662" t="s">
        <v>2729</v>
      </c>
      <c r="D58" s="743" t="s">
        <v>4536</v>
      </c>
      <c r="E58" s="744" t="s">
        <v>2739</v>
      </c>
      <c r="F58" s="662" t="s">
        <v>2728</v>
      </c>
      <c r="G58" s="662" t="s">
        <v>2849</v>
      </c>
      <c r="H58" s="662" t="s">
        <v>582</v>
      </c>
      <c r="I58" s="662" t="s">
        <v>2850</v>
      </c>
      <c r="J58" s="662" t="s">
        <v>2851</v>
      </c>
      <c r="K58" s="662" t="s">
        <v>2852</v>
      </c>
      <c r="L58" s="663">
        <v>0</v>
      </c>
      <c r="M58" s="663">
        <v>0</v>
      </c>
      <c r="N58" s="662">
        <v>1</v>
      </c>
      <c r="O58" s="745">
        <v>1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11</v>
      </c>
      <c r="B59" s="662" t="s">
        <v>581</v>
      </c>
      <c r="C59" s="662" t="s">
        <v>2729</v>
      </c>
      <c r="D59" s="743" t="s">
        <v>4536</v>
      </c>
      <c r="E59" s="744" t="s">
        <v>2742</v>
      </c>
      <c r="F59" s="662" t="s">
        <v>2726</v>
      </c>
      <c r="G59" s="662" t="s">
        <v>2853</v>
      </c>
      <c r="H59" s="662" t="s">
        <v>582</v>
      </c>
      <c r="I59" s="662" t="s">
        <v>821</v>
      </c>
      <c r="J59" s="662" t="s">
        <v>822</v>
      </c>
      <c r="K59" s="662" t="s">
        <v>823</v>
      </c>
      <c r="L59" s="663">
        <v>36.86</v>
      </c>
      <c r="M59" s="663">
        <v>36.86</v>
      </c>
      <c r="N59" s="662">
        <v>1</v>
      </c>
      <c r="O59" s="745">
        <v>0.5</v>
      </c>
      <c r="P59" s="663">
        <v>36.86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11</v>
      </c>
      <c r="B60" s="662" t="s">
        <v>581</v>
      </c>
      <c r="C60" s="662" t="s">
        <v>2729</v>
      </c>
      <c r="D60" s="743" t="s">
        <v>4536</v>
      </c>
      <c r="E60" s="744" t="s">
        <v>2742</v>
      </c>
      <c r="F60" s="662" t="s">
        <v>2726</v>
      </c>
      <c r="G60" s="662" t="s">
        <v>2765</v>
      </c>
      <c r="H60" s="662" t="s">
        <v>1064</v>
      </c>
      <c r="I60" s="662" t="s">
        <v>1272</v>
      </c>
      <c r="J60" s="662" t="s">
        <v>2587</v>
      </c>
      <c r="K60" s="662" t="s">
        <v>2588</v>
      </c>
      <c r="L60" s="663">
        <v>154.36000000000001</v>
      </c>
      <c r="M60" s="663">
        <v>463.08000000000004</v>
      </c>
      <c r="N60" s="662">
        <v>3</v>
      </c>
      <c r="O60" s="745">
        <v>0.5</v>
      </c>
      <c r="P60" s="663">
        <v>463.08000000000004</v>
      </c>
      <c r="Q60" s="678">
        <v>1</v>
      </c>
      <c r="R60" s="662">
        <v>3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11</v>
      </c>
      <c r="B61" s="662" t="s">
        <v>581</v>
      </c>
      <c r="C61" s="662" t="s">
        <v>2729</v>
      </c>
      <c r="D61" s="743" t="s">
        <v>4536</v>
      </c>
      <c r="E61" s="744" t="s">
        <v>2742</v>
      </c>
      <c r="F61" s="662" t="s">
        <v>2726</v>
      </c>
      <c r="G61" s="662" t="s">
        <v>2854</v>
      </c>
      <c r="H61" s="662" t="s">
        <v>1064</v>
      </c>
      <c r="I61" s="662" t="s">
        <v>2855</v>
      </c>
      <c r="J61" s="662" t="s">
        <v>2856</v>
      </c>
      <c r="K61" s="662" t="s">
        <v>2857</v>
      </c>
      <c r="L61" s="663">
        <v>119.7</v>
      </c>
      <c r="M61" s="663">
        <v>359.1</v>
      </c>
      <c r="N61" s="662">
        <v>3</v>
      </c>
      <c r="O61" s="745">
        <v>0.5</v>
      </c>
      <c r="P61" s="663">
        <v>359.1</v>
      </c>
      <c r="Q61" s="678">
        <v>1</v>
      </c>
      <c r="R61" s="662">
        <v>3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11</v>
      </c>
      <c r="B62" s="662" t="s">
        <v>581</v>
      </c>
      <c r="C62" s="662" t="s">
        <v>2729</v>
      </c>
      <c r="D62" s="743" t="s">
        <v>4536</v>
      </c>
      <c r="E62" s="744" t="s">
        <v>2742</v>
      </c>
      <c r="F62" s="662" t="s">
        <v>2726</v>
      </c>
      <c r="G62" s="662" t="s">
        <v>2858</v>
      </c>
      <c r="H62" s="662" t="s">
        <v>1064</v>
      </c>
      <c r="I62" s="662" t="s">
        <v>1873</v>
      </c>
      <c r="J62" s="662" t="s">
        <v>1874</v>
      </c>
      <c r="K62" s="662" t="s">
        <v>1192</v>
      </c>
      <c r="L62" s="663">
        <v>70.23</v>
      </c>
      <c r="M62" s="663">
        <v>70.23</v>
      </c>
      <c r="N62" s="662">
        <v>1</v>
      </c>
      <c r="O62" s="745">
        <v>0.5</v>
      </c>
      <c r="P62" s="663">
        <v>70.23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11</v>
      </c>
      <c r="B63" s="662" t="s">
        <v>581</v>
      </c>
      <c r="C63" s="662" t="s">
        <v>2729</v>
      </c>
      <c r="D63" s="743" t="s">
        <v>4536</v>
      </c>
      <c r="E63" s="744" t="s">
        <v>2742</v>
      </c>
      <c r="F63" s="662" t="s">
        <v>2726</v>
      </c>
      <c r="G63" s="662" t="s">
        <v>2766</v>
      </c>
      <c r="H63" s="662" t="s">
        <v>582</v>
      </c>
      <c r="I63" s="662" t="s">
        <v>1247</v>
      </c>
      <c r="J63" s="662" t="s">
        <v>1248</v>
      </c>
      <c r="K63" s="662" t="s">
        <v>2594</v>
      </c>
      <c r="L63" s="663">
        <v>170.52</v>
      </c>
      <c r="M63" s="663">
        <v>1534.6800000000003</v>
      </c>
      <c r="N63" s="662">
        <v>9</v>
      </c>
      <c r="O63" s="745">
        <v>2</v>
      </c>
      <c r="P63" s="663">
        <v>1534.6800000000003</v>
      </c>
      <c r="Q63" s="678">
        <v>1</v>
      </c>
      <c r="R63" s="662">
        <v>9</v>
      </c>
      <c r="S63" s="678">
        <v>1</v>
      </c>
      <c r="T63" s="745">
        <v>2</v>
      </c>
      <c r="U63" s="701">
        <v>1</v>
      </c>
    </row>
    <row r="64" spans="1:21" ht="14.4" customHeight="1" x14ac:dyDescent="0.3">
      <c r="A64" s="661">
        <v>11</v>
      </c>
      <c r="B64" s="662" t="s">
        <v>581</v>
      </c>
      <c r="C64" s="662" t="s">
        <v>2729</v>
      </c>
      <c r="D64" s="743" t="s">
        <v>4536</v>
      </c>
      <c r="E64" s="744" t="s">
        <v>2742</v>
      </c>
      <c r="F64" s="662" t="s">
        <v>2726</v>
      </c>
      <c r="G64" s="662" t="s">
        <v>2766</v>
      </c>
      <c r="H64" s="662" t="s">
        <v>582</v>
      </c>
      <c r="I64" s="662" t="s">
        <v>2859</v>
      </c>
      <c r="J64" s="662" t="s">
        <v>1248</v>
      </c>
      <c r="K64" s="662" t="s">
        <v>2594</v>
      </c>
      <c r="L64" s="663">
        <v>0</v>
      </c>
      <c r="M64" s="663">
        <v>0</v>
      </c>
      <c r="N64" s="662">
        <v>3</v>
      </c>
      <c r="O64" s="745">
        <v>0.5</v>
      </c>
      <c r="P64" s="663">
        <v>0</v>
      </c>
      <c r="Q64" s="678"/>
      <c r="R64" s="662">
        <v>3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11</v>
      </c>
      <c r="B65" s="662" t="s">
        <v>581</v>
      </c>
      <c r="C65" s="662" t="s">
        <v>2729</v>
      </c>
      <c r="D65" s="743" t="s">
        <v>4536</v>
      </c>
      <c r="E65" s="744" t="s">
        <v>2742</v>
      </c>
      <c r="F65" s="662" t="s">
        <v>2726</v>
      </c>
      <c r="G65" s="662" t="s">
        <v>2769</v>
      </c>
      <c r="H65" s="662" t="s">
        <v>582</v>
      </c>
      <c r="I65" s="662" t="s">
        <v>2860</v>
      </c>
      <c r="J65" s="662" t="s">
        <v>2861</v>
      </c>
      <c r="K65" s="662" t="s">
        <v>2862</v>
      </c>
      <c r="L65" s="663">
        <v>96.84</v>
      </c>
      <c r="M65" s="663">
        <v>96.84</v>
      </c>
      <c r="N65" s="662">
        <v>1</v>
      </c>
      <c r="O65" s="745">
        <v>0.5</v>
      </c>
      <c r="P65" s="663">
        <v>96.84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11</v>
      </c>
      <c r="B66" s="662" t="s">
        <v>581</v>
      </c>
      <c r="C66" s="662" t="s">
        <v>2729</v>
      </c>
      <c r="D66" s="743" t="s">
        <v>4536</v>
      </c>
      <c r="E66" s="744" t="s">
        <v>2742</v>
      </c>
      <c r="F66" s="662" t="s">
        <v>2726</v>
      </c>
      <c r="G66" s="662" t="s">
        <v>2823</v>
      </c>
      <c r="H66" s="662" t="s">
        <v>582</v>
      </c>
      <c r="I66" s="662" t="s">
        <v>675</v>
      </c>
      <c r="J66" s="662" t="s">
        <v>676</v>
      </c>
      <c r="K66" s="662" t="s">
        <v>2825</v>
      </c>
      <c r="L66" s="663">
        <v>110.28</v>
      </c>
      <c r="M66" s="663">
        <v>441.12</v>
      </c>
      <c r="N66" s="662">
        <v>4</v>
      </c>
      <c r="O66" s="745">
        <v>2</v>
      </c>
      <c r="P66" s="663">
        <v>220.56</v>
      </c>
      <c r="Q66" s="678">
        <v>0.5</v>
      </c>
      <c r="R66" s="662">
        <v>2</v>
      </c>
      <c r="S66" s="678">
        <v>0.5</v>
      </c>
      <c r="T66" s="745">
        <v>1</v>
      </c>
      <c r="U66" s="701">
        <v>0.5</v>
      </c>
    </row>
    <row r="67" spans="1:21" ht="14.4" customHeight="1" x14ac:dyDescent="0.3">
      <c r="A67" s="661">
        <v>11</v>
      </c>
      <c r="B67" s="662" t="s">
        <v>581</v>
      </c>
      <c r="C67" s="662" t="s">
        <v>2729</v>
      </c>
      <c r="D67" s="743" t="s">
        <v>4536</v>
      </c>
      <c r="E67" s="744" t="s">
        <v>2742</v>
      </c>
      <c r="F67" s="662" t="s">
        <v>2726</v>
      </c>
      <c r="G67" s="662" t="s">
        <v>2823</v>
      </c>
      <c r="H67" s="662" t="s">
        <v>582</v>
      </c>
      <c r="I67" s="662" t="s">
        <v>779</v>
      </c>
      <c r="J67" s="662" t="s">
        <v>676</v>
      </c>
      <c r="K67" s="662" t="s">
        <v>2863</v>
      </c>
      <c r="L67" s="663">
        <v>55.14</v>
      </c>
      <c r="M67" s="663">
        <v>220.56</v>
      </c>
      <c r="N67" s="662">
        <v>4</v>
      </c>
      <c r="O67" s="745">
        <v>2</v>
      </c>
      <c r="P67" s="663">
        <v>220.56</v>
      </c>
      <c r="Q67" s="678">
        <v>1</v>
      </c>
      <c r="R67" s="662">
        <v>4</v>
      </c>
      <c r="S67" s="678">
        <v>1</v>
      </c>
      <c r="T67" s="745">
        <v>2</v>
      </c>
      <c r="U67" s="701">
        <v>1</v>
      </c>
    </row>
    <row r="68" spans="1:21" ht="14.4" customHeight="1" x14ac:dyDescent="0.3">
      <c r="A68" s="661">
        <v>11</v>
      </c>
      <c r="B68" s="662" t="s">
        <v>581</v>
      </c>
      <c r="C68" s="662" t="s">
        <v>2729</v>
      </c>
      <c r="D68" s="743" t="s">
        <v>4536</v>
      </c>
      <c r="E68" s="744" t="s">
        <v>2742</v>
      </c>
      <c r="F68" s="662" t="s">
        <v>2726</v>
      </c>
      <c r="G68" s="662" t="s">
        <v>2864</v>
      </c>
      <c r="H68" s="662" t="s">
        <v>582</v>
      </c>
      <c r="I68" s="662" t="s">
        <v>1468</v>
      </c>
      <c r="J68" s="662" t="s">
        <v>2865</v>
      </c>
      <c r="K68" s="662" t="s">
        <v>1466</v>
      </c>
      <c r="L68" s="663">
        <v>0</v>
      </c>
      <c r="M68" s="663">
        <v>0</v>
      </c>
      <c r="N68" s="662">
        <v>6</v>
      </c>
      <c r="O68" s="745">
        <v>1</v>
      </c>
      <c r="P68" s="663">
        <v>0</v>
      </c>
      <c r="Q68" s="678"/>
      <c r="R68" s="662">
        <v>6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11</v>
      </c>
      <c r="B69" s="662" t="s">
        <v>581</v>
      </c>
      <c r="C69" s="662" t="s">
        <v>2729</v>
      </c>
      <c r="D69" s="743" t="s">
        <v>4536</v>
      </c>
      <c r="E69" s="744" t="s">
        <v>2742</v>
      </c>
      <c r="F69" s="662" t="s">
        <v>2726</v>
      </c>
      <c r="G69" s="662" t="s">
        <v>2826</v>
      </c>
      <c r="H69" s="662" t="s">
        <v>582</v>
      </c>
      <c r="I69" s="662" t="s">
        <v>883</v>
      </c>
      <c r="J69" s="662" t="s">
        <v>884</v>
      </c>
      <c r="K69" s="662" t="s">
        <v>2827</v>
      </c>
      <c r="L69" s="663">
        <v>60.9</v>
      </c>
      <c r="M69" s="663">
        <v>121.8</v>
      </c>
      <c r="N69" s="662">
        <v>2</v>
      </c>
      <c r="O69" s="745">
        <v>0.5</v>
      </c>
      <c r="P69" s="663">
        <v>121.8</v>
      </c>
      <c r="Q69" s="678">
        <v>1</v>
      </c>
      <c r="R69" s="662">
        <v>2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11</v>
      </c>
      <c r="B70" s="662" t="s">
        <v>581</v>
      </c>
      <c r="C70" s="662" t="s">
        <v>2729</v>
      </c>
      <c r="D70" s="743" t="s">
        <v>4536</v>
      </c>
      <c r="E70" s="744" t="s">
        <v>2742</v>
      </c>
      <c r="F70" s="662" t="s">
        <v>2726</v>
      </c>
      <c r="G70" s="662" t="s">
        <v>2866</v>
      </c>
      <c r="H70" s="662" t="s">
        <v>582</v>
      </c>
      <c r="I70" s="662" t="s">
        <v>2867</v>
      </c>
      <c r="J70" s="662" t="s">
        <v>2868</v>
      </c>
      <c r="K70" s="662" t="s">
        <v>2869</v>
      </c>
      <c r="L70" s="663">
        <v>179.6</v>
      </c>
      <c r="M70" s="663">
        <v>179.6</v>
      </c>
      <c r="N70" s="662">
        <v>1</v>
      </c>
      <c r="O70" s="745">
        <v>0.5</v>
      </c>
      <c r="P70" s="663">
        <v>179.6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11</v>
      </c>
      <c r="B71" s="662" t="s">
        <v>581</v>
      </c>
      <c r="C71" s="662" t="s">
        <v>2729</v>
      </c>
      <c r="D71" s="743" t="s">
        <v>4536</v>
      </c>
      <c r="E71" s="744" t="s">
        <v>2742</v>
      </c>
      <c r="F71" s="662" t="s">
        <v>2726</v>
      </c>
      <c r="G71" s="662" t="s">
        <v>2828</v>
      </c>
      <c r="H71" s="662" t="s">
        <v>582</v>
      </c>
      <c r="I71" s="662" t="s">
        <v>798</v>
      </c>
      <c r="J71" s="662" t="s">
        <v>799</v>
      </c>
      <c r="K71" s="662" t="s">
        <v>2870</v>
      </c>
      <c r="L71" s="663">
        <v>0</v>
      </c>
      <c r="M71" s="663">
        <v>0</v>
      </c>
      <c r="N71" s="662">
        <v>18</v>
      </c>
      <c r="O71" s="745">
        <v>4.5</v>
      </c>
      <c r="P71" s="663">
        <v>0</v>
      </c>
      <c r="Q71" s="678"/>
      <c r="R71" s="662">
        <v>15</v>
      </c>
      <c r="S71" s="678">
        <v>0.83333333333333337</v>
      </c>
      <c r="T71" s="745">
        <v>4</v>
      </c>
      <c r="U71" s="701">
        <v>0.88888888888888884</v>
      </c>
    </row>
    <row r="72" spans="1:21" ht="14.4" customHeight="1" x14ac:dyDescent="0.3">
      <c r="A72" s="661">
        <v>11</v>
      </c>
      <c r="B72" s="662" t="s">
        <v>581</v>
      </c>
      <c r="C72" s="662" t="s">
        <v>2729</v>
      </c>
      <c r="D72" s="743" t="s">
        <v>4536</v>
      </c>
      <c r="E72" s="744" t="s">
        <v>2742</v>
      </c>
      <c r="F72" s="662" t="s">
        <v>2726</v>
      </c>
      <c r="G72" s="662" t="s">
        <v>2828</v>
      </c>
      <c r="H72" s="662" t="s">
        <v>582</v>
      </c>
      <c r="I72" s="662" t="s">
        <v>2829</v>
      </c>
      <c r="J72" s="662" t="s">
        <v>799</v>
      </c>
      <c r="K72" s="662" t="s">
        <v>2830</v>
      </c>
      <c r="L72" s="663">
        <v>0</v>
      </c>
      <c r="M72" s="663">
        <v>0</v>
      </c>
      <c r="N72" s="662">
        <v>3</v>
      </c>
      <c r="O72" s="745">
        <v>0.5</v>
      </c>
      <c r="P72" s="663"/>
      <c r="Q72" s="678"/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11</v>
      </c>
      <c r="B73" s="662" t="s">
        <v>581</v>
      </c>
      <c r="C73" s="662" t="s">
        <v>2729</v>
      </c>
      <c r="D73" s="743" t="s">
        <v>4536</v>
      </c>
      <c r="E73" s="744" t="s">
        <v>2742</v>
      </c>
      <c r="F73" s="662" t="s">
        <v>2726</v>
      </c>
      <c r="G73" s="662" t="s">
        <v>2871</v>
      </c>
      <c r="H73" s="662" t="s">
        <v>582</v>
      </c>
      <c r="I73" s="662" t="s">
        <v>2872</v>
      </c>
      <c r="J73" s="662" t="s">
        <v>2873</v>
      </c>
      <c r="K73" s="662" t="s">
        <v>1889</v>
      </c>
      <c r="L73" s="663">
        <v>37.369999999999997</v>
      </c>
      <c r="M73" s="663">
        <v>74.739999999999995</v>
      </c>
      <c r="N73" s="662">
        <v>2</v>
      </c>
      <c r="O73" s="745">
        <v>0.5</v>
      </c>
      <c r="P73" s="663">
        <v>74.739999999999995</v>
      </c>
      <c r="Q73" s="678">
        <v>1</v>
      </c>
      <c r="R73" s="662">
        <v>2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11</v>
      </c>
      <c r="B74" s="662" t="s">
        <v>581</v>
      </c>
      <c r="C74" s="662" t="s">
        <v>2729</v>
      </c>
      <c r="D74" s="743" t="s">
        <v>4536</v>
      </c>
      <c r="E74" s="744" t="s">
        <v>2742</v>
      </c>
      <c r="F74" s="662" t="s">
        <v>2726</v>
      </c>
      <c r="G74" s="662" t="s">
        <v>2874</v>
      </c>
      <c r="H74" s="662" t="s">
        <v>582</v>
      </c>
      <c r="I74" s="662" t="s">
        <v>2875</v>
      </c>
      <c r="J74" s="662" t="s">
        <v>2876</v>
      </c>
      <c r="K74" s="662" t="s">
        <v>2877</v>
      </c>
      <c r="L74" s="663">
        <v>0</v>
      </c>
      <c r="M74" s="663">
        <v>0</v>
      </c>
      <c r="N74" s="662">
        <v>2</v>
      </c>
      <c r="O74" s="745">
        <v>0.5</v>
      </c>
      <c r="P74" s="663">
        <v>0</v>
      </c>
      <c r="Q74" s="678"/>
      <c r="R74" s="662">
        <v>2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11</v>
      </c>
      <c r="B75" s="662" t="s">
        <v>581</v>
      </c>
      <c r="C75" s="662" t="s">
        <v>2729</v>
      </c>
      <c r="D75" s="743" t="s">
        <v>4536</v>
      </c>
      <c r="E75" s="744" t="s">
        <v>2742</v>
      </c>
      <c r="F75" s="662" t="s">
        <v>2726</v>
      </c>
      <c r="G75" s="662" t="s">
        <v>2878</v>
      </c>
      <c r="H75" s="662" t="s">
        <v>582</v>
      </c>
      <c r="I75" s="662" t="s">
        <v>2879</v>
      </c>
      <c r="J75" s="662" t="s">
        <v>2880</v>
      </c>
      <c r="K75" s="662" t="s">
        <v>2881</v>
      </c>
      <c r="L75" s="663">
        <v>0</v>
      </c>
      <c r="M75" s="663">
        <v>0</v>
      </c>
      <c r="N75" s="662">
        <v>1</v>
      </c>
      <c r="O75" s="745">
        <v>0.5</v>
      </c>
      <c r="P75" s="663">
        <v>0</v>
      </c>
      <c r="Q75" s="678"/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11</v>
      </c>
      <c r="B76" s="662" t="s">
        <v>581</v>
      </c>
      <c r="C76" s="662" t="s">
        <v>2729</v>
      </c>
      <c r="D76" s="743" t="s">
        <v>4536</v>
      </c>
      <c r="E76" s="744" t="s">
        <v>2742</v>
      </c>
      <c r="F76" s="662" t="s">
        <v>2726</v>
      </c>
      <c r="G76" s="662" t="s">
        <v>2882</v>
      </c>
      <c r="H76" s="662" t="s">
        <v>582</v>
      </c>
      <c r="I76" s="662" t="s">
        <v>764</v>
      </c>
      <c r="J76" s="662" t="s">
        <v>2883</v>
      </c>
      <c r="K76" s="662" t="s">
        <v>2884</v>
      </c>
      <c r="L76" s="663">
        <v>0</v>
      </c>
      <c r="M76" s="663">
        <v>0</v>
      </c>
      <c r="N76" s="662">
        <v>1</v>
      </c>
      <c r="O76" s="745">
        <v>0.5</v>
      </c>
      <c r="P76" s="663">
        <v>0</v>
      </c>
      <c r="Q76" s="678"/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11</v>
      </c>
      <c r="B77" s="662" t="s">
        <v>581</v>
      </c>
      <c r="C77" s="662" t="s">
        <v>2729</v>
      </c>
      <c r="D77" s="743" t="s">
        <v>4536</v>
      </c>
      <c r="E77" s="744" t="s">
        <v>2742</v>
      </c>
      <c r="F77" s="662" t="s">
        <v>2726</v>
      </c>
      <c r="G77" s="662" t="s">
        <v>2885</v>
      </c>
      <c r="H77" s="662" t="s">
        <v>582</v>
      </c>
      <c r="I77" s="662" t="s">
        <v>2886</v>
      </c>
      <c r="J77" s="662" t="s">
        <v>2887</v>
      </c>
      <c r="K77" s="662" t="s">
        <v>2888</v>
      </c>
      <c r="L77" s="663">
        <v>344.49</v>
      </c>
      <c r="M77" s="663">
        <v>344.49</v>
      </c>
      <c r="N77" s="662">
        <v>1</v>
      </c>
      <c r="O77" s="745">
        <v>0.5</v>
      </c>
      <c r="P77" s="663">
        <v>344.49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11</v>
      </c>
      <c r="B78" s="662" t="s">
        <v>581</v>
      </c>
      <c r="C78" s="662" t="s">
        <v>2729</v>
      </c>
      <c r="D78" s="743" t="s">
        <v>4536</v>
      </c>
      <c r="E78" s="744" t="s">
        <v>2742</v>
      </c>
      <c r="F78" s="662" t="s">
        <v>2726</v>
      </c>
      <c r="G78" s="662" t="s">
        <v>2780</v>
      </c>
      <c r="H78" s="662" t="s">
        <v>1064</v>
      </c>
      <c r="I78" s="662" t="s">
        <v>1197</v>
      </c>
      <c r="J78" s="662" t="s">
        <v>1089</v>
      </c>
      <c r="K78" s="662" t="s">
        <v>2554</v>
      </c>
      <c r="L78" s="663">
        <v>543.39</v>
      </c>
      <c r="M78" s="663">
        <v>5977.29</v>
      </c>
      <c r="N78" s="662">
        <v>11</v>
      </c>
      <c r="O78" s="745">
        <v>4</v>
      </c>
      <c r="P78" s="663">
        <v>5433.9</v>
      </c>
      <c r="Q78" s="678">
        <v>0.90909090909090906</v>
      </c>
      <c r="R78" s="662">
        <v>10</v>
      </c>
      <c r="S78" s="678">
        <v>0.90909090909090906</v>
      </c>
      <c r="T78" s="745">
        <v>3.5</v>
      </c>
      <c r="U78" s="701">
        <v>0.875</v>
      </c>
    </row>
    <row r="79" spans="1:21" ht="14.4" customHeight="1" x14ac:dyDescent="0.3">
      <c r="A79" s="661">
        <v>11</v>
      </c>
      <c r="B79" s="662" t="s">
        <v>581</v>
      </c>
      <c r="C79" s="662" t="s">
        <v>2729</v>
      </c>
      <c r="D79" s="743" t="s">
        <v>4536</v>
      </c>
      <c r="E79" s="744" t="s">
        <v>2742</v>
      </c>
      <c r="F79" s="662" t="s">
        <v>2726</v>
      </c>
      <c r="G79" s="662" t="s">
        <v>2780</v>
      </c>
      <c r="H79" s="662" t="s">
        <v>1064</v>
      </c>
      <c r="I79" s="662" t="s">
        <v>1088</v>
      </c>
      <c r="J79" s="662" t="s">
        <v>1089</v>
      </c>
      <c r="K79" s="662" t="s">
        <v>2553</v>
      </c>
      <c r="L79" s="663">
        <v>815.1</v>
      </c>
      <c r="M79" s="663">
        <v>8151</v>
      </c>
      <c r="N79" s="662">
        <v>10</v>
      </c>
      <c r="O79" s="745">
        <v>4</v>
      </c>
      <c r="P79" s="663">
        <v>6520.8</v>
      </c>
      <c r="Q79" s="678">
        <v>0.8</v>
      </c>
      <c r="R79" s="662">
        <v>8</v>
      </c>
      <c r="S79" s="678">
        <v>0.8</v>
      </c>
      <c r="T79" s="745">
        <v>3.5</v>
      </c>
      <c r="U79" s="701">
        <v>0.875</v>
      </c>
    </row>
    <row r="80" spans="1:21" ht="14.4" customHeight="1" x14ac:dyDescent="0.3">
      <c r="A80" s="661">
        <v>11</v>
      </c>
      <c r="B80" s="662" t="s">
        <v>581</v>
      </c>
      <c r="C80" s="662" t="s">
        <v>2729</v>
      </c>
      <c r="D80" s="743" t="s">
        <v>4536</v>
      </c>
      <c r="E80" s="744" t="s">
        <v>2742</v>
      </c>
      <c r="F80" s="662" t="s">
        <v>2726</v>
      </c>
      <c r="G80" s="662" t="s">
        <v>2783</v>
      </c>
      <c r="H80" s="662" t="s">
        <v>582</v>
      </c>
      <c r="I80" s="662" t="s">
        <v>2258</v>
      </c>
      <c r="J80" s="662" t="s">
        <v>1074</v>
      </c>
      <c r="K80" s="662" t="s">
        <v>2889</v>
      </c>
      <c r="L80" s="663">
        <v>48.42</v>
      </c>
      <c r="M80" s="663">
        <v>242.10000000000002</v>
      </c>
      <c r="N80" s="662">
        <v>5</v>
      </c>
      <c r="O80" s="745">
        <v>2</v>
      </c>
      <c r="P80" s="663">
        <v>242.10000000000002</v>
      </c>
      <c r="Q80" s="678">
        <v>1</v>
      </c>
      <c r="R80" s="662">
        <v>5</v>
      </c>
      <c r="S80" s="678">
        <v>1</v>
      </c>
      <c r="T80" s="745">
        <v>2</v>
      </c>
      <c r="U80" s="701">
        <v>1</v>
      </c>
    </row>
    <row r="81" spans="1:21" ht="14.4" customHeight="1" x14ac:dyDescent="0.3">
      <c r="A81" s="661">
        <v>11</v>
      </c>
      <c r="B81" s="662" t="s">
        <v>581</v>
      </c>
      <c r="C81" s="662" t="s">
        <v>2729</v>
      </c>
      <c r="D81" s="743" t="s">
        <v>4536</v>
      </c>
      <c r="E81" s="744" t="s">
        <v>2742</v>
      </c>
      <c r="F81" s="662" t="s">
        <v>2726</v>
      </c>
      <c r="G81" s="662" t="s">
        <v>2784</v>
      </c>
      <c r="H81" s="662" t="s">
        <v>582</v>
      </c>
      <c r="I81" s="662" t="s">
        <v>725</v>
      </c>
      <c r="J81" s="662" t="s">
        <v>2785</v>
      </c>
      <c r="K81" s="662" t="s">
        <v>2786</v>
      </c>
      <c r="L81" s="663">
        <v>0</v>
      </c>
      <c r="M81" s="663">
        <v>0</v>
      </c>
      <c r="N81" s="662">
        <v>7</v>
      </c>
      <c r="O81" s="745">
        <v>2.5</v>
      </c>
      <c r="P81" s="663">
        <v>0</v>
      </c>
      <c r="Q81" s="678"/>
      <c r="R81" s="662">
        <v>2</v>
      </c>
      <c r="S81" s="678">
        <v>0.2857142857142857</v>
      </c>
      <c r="T81" s="745">
        <v>0.5</v>
      </c>
      <c r="U81" s="701">
        <v>0.2</v>
      </c>
    </row>
    <row r="82" spans="1:21" ht="14.4" customHeight="1" x14ac:dyDescent="0.3">
      <c r="A82" s="661">
        <v>11</v>
      </c>
      <c r="B82" s="662" t="s">
        <v>581</v>
      </c>
      <c r="C82" s="662" t="s">
        <v>2729</v>
      </c>
      <c r="D82" s="743" t="s">
        <v>4536</v>
      </c>
      <c r="E82" s="744" t="s">
        <v>2742</v>
      </c>
      <c r="F82" s="662" t="s">
        <v>2728</v>
      </c>
      <c r="G82" s="662" t="s">
        <v>2795</v>
      </c>
      <c r="H82" s="662" t="s">
        <v>582</v>
      </c>
      <c r="I82" s="662" t="s">
        <v>2801</v>
      </c>
      <c r="J82" s="662" t="s">
        <v>2802</v>
      </c>
      <c r="K82" s="662" t="s">
        <v>2803</v>
      </c>
      <c r="L82" s="663">
        <v>500</v>
      </c>
      <c r="M82" s="663">
        <v>500</v>
      </c>
      <c r="N82" s="662">
        <v>1</v>
      </c>
      <c r="O82" s="745">
        <v>1</v>
      </c>
      <c r="P82" s="663">
        <v>500</v>
      </c>
      <c r="Q82" s="678">
        <v>1</v>
      </c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11</v>
      </c>
      <c r="B83" s="662" t="s">
        <v>581</v>
      </c>
      <c r="C83" s="662" t="s">
        <v>2729</v>
      </c>
      <c r="D83" s="743" t="s">
        <v>4536</v>
      </c>
      <c r="E83" s="744" t="s">
        <v>2742</v>
      </c>
      <c r="F83" s="662" t="s">
        <v>2728</v>
      </c>
      <c r="G83" s="662" t="s">
        <v>2795</v>
      </c>
      <c r="H83" s="662" t="s">
        <v>582</v>
      </c>
      <c r="I83" s="662" t="s">
        <v>2804</v>
      </c>
      <c r="J83" s="662" t="s">
        <v>2805</v>
      </c>
      <c r="K83" s="662" t="s">
        <v>2806</v>
      </c>
      <c r="L83" s="663">
        <v>971.25</v>
      </c>
      <c r="M83" s="663">
        <v>971.25</v>
      </c>
      <c r="N83" s="662">
        <v>1</v>
      </c>
      <c r="O83" s="745">
        <v>1</v>
      </c>
      <c r="P83" s="663">
        <v>971.25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11</v>
      </c>
      <c r="B84" s="662" t="s">
        <v>581</v>
      </c>
      <c r="C84" s="662" t="s">
        <v>2729</v>
      </c>
      <c r="D84" s="743" t="s">
        <v>4536</v>
      </c>
      <c r="E84" s="744" t="s">
        <v>2742</v>
      </c>
      <c r="F84" s="662" t="s">
        <v>2728</v>
      </c>
      <c r="G84" s="662" t="s">
        <v>2795</v>
      </c>
      <c r="H84" s="662" t="s">
        <v>582</v>
      </c>
      <c r="I84" s="662" t="s">
        <v>2890</v>
      </c>
      <c r="J84" s="662" t="s">
        <v>2891</v>
      </c>
      <c r="K84" s="662"/>
      <c r="L84" s="663">
        <v>1000</v>
      </c>
      <c r="M84" s="663">
        <v>1000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11</v>
      </c>
      <c r="B85" s="662" t="s">
        <v>581</v>
      </c>
      <c r="C85" s="662" t="s">
        <v>2729</v>
      </c>
      <c r="D85" s="743" t="s">
        <v>4536</v>
      </c>
      <c r="E85" s="744" t="s">
        <v>2744</v>
      </c>
      <c r="F85" s="662" t="s">
        <v>2726</v>
      </c>
      <c r="G85" s="662" t="s">
        <v>2766</v>
      </c>
      <c r="H85" s="662" t="s">
        <v>582</v>
      </c>
      <c r="I85" s="662" t="s">
        <v>1247</v>
      </c>
      <c r="J85" s="662" t="s">
        <v>1248</v>
      </c>
      <c r="K85" s="662" t="s">
        <v>2594</v>
      </c>
      <c r="L85" s="663">
        <v>170.52</v>
      </c>
      <c r="M85" s="663">
        <v>1023.1200000000001</v>
      </c>
      <c r="N85" s="662">
        <v>6</v>
      </c>
      <c r="O85" s="745">
        <v>2.5</v>
      </c>
      <c r="P85" s="663">
        <v>511.56000000000006</v>
      </c>
      <c r="Q85" s="678">
        <v>0.5</v>
      </c>
      <c r="R85" s="662">
        <v>3</v>
      </c>
      <c r="S85" s="678">
        <v>0.5</v>
      </c>
      <c r="T85" s="745">
        <v>1</v>
      </c>
      <c r="U85" s="701">
        <v>0.4</v>
      </c>
    </row>
    <row r="86" spans="1:21" ht="14.4" customHeight="1" x14ac:dyDescent="0.3">
      <c r="A86" s="661">
        <v>11</v>
      </c>
      <c r="B86" s="662" t="s">
        <v>581</v>
      </c>
      <c r="C86" s="662" t="s">
        <v>2729</v>
      </c>
      <c r="D86" s="743" t="s">
        <v>4536</v>
      </c>
      <c r="E86" s="744" t="s">
        <v>2744</v>
      </c>
      <c r="F86" s="662" t="s">
        <v>2726</v>
      </c>
      <c r="G86" s="662" t="s">
        <v>2766</v>
      </c>
      <c r="H86" s="662" t="s">
        <v>582</v>
      </c>
      <c r="I86" s="662" t="s">
        <v>2892</v>
      </c>
      <c r="J86" s="662" t="s">
        <v>2743</v>
      </c>
      <c r="K86" s="662"/>
      <c r="L86" s="663">
        <v>170.52</v>
      </c>
      <c r="M86" s="663">
        <v>170.52</v>
      </c>
      <c r="N86" s="662">
        <v>1</v>
      </c>
      <c r="O86" s="745">
        <v>1</v>
      </c>
      <c r="P86" s="663">
        <v>170.52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11</v>
      </c>
      <c r="B87" s="662" t="s">
        <v>581</v>
      </c>
      <c r="C87" s="662" t="s">
        <v>2729</v>
      </c>
      <c r="D87" s="743" t="s">
        <v>4536</v>
      </c>
      <c r="E87" s="744" t="s">
        <v>2744</v>
      </c>
      <c r="F87" s="662" t="s">
        <v>2726</v>
      </c>
      <c r="G87" s="662" t="s">
        <v>2766</v>
      </c>
      <c r="H87" s="662" t="s">
        <v>582</v>
      </c>
      <c r="I87" s="662" t="s">
        <v>2859</v>
      </c>
      <c r="J87" s="662" t="s">
        <v>1248</v>
      </c>
      <c r="K87" s="662" t="s">
        <v>2594</v>
      </c>
      <c r="L87" s="663">
        <v>0</v>
      </c>
      <c r="M87" s="663">
        <v>0</v>
      </c>
      <c r="N87" s="662">
        <v>2</v>
      </c>
      <c r="O87" s="745">
        <v>0.5</v>
      </c>
      <c r="P87" s="663">
        <v>0</v>
      </c>
      <c r="Q87" s="678"/>
      <c r="R87" s="662">
        <v>2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11</v>
      </c>
      <c r="B88" s="662" t="s">
        <v>581</v>
      </c>
      <c r="C88" s="662" t="s">
        <v>2729</v>
      </c>
      <c r="D88" s="743" t="s">
        <v>4536</v>
      </c>
      <c r="E88" s="744" t="s">
        <v>2744</v>
      </c>
      <c r="F88" s="662" t="s">
        <v>2726</v>
      </c>
      <c r="G88" s="662" t="s">
        <v>2893</v>
      </c>
      <c r="H88" s="662" t="s">
        <v>582</v>
      </c>
      <c r="I88" s="662" t="s">
        <v>2894</v>
      </c>
      <c r="J88" s="662" t="s">
        <v>1505</v>
      </c>
      <c r="K88" s="662" t="s">
        <v>2895</v>
      </c>
      <c r="L88" s="663">
        <v>0</v>
      </c>
      <c r="M88" s="663">
        <v>0</v>
      </c>
      <c r="N88" s="662">
        <v>1</v>
      </c>
      <c r="O88" s="745">
        <v>1</v>
      </c>
      <c r="P88" s="663"/>
      <c r="Q88" s="678"/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11</v>
      </c>
      <c r="B89" s="662" t="s">
        <v>581</v>
      </c>
      <c r="C89" s="662" t="s">
        <v>2729</v>
      </c>
      <c r="D89" s="743" t="s">
        <v>4536</v>
      </c>
      <c r="E89" s="744" t="s">
        <v>2744</v>
      </c>
      <c r="F89" s="662" t="s">
        <v>2726</v>
      </c>
      <c r="G89" s="662" t="s">
        <v>2826</v>
      </c>
      <c r="H89" s="662" t="s">
        <v>582</v>
      </c>
      <c r="I89" s="662" t="s">
        <v>883</v>
      </c>
      <c r="J89" s="662" t="s">
        <v>884</v>
      </c>
      <c r="K89" s="662" t="s">
        <v>2827</v>
      </c>
      <c r="L89" s="663">
        <v>60.9</v>
      </c>
      <c r="M89" s="663">
        <v>60.9</v>
      </c>
      <c r="N89" s="662">
        <v>1</v>
      </c>
      <c r="O89" s="745">
        <v>0.5</v>
      </c>
      <c r="P89" s="663">
        <v>60.9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11</v>
      </c>
      <c r="B90" s="662" t="s">
        <v>581</v>
      </c>
      <c r="C90" s="662" t="s">
        <v>2729</v>
      </c>
      <c r="D90" s="743" t="s">
        <v>4536</v>
      </c>
      <c r="E90" s="744" t="s">
        <v>2744</v>
      </c>
      <c r="F90" s="662" t="s">
        <v>2726</v>
      </c>
      <c r="G90" s="662" t="s">
        <v>2828</v>
      </c>
      <c r="H90" s="662" t="s">
        <v>582</v>
      </c>
      <c r="I90" s="662" t="s">
        <v>1851</v>
      </c>
      <c r="J90" s="662" t="s">
        <v>799</v>
      </c>
      <c r="K90" s="662" t="s">
        <v>1852</v>
      </c>
      <c r="L90" s="663">
        <v>0</v>
      </c>
      <c r="M90" s="663">
        <v>0</v>
      </c>
      <c r="N90" s="662">
        <v>1</v>
      </c>
      <c r="O90" s="745">
        <v>0.5</v>
      </c>
      <c r="P90" s="663">
        <v>0</v>
      </c>
      <c r="Q90" s="678"/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11</v>
      </c>
      <c r="B91" s="662" t="s">
        <v>581</v>
      </c>
      <c r="C91" s="662" t="s">
        <v>2729</v>
      </c>
      <c r="D91" s="743" t="s">
        <v>4536</v>
      </c>
      <c r="E91" s="744" t="s">
        <v>2744</v>
      </c>
      <c r="F91" s="662" t="s">
        <v>2726</v>
      </c>
      <c r="G91" s="662" t="s">
        <v>2882</v>
      </c>
      <c r="H91" s="662" t="s">
        <v>582</v>
      </c>
      <c r="I91" s="662" t="s">
        <v>764</v>
      </c>
      <c r="J91" s="662" t="s">
        <v>2883</v>
      </c>
      <c r="K91" s="662" t="s">
        <v>2884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11</v>
      </c>
      <c r="B92" s="662" t="s">
        <v>581</v>
      </c>
      <c r="C92" s="662" t="s">
        <v>2729</v>
      </c>
      <c r="D92" s="743" t="s">
        <v>4536</v>
      </c>
      <c r="E92" s="744" t="s">
        <v>2744</v>
      </c>
      <c r="F92" s="662" t="s">
        <v>2726</v>
      </c>
      <c r="G92" s="662" t="s">
        <v>2780</v>
      </c>
      <c r="H92" s="662" t="s">
        <v>1064</v>
      </c>
      <c r="I92" s="662" t="s">
        <v>1197</v>
      </c>
      <c r="J92" s="662" t="s">
        <v>1089</v>
      </c>
      <c r="K92" s="662" t="s">
        <v>2554</v>
      </c>
      <c r="L92" s="663">
        <v>543.39</v>
      </c>
      <c r="M92" s="663">
        <v>3260.34</v>
      </c>
      <c r="N92" s="662">
        <v>6</v>
      </c>
      <c r="O92" s="745">
        <v>4</v>
      </c>
      <c r="P92" s="663">
        <v>2173.56</v>
      </c>
      <c r="Q92" s="678">
        <v>0.66666666666666663</v>
      </c>
      <c r="R92" s="662">
        <v>4</v>
      </c>
      <c r="S92" s="678">
        <v>0.66666666666666663</v>
      </c>
      <c r="T92" s="745">
        <v>3</v>
      </c>
      <c r="U92" s="701">
        <v>0.75</v>
      </c>
    </row>
    <row r="93" spans="1:21" ht="14.4" customHeight="1" x14ac:dyDescent="0.3">
      <c r="A93" s="661">
        <v>11</v>
      </c>
      <c r="B93" s="662" t="s">
        <v>581</v>
      </c>
      <c r="C93" s="662" t="s">
        <v>2729</v>
      </c>
      <c r="D93" s="743" t="s">
        <v>4536</v>
      </c>
      <c r="E93" s="744" t="s">
        <v>2744</v>
      </c>
      <c r="F93" s="662" t="s">
        <v>2726</v>
      </c>
      <c r="G93" s="662" t="s">
        <v>2780</v>
      </c>
      <c r="H93" s="662" t="s">
        <v>1064</v>
      </c>
      <c r="I93" s="662" t="s">
        <v>1088</v>
      </c>
      <c r="J93" s="662" t="s">
        <v>1089</v>
      </c>
      <c r="K93" s="662" t="s">
        <v>2553</v>
      </c>
      <c r="L93" s="663">
        <v>815.1</v>
      </c>
      <c r="M93" s="663">
        <v>24453.000000000004</v>
      </c>
      <c r="N93" s="662">
        <v>30</v>
      </c>
      <c r="O93" s="745">
        <v>28</v>
      </c>
      <c r="P93" s="663">
        <v>18747.300000000003</v>
      </c>
      <c r="Q93" s="678">
        <v>0.76666666666666672</v>
      </c>
      <c r="R93" s="662">
        <v>23</v>
      </c>
      <c r="S93" s="678">
        <v>0.76666666666666672</v>
      </c>
      <c r="T93" s="745">
        <v>22</v>
      </c>
      <c r="U93" s="701">
        <v>0.7857142857142857</v>
      </c>
    </row>
    <row r="94" spans="1:21" ht="14.4" customHeight="1" x14ac:dyDescent="0.3">
      <c r="A94" s="661">
        <v>11</v>
      </c>
      <c r="B94" s="662" t="s">
        <v>581</v>
      </c>
      <c r="C94" s="662" t="s">
        <v>2729</v>
      </c>
      <c r="D94" s="743" t="s">
        <v>4536</v>
      </c>
      <c r="E94" s="744" t="s">
        <v>2744</v>
      </c>
      <c r="F94" s="662" t="s">
        <v>2726</v>
      </c>
      <c r="G94" s="662" t="s">
        <v>2780</v>
      </c>
      <c r="H94" s="662" t="s">
        <v>1064</v>
      </c>
      <c r="I94" s="662" t="s">
        <v>1092</v>
      </c>
      <c r="J94" s="662" t="s">
        <v>1089</v>
      </c>
      <c r="K94" s="662" t="s">
        <v>2555</v>
      </c>
      <c r="L94" s="663">
        <v>923.74</v>
      </c>
      <c r="M94" s="663">
        <v>4618.7</v>
      </c>
      <c r="N94" s="662">
        <v>5</v>
      </c>
      <c r="O94" s="745">
        <v>4.5</v>
      </c>
      <c r="P94" s="663">
        <v>4618.7</v>
      </c>
      <c r="Q94" s="678">
        <v>1</v>
      </c>
      <c r="R94" s="662">
        <v>5</v>
      </c>
      <c r="S94" s="678">
        <v>1</v>
      </c>
      <c r="T94" s="745">
        <v>4.5</v>
      </c>
      <c r="U94" s="701">
        <v>1</v>
      </c>
    </row>
    <row r="95" spans="1:21" ht="14.4" customHeight="1" x14ac:dyDescent="0.3">
      <c r="A95" s="661">
        <v>11</v>
      </c>
      <c r="B95" s="662" t="s">
        <v>581</v>
      </c>
      <c r="C95" s="662" t="s">
        <v>2729</v>
      </c>
      <c r="D95" s="743" t="s">
        <v>4536</v>
      </c>
      <c r="E95" s="744" t="s">
        <v>2744</v>
      </c>
      <c r="F95" s="662" t="s">
        <v>2726</v>
      </c>
      <c r="G95" s="662" t="s">
        <v>2784</v>
      </c>
      <c r="H95" s="662" t="s">
        <v>582</v>
      </c>
      <c r="I95" s="662" t="s">
        <v>725</v>
      </c>
      <c r="J95" s="662" t="s">
        <v>2785</v>
      </c>
      <c r="K95" s="662" t="s">
        <v>2786</v>
      </c>
      <c r="L95" s="663">
        <v>0</v>
      </c>
      <c r="M95" s="663">
        <v>0</v>
      </c>
      <c r="N95" s="662">
        <v>1</v>
      </c>
      <c r="O95" s="745">
        <v>0.5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11</v>
      </c>
      <c r="B96" s="662" t="s">
        <v>581</v>
      </c>
      <c r="C96" s="662" t="s">
        <v>2729</v>
      </c>
      <c r="D96" s="743" t="s">
        <v>4536</v>
      </c>
      <c r="E96" s="744" t="s">
        <v>2744</v>
      </c>
      <c r="F96" s="662" t="s">
        <v>2726</v>
      </c>
      <c r="G96" s="662" t="s">
        <v>2787</v>
      </c>
      <c r="H96" s="662" t="s">
        <v>582</v>
      </c>
      <c r="I96" s="662" t="s">
        <v>1243</v>
      </c>
      <c r="J96" s="662" t="s">
        <v>1244</v>
      </c>
      <c r="K96" s="662" t="s">
        <v>2789</v>
      </c>
      <c r="L96" s="663">
        <v>22.44</v>
      </c>
      <c r="M96" s="663">
        <v>22.44</v>
      </c>
      <c r="N96" s="662">
        <v>1</v>
      </c>
      <c r="O96" s="745">
        <v>0.5</v>
      </c>
      <c r="P96" s="663">
        <v>22.44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11</v>
      </c>
      <c r="B97" s="662" t="s">
        <v>581</v>
      </c>
      <c r="C97" s="662" t="s">
        <v>2729</v>
      </c>
      <c r="D97" s="743" t="s">
        <v>4536</v>
      </c>
      <c r="E97" s="744" t="s">
        <v>2744</v>
      </c>
      <c r="F97" s="662" t="s">
        <v>2728</v>
      </c>
      <c r="G97" s="662" t="s">
        <v>2795</v>
      </c>
      <c r="H97" s="662" t="s">
        <v>582</v>
      </c>
      <c r="I97" s="662" t="s">
        <v>2896</v>
      </c>
      <c r="J97" s="662" t="s">
        <v>2897</v>
      </c>
      <c r="K97" s="662" t="s">
        <v>2898</v>
      </c>
      <c r="L97" s="663">
        <v>492.18</v>
      </c>
      <c r="M97" s="663">
        <v>492.18</v>
      </c>
      <c r="N97" s="662">
        <v>1</v>
      </c>
      <c r="O97" s="745">
        <v>1</v>
      </c>
      <c r="P97" s="663">
        <v>492.18</v>
      </c>
      <c r="Q97" s="678">
        <v>1</v>
      </c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11</v>
      </c>
      <c r="B98" s="662" t="s">
        <v>581</v>
      </c>
      <c r="C98" s="662" t="s">
        <v>2729</v>
      </c>
      <c r="D98" s="743" t="s">
        <v>4536</v>
      </c>
      <c r="E98" s="744" t="s">
        <v>2744</v>
      </c>
      <c r="F98" s="662" t="s">
        <v>2728</v>
      </c>
      <c r="G98" s="662" t="s">
        <v>2795</v>
      </c>
      <c r="H98" s="662" t="s">
        <v>582</v>
      </c>
      <c r="I98" s="662" t="s">
        <v>2798</v>
      </c>
      <c r="J98" s="662" t="s">
        <v>2799</v>
      </c>
      <c r="K98" s="662" t="s">
        <v>2800</v>
      </c>
      <c r="L98" s="663">
        <v>1000</v>
      </c>
      <c r="M98" s="663">
        <v>2000</v>
      </c>
      <c r="N98" s="662">
        <v>2</v>
      </c>
      <c r="O98" s="745">
        <v>2</v>
      </c>
      <c r="P98" s="663">
        <v>2000</v>
      </c>
      <c r="Q98" s="678">
        <v>1</v>
      </c>
      <c r="R98" s="662">
        <v>2</v>
      </c>
      <c r="S98" s="678">
        <v>1</v>
      </c>
      <c r="T98" s="745">
        <v>2</v>
      </c>
      <c r="U98" s="701">
        <v>1</v>
      </c>
    </row>
    <row r="99" spans="1:21" ht="14.4" customHeight="1" x14ac:dyDescent="0.3">
      <c r="A99" s="661">
        <v>11</v>
      </c>
      <c r="B99" s="662" t="s">
        <v>581</v>
      </c>
      <c r="C99" s="662" t="s">
        <v>2729</v>
      </c>
      <c r="D99" s="743" t="s">
        <v>4536</v>
      </c>
      <c r="E99" s="744" t="s">
        <v>2744</v>
      </c>
      <c r="F99" s="662" t="s">
        <v>2728</v>
      </c>
      <c r="G99" s="662" t="s">
        <v>2795</v>
      </c>
      <c r="H99" s="662" t="s">
        <v>582</v>
      </c>
      <c r="I99" s="662" t="s">
        <v>2899</v>
      </c>
      <c r="J99" s="662" t="s">
        <v>2900</v>
      </c>
      <c r="K99" s="662" t="s">
        <v>2901</v>
      </c>
      <c r="L99" s="663">
        <v>350</v>
      </c>
      <c r="M99" s="663">
        <v>350</v>
      </c>
      <c r="N99" s="662">
        <v>1</v>
      </c>
      <c r="O99" s="745">
        <v>1</v>
      </c>
      <c r="P99" s="663">
        <v>350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11</v>
      </c>
      <c r="B100" s="662" t="s">
        <v>581</v>
      </c>
      <c r="C100" s="662" t="s">
        <v>2729</v>
      </c>
      <c r="D100" s="743" t="s">
        <v>4536</v>
      </c>
      <c r="E100" s="744" t="s">
        <v>2744</v>
      </c>
      <c r="F100" s="662" t="s">
        <v>2728</v>
      </c>
      <c r="G100" s="662" t="s">
        <v>2795</v>
      </c>
      <c r="H100" s="662" t="s">
        <v>582</v>
      </c>
      <c r="I100" s="662" t="s">
        <v>2801</v>
      </c>
      <c r="J100" s="662" t="s">
        <v>2802</v>
      </c>
      <c r="K100" s="662" t="s">
        <v>2803</v>
      </c>
      <c r="L100" s="663">
        <v>500</v>
      </c>
      <c r="M100" s="663">
        <v>2000</v>
      </c>
      <c r="N100" s="662">
        <v>4</v>
      </c>
      <c r="O100" s="745">
        <v>4</v>
      </c>
      <c r="P100" s="663">
        <v>1500</v>
      </c>
      <c r="Q100" s="678">
        <v>0.75</v>
      </c>
      <c r="R100" s="662">
        <v>3</v>
      </c>
      <c r="S100" s="678">
        <v>0.75</v>
      </c>
      <c r="T100" s="745">
        <v>3</v>
      </c>
      <c r="U100" s="701">
        <v>0.75</v>
      </c>
    </row>
    <row r="101" spans="1:21" ht="14.4" customHeight="1" x14ac:dyDescent="0.3">
      <c r="A101" s="661">
        <v>11</v>
      </c>
      <c r="B101" s="662" t="s">
        <v>581</v>
      </c>
      <c r="C101" s="662" t="s">
        <v>2729</v>
      </c>
      <c r="D101" s="743" t="s">
        <v>4536</v>
      </c>
      <c r="E101" s="744" t="s">
        <v>2744</v>
      </c>
      <c r="F101" s="662" t="s">
        <v>2728</v>
      </c>
      <c r="G101" s="662" t="s">
        <v>2795</v>
      </c>
      <c r="H101" s="662" t="s">
        <v>582</v>
      </c>
      <c r="I101" s="662" t="s">
        <v>2804</v>
      </c>
      <c r="J101" s="662" t="s">
        <v>2805</v>
      </c>
      <c r="K101" s="662" t="s">
        <v>2806</v>
      </c>
      <c r="L101" s="663">
        <v>971.25</v>
      </c>
      <c r="M101" s="663">
        <v>2913.75</v>
      </c>
      <c r="N101" s="662">
        <v>3</v>
      </c>
      <c r="O101" s="745">
        <v>3</v>
      </c>
      <c r="P101" s="663">
        <v>1942.5</v>
      </c>
      <c r="Q101" s="678">
        <v>0.66666666666666663</v>
      </c>
      <c r="R101" s="662">
        <v>2</v>
      </c>
      <c r="S101" s="678">
        <v>0.66666666666666663</v>
      </c>
      <c r="T101" s="745">
        <v>2</v>
      </c>
      <c r="U101" s="701">
        <v>0.66666666666666663</v>
      </c>
    </row>
    <row r="102" spans="1:21" ht="14.4" customHeight="1" x14ac:dyDescent="0.3">
      <c r="A102" s="661">
        <v>11</v>
      </c>
      <c r="B102" s="662" t="s">
        <v>581</v>
      </c>
      <c r="C102" s="662" t="s">
        <v>2729</v>
      </c>
      <c r="D102" s="743" t="s">
        <v>4536</v>
      </c>
      <c r="E102" s="744" t="s">
        <v>2744</v>
      </c>
      <c r="F102" s="662" t="s">
        <v>2728</v>
      </c>
      <c r="G102" s="662" t="s">
        <v>2809</v>
      </c>
      <c r="H102" s="662" t="s">
        <v>582</v>
      </c>
      <c r="I102" s="662" t="s">
        <v>2813</v>
      </c>
      <c r="J102" s="662" t="s">
        <v>2814</v>
      </c>
      <c r="K102" s="662" t="s">
        <v>2815</v>
      </c>
      <c r="L102" s="663">
        <v>278.75</v>
      </c>
      <c r="M102" s="663">
        <v>278.75</v>
      </c>
      <c r="N102" s="662">
        <v>1</v>
      </c>
      <c r="O102" s="745">
        <v>1</v>
      </c>
      <c r="P102" s="663">
        <v>278.75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11</v>
      </c>
      <c r="B103" s="662" t="s">
        <v>581</v>
      </c>
      <c r="C103" s="662" t="s">
        <v>2729</v>
      </c>
      <c r="D103" s="743" t="s">
        <v>4536</v>
      </c>
      <c r="E103" s="744" t="s">
        <v>2745</v>
      </c>
      <c r="F103" s="662" t="s">
        <v>2726</v>
      </c>
      <c r="G103" s="662" t="s">
        <v>2775</v>
      </c>
      <c r="H103" s="662" t="s">
        <v>582</v>
      </c>
      <c r="I103" s="662" t="s">
        <v>1251</v>
      </c>
      <c r="J103" s="662" t="s">
        <v>1252</v>
      </c>
      <c r="K103" s="662" t="s">
        <v>1253</v>
      </c>
      <c r="L103" s="663">
        <v>147.31</v>
      </c>
      <c r="M103" s="663">
        <v>883.86</v>
      </c>
      <c r="N103" s="662">
        <v>6</v>
      </c>
      <c r="O103" s="745">
        <v>0.5</v>
      </c>
      <c r="P103" s="663">
        <v>883.86</v>
      </c>
      <c r="Q103" s="678">
        <v>1</v>
      </c>
      <c r="R103" s="662">
        <v>6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11</v>
      </c>
      <c r="B104" s="662" t="s">
        <v>581</v>
      </c>
      <c r="C104" s="662" t="s">
        <v>2729</v>
      </c>
      <c r="D104" s="743" t="s">
        <v>4536</v>
      </c>
      <c r="E104" s="744" t="s">
        <v>2745</v>
      </c>
      <c r="F104" s="662" t="s">
        <v>2726</v>
      </c>
      <c r="G104" s="662" t="s">
        <v>2780</v>
      </c>
      <c r="H104" s="662" t="s">
        <v>1064</v>
      </c>
      <c r="I104" s="662" t="s">
        <v>1197</v>
      </c>
      <c r="J104" s="662" t="s">
        <v>1089</v>
      </c>
      <c r="K104" s="662" t="s">
        <v>2554</v>
      </c>
      <c r="L104" s="663">
        <v>543.39</v>
      </c>
      <c r="M104" s="663">
        <v>1086.78</v>
      </c>
      <c r="N104" s="662">
        <v>2</v>
      </c>
      <c r="O104" s="745">
        <v>2</v>
      </c>
      <c r="P104" s="663">
        <v>543.39</v>
      </c>
      <c r="Q104" s="678">
        <v>0.5</v>
      </c>
      <c r="R104" s="662">
        <v>1</v>
      </c>
      <c r="S104" s="678">
        <v>0.5</v>
      </c>
      <c r="T104" s="745">
        <v>1</v>
      </c>
      <c r="U104" s="701">
        <v>0.5</v>
      </c>
    </row>
    <row r="105" spans="1:21" ht="14.4" customHeight="1" x14ac:dyDescent="0.3">
      <c r="A105" s="661">
        <v>11</v>
      </c>
      <c r="B105" s="662" t="s">
        <v>581</v>
      </c>
      <c r="C105" s="662" t="s">
        <v>2729</v>
      </c>
      <c r="D105" s="743" t="s">
        <v>4536</v>
      </c>
      <c r="E105" s="744" t="s">
        <v>2745</v>
      </c>
      <c r="F105" s="662" t="s">
        <v>2726</v>
      </c>
      <c r="G105" s="662" t="s">
        <v>2780</v>
      </c>
      <c r="H105" s="662" t="s">
        <v>1064</v>
      </c>
      <c r="I105" s="662" t="s">
        <v>1088</v>
      </c>
      <c r="J105" s="662" t="s">
        <v>1089</v>
      </c>
      <c r="K105" s="662" t="s">
        <v>2553</v>
      </c>
      <c r="L105" s="663">
        <v>815.1</v>
      </c>
      <c r="M105" s="663">
        <v>2445.3000000000002</v>
      </c>
      <c r="N105" s="662">
        <v>3</v>
      </c>
      <c r="O105" s="745">
        <v>1.5</v>
      </c>
      <c r="P105" s="663">
        <v>2445.3000000000002</v>
      </c>
      <c r="Q105" s="678">
        <v>1</v>
      </c>
      <c r="R105" s="662">
        <v>3</v>
      </c>
      <c r="S105" s="678">
        <v>1</v>
      </c>
      <c r="T105" s="745">
        <v>1.5</v>
      </c>
      <c r="U105" s="701">
        <v>1</v>
      </c>
    </row>
    <row r="106" spans="1:21" ht="14.4" customHeight="1" x14ac:dyDescent="0.3">
      <c r="A106" s="661">
        <v>11</v>
      </c>
      <c r="B106" s="662" t="s">
        <v>581</v>
      </c>
      <c r="C106" s="662" t="s">
        <v>2729</v>
      </c>
      <c r="D106" s="743" t="s">
        <v>4536</v>
      </c>
      <c r="E106" s="744" t="s">
        <v>2746</v>
      </c>
      <c r="F106" s="662" t="s">
        <v>2726</v>
      </c>
      <c r="G106" s="662" t="s">
        <v>2766</v>
      </c>
      <c r="H106" s="662" t="s">
        <v>582</v>
      </c>
      <c r="I106" s="662" t="s">
        <v>2818</v>
      </c>
      <c r="J106" s="662" t="s">
        <v>1248</v>
      </c>
      <c r="K106" s="662" t="s">
        <v>2594</v>
      </c>
      <c r="L106" s="663">
        <v>170.52</v>
      </c>
      <c r="M106" s="663">
        <v>341.04</v>
      </c>
      <c r="N106" s="662">
        <v>2</v>
      </c>
      <c r="O106" s="745">
        <v>0.5</v>
      </c>
      <c r="P106" s="663">
        <v>341.04</v>
      </c>
      <c r="Q106" s="678">
        <v>1</v>
      </c>
      <c r="R106" s="662">
        <v>2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11</v>
      </c>
      <c r="B107" s="662" t="s">
        <v>581</v>
      </c>
      <c r="C107" s="662" t="s">
        <v>2729</v>
      </c>
      <c r="D107" s="743" t="s">
        <v>4536</v>
      </c>
      <c r="E107" s="744" t="s">
        <v>2746</v>
      </c>
      <c r="F107" s="662" t="s">
        <v>2726</v>
      </c>
      <c r="G107" s="662" t="s">
        <v>2766</v>
      </c>
      <c r="H107" s="662" t="s">
        <v>582</v>
      </c>
      <c r="I107" s="662" t="s">
        <v>1247</v>
      </c>
      <c r="J107" s="662" t="s">
        <v>1248</v>
      </c>
      <c r="K107" s="662" t="s">
        <v>2594</v>
      </c>
      <c r="L107" s="663">
        <v>170.52</v>
      </c>
      <c r="M107" s="663">
        <v>1364.16</v>
      </c>
      <c r="N107" s="662">
        <v>8</v>
      </c>
      <c r="O107" s="745">
        <v>3</v>
      </c>
      <c r="P107" s="663">
        <v>341.04</v>
      </c>
      <c r="Q107" s="678">
        <v>0.25</v>
      </c>
      <c r="R107" s="662">
        <v>2</v>
      </c>
      <c r="S107" s="678">
        <v>0.25</v>
      </c>
      <c r="T107" s="745">
        <v>1</v>
      </c>
      <c r="U107" s="701">
        <v>0.33333333333333331</v>
      </c>
    </row>
    <row r="108" spans="1:21" ht="14.4" customHeight="1" x14ac:dyDescent="0.3">
      <c r="A108" s="661">
        <v>11</v>
      </c>
      <c r="B108" s="662" t="s">
        <v>581</v>
      </c>
      <c r="C108" s="662" t="s">
        <v>2729</v>
      </c>
      <c r="D108" s="743" t="s">
        <v>4536</v>
      </c>
      <c r="E108" s="744" t="s">
        <v>2746</v>
      </c>
      <c r="F108" s="662" t="s">
        <v>2726</v>
      </c>
      <c r="G108" s="662" t="s">
        <v>2766</v>
      </c>
      <c r="H108" s="662" t="s">
        <v>582</v>
      </c>
      <c r="I108" s="662" t="s">
        <v>2767</v>
      </c>
      <c r="J108" s="662" t="s">
        <v>1248</v>
      </c>
      <c r="K108" s="662" t="s">
        <v>1237</v>
      </c>
      <c r="L108" s="663">
        <v>0</v>
      </c>
      <c r="M108" s="663">
        <v>0</v>
      </c>
      <c r="N108" s="662">
        <v>2</v>
      </c>
      <c r="O108" s="745">
        <v>0.5</v>
      </c>
      <c r="P108" s="663">
        <v>0</v>
      </c>
      <c r="Q108" s="678"/>
      <c r="R108" s="662">
        <v>2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11</v>
      </c>
      <c r="B109" s="662" t="s">
        <v>581</v>
      </c>
      <c r="C109" s="662" t="s">
        <v>2729</v>
      </c>
      <c r="D109" s="743" t="s">
        <v>4536</v>
      </c>
      <c r="E109" s="744" t="s">
        <v>2746</v>
      </c>
      <c r="F109" s="662" t="s">
        <v>2726</v>
      </c>
      <c r="G109" s="662" t="s">
        <v>2902</v>
      </c>
      <c r="H109" s="662" t="s">
        <v>582</v>
      </c>
      <c r="I109" s="662" t="s">
        <v>1696</v>
      </c>
      <c r="J109" s="662" t="s">
        <v>1697</v>
      </c>
      <c r="K109" s="662" t="s">
        <v>2903</v>
      </c>
      <c r="L109" s="663">
        <v>923.74</v>
      </c>
      <c r="M109" s="663">
        <v>6466.18</v>
      </c>
      <c r="N109" s="662">
        <v>7</v>
      </c>
      <c r="O109" s="745">
        <v>3.5</v>
      </c>
      <c r="P109" s="663">
        <v>4618.7</v>
      </c>
      <c r="Q109" s="678">
        <v>0.71428571428571419</v>
      </c>
      <c r="R109" s="662">
        <v>5</v>
      </c>
      <c r="S109" s="678">
        <v>0.7142857142857143</v>
      </c>
      <c r="T109" s="745">
        <v>2.5</v>
      </c>
      <c r="U109" s="701">
        <v>0.7142857142857143</v>
      </c>
    </row>
    <row r="110" spans="1:21" ht="14.4" customHeight="1" x14ac:dyDescent="0.3">
      <c r="A110" s="661">
        <v>11</v>
      </c>
      <c r="B110" s="662" t="s">
        <v>581</v>
      </c>
      <c r="C110" s="662" t="s">
        <v>2729</v>
      </c>
      <c r="D110" s="743" t="s">
        <v>4536</v>
      </c>
      <c r="E110" s="744" t="s">
        <v>2746</v>
      </c>
      <c r="F110" s="662" t="s">
        <v>2726</v>
      </c>
      <c r="G110" s="662" t="s">
        <v>2826</v>
      </c>
      <c r="H110" s="662" t="s">
        <v>582</v>
      </c>
      <c r="I110" s="662" t="s">
        <v>883</v>
      </c>
      <c r="J110" s="662" t="s">
        <v>884</v>
      </c>
      <c r="K110" s="662" t="s">
        <v>2827</v>
      </c>
      <c r="L110" s="663">
        <v>60.9</v>
      </c>
      <c r="M110" s="663">
        <v>60.9</v>
      </c>
      <c r="N110" s="662">
        <v>1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11</v>
      </c>
      <c r="B111" s="662" t="s">
        <v>581</v>
      </c>
      <c r="C111" s="662" t="s">
        <v>2729</v>
      </c>
      <c r="D111" s="743" t="s">
        <v>4536</v>
      </c>
      <c r="E111" s="744" t="s">
        <v>2746</v>
      </c>
      <c r="F111" s="662" t="s">
        <v>2726</v>
      </c>
      <c r="G111" s="662" t="s">
        <v>2780</v>
      </c>
      <c r="H111" s="662" t="s">
        <v>1064</v>
      </c>
      <c r="I111" s="662" t="s">
        <v>1197</v>
      </c>
      <c r="J111" s="662" t="s">
        <v>1089</v>
      </c>
      <c r="K111" s="662" t="s">
        <v>2554</v>
      </c>
      <c r="L111" s="663">
        <v>543.39</v>
      </c>
      <c r="M111" s="663">
        <v>2716.95</v>
      </c>
      <c r="N111" s="662">
        <v>5</v>
      </c>
      <c r="O111" s="745">
        <v>3</v>
      </c>
      <c r="P111" s="663">
        <v>2173.56</v>
      </c>
      <c r="Q111" s="678">
        <v>0.8</v>
      </c>
      <c r="R111" s="662">
        <v>4</v>
      </c>
      <c r="S111" s="678">
        <v>0.8</v>
      </c>
      <c r="T111" s="745">
        <v>2</v>
      </c>
      <c r="U111" s="701">
        <v>0.66666666666666663</v>
      </c>
    </row>
    <row r="112" spans="1:21" ht="14.4" customHeight="1" x14ac:dyDescent="0.3">
      <c r="A112" s="661">
        <v>11</v>
      </c>
      <c r="B112" s="662" t="s">
        <v>581</v>
      </c>
      <c r="C112" s="662" t="s">
        <v>2729</v>
      </c>
      <c r="D112" s="743" t="s">
        <v>4536</v>
      </c>
      <c r="E112" s="744" t="s">
        <v>2746</v>
      </c>
      <c r="F112" s="662" t="s">
        <v>2726</v>
      </c>
      <c r="G112" s="662" t="s">
        <v>2780</v>
      </c>
      <c r="H112" s="662" t="s">
        <v>1064</v>
      </c>
      <c r="I112" s="662" t="s">
        <v>1088</v>
      </c>
      <c r="J112" s="662" t="s">
        <v>1089</v>
      </c>
      <c r="K112" s="662" t="s">
        <v>2553</v>
      </c>
      <c r="L112" s="663">
        <v>815.1</v>
      </c>
      <c r="M112" s="663">
        <v>13856.7</v>
      </c>
      <c r="N112" s="662">
        <v>17</v>
      </c>
      <c r="O112" s="745">
        <v>9</v>
      </c>
      <c r="P112" s="663">
        <v>9781.2000000000007</v>
      </c>
      <c r="Q112" s="678">
        <v>0.70588235294117652</v>
      </c>
      <c r="R112" s="662">
        <v>12</v>
      </c>
      <c r="S112" s="678">
        <v>0.70588235294117652</v>
      </c>
      <c r="T112" s="745">
        <v>5.5</v>
      </c>
      <c r="U112" s="701">
        <v>0.61111111111111116</v>
      </c>
    </row>
    <row r="113" spans="1:21" ht="14.4" customHeight="1" x14ac:dyDescent="0.3">
      <c r="A113" s="661">
        <v>11</v>
      </c>
      <c r="B113" s="662" t="s">
        <v>581</v>
      </c>
      <c r="C113" s="662" t="s">
        <v>2729</v>
      </c>
      <c r="D113" s="743" t="s">
        <v>4536</v>
      </c>
      <c r="E113" s="744" t="s">
        <v>2746</v>
      </c>
      <c r="F113" s="662" t="s">
        <v>2726</v>
      </c>
      <c r="G113" s="662" t="s">
        <v>2783</v>
      </c>
      <c r="H113" s="662" t="s">
        <v>1064</v>
      </c>
      <c r="I113" s="662" t="s">
        <v>1073</v>
      </c>
      <c r="J113" s="662" t="s">
        <v>1074</v>
      </c>
      <c r="K113" s="662" t="s">
        <v>2608</v>
      </c>
      <c r="L113" s="663">
        <v>48.42</v>
      </c>
      <c r="M113" s="663">
        <v>96.84</v>
      </c>
      <c r="N113" s="662">
        <v>2</v>
      </c>
      <c r="O113" s="745">
        <v>2</v>
      </c>
      <c r="P113" s="663">
        <v>96.84</v>
      </c>
      <c r="Q113" s="678">
        <v>1</v>
      </c>
      <c r="R113" s="662">
        <v>2</v>
      </c>
      <c r="S113" s="678">
        <v>1</v>
      </c>
      <c r="T113" s="745">
        <v>2</v>
      </c>
      <c r="U113" s="701">
        <v>1</v>
      </c>
    </row>
    <row r="114" spans="1:21" ht="14.4" customHeight="1" x14ac:dyDescent="0.3">
      <c r="A114" s="661">
        <v>11</v>
      </c>
      <c r="B114" s="662" t="s">
        <v>581</v>
      </c>
      <c r="C114" s="662" t="s">
        <v>2729</v>
      </c>
      <c r="D114" s="743" t="s">
        <v>4536</v>
      </c>
      <c r="E114" s="744" t="s">
        <v>2746</v>
      </c>
      <c r="F114" s="662" t="s">
        <v>2726</v>
      </c>
      <c r="G114" s="662" t="s">
        <v>2833</v>
      </c>
      <c r="H114" s="662" t="s">
        <v>582</v>
      </c>
      <c r="I114" s="662" t="s">
        <v>2904</v>
      </c>
      <c r="J114" s="662" t="s">
        <v>962</v>
      </c>
      <c r="K114" s="662" t="s">
        <v>1192</v>
      </c>
      <c r="L114" s="663">
        <v>0</v>
      </c>
      <c r="M114" s="663">
        <v>0</v>
      </c>
      <c r="N114" s="662">
        <v>2</v>
      </c>
      <c r="O114" s="745">
        <v>0.5</v>
      </c>
      <c r="P114" s="663">
        <v>0</v>
      </c>
      <c r="Q114" s="678"/>
      <c r="R114" s="662">
        <v>2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11</v>
      </c>
      <c r="B115" s="662" t="s">
        <v>581</v>
      </c>
      <c r="C115" s="662" t="s">
        <v>2729</v>
      </c>
      <c r="D115" s="743" t="s">
        <v>4536</v>
      </c>
      <c r="E115" s="744" t="s">
        <v>2746</v>
      </c>
      <c r="F115" s="662" t="s">
        <v>2726</v>
      </c>
      <c r="G115" s="662" t="s">
        <v>2833</v>
      </c>
      <c r="H115" s="662" t="s">
        <v>582</v>
      </c>
      <c r="I115" s="662" t="s">
        <v>2905</v>
      </c>
      <c r="J115" s="662" t="s">
        <v>962</v>
      </c>
      <c r="K115" s="662" t="s">
        <v>1796</v>
      </c>
      <c r="L115" s="663">
        <v>0</v>
      </c>
      <c r="M115" s="663">
        <v>0</v>
      </c>
      <c r="N115" s="662">
        <v>1</v>
      </c>
      <c r="O115" s="745">
        <v>0.5</v>
      </c>
      <c r="P115" s="663">
        <v>0</v>
      </c>
      <c r="Q115" s="678"/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11</v>
      </c>
      <c r="B116" s="662" t="s">
        <v>581</v>
      </c>
      <c r="C116" s="662" t="s">
        <v>2729</v>
      </c>
      <c r="D116" s="743" t="s">
        <v>4536</v>
      </c>
      <c r="E116" s="744" t="s">
        <v>2746</v>
      </c>
      <c r="F116" s="662" t="s">
        <v>2726</v>
      </c>
      <c r="G116" s="662" t="s">
        <v>2833</v>
      </c>
      <c r="H116" s="662" t="s">
        <v>582</v>
      </c>
      <c r="I116" s="662" t="s">
        <v>2906</v>
      </c>
      <c r="J116" s="662" t="s">
        <v>962</v>
      </c>
      <c r="K116" s="662" t="s">
        <v>1192</v>
      </c>
      <c r="L116" s="663">
        <v>2376.9299999999998</v>
      </c>
      <c r="M116" s="663">
        <v>2376.9299999999998</v>
      </c>
      <c r="N116" s="662">
        <v>1</v>
      </c>
      <c r="O116" s="745">
        <v>1</v>
      </c>
      <c r="P116" s="663">
        <v>2376.9299999999998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11</v>
      </c>
      <c r="B117" s="662" t="s">
        <v>581</v>
      </c>
      <c r="C117" s="662" t="s">
        <v>2729</v>
      </c>
      <c r="D117" s="743" t="s">
        <v>4536</v>
      </c>
      <c r="E117" s="744" t="s">
        <v>2746</v>
      </c>
      <c r="F117" s="662" t="s">
        <v>2726</v>
      </c>
      <c r="G117" s="662" t="s">
        <v>2784</v>
      </c>
      <c r="H117" s="662" t="s">
        <v>582</v>
      </c>
      <c r="I117" s="662" t="s">
        <v>725</v>
      </c>
      <c r="J117" s="662" t="s">
        <v>2785</v>
      </c>
      <c r="K117" s="662" t="s">
        <v>2786</v>
      </c>
      <c r="L117" s="663">
        <v>0</v>
      </c>
      <c r="M117" s="663">
        <v>0</v>
      </c>
      <c r="N117" s="662">
        <v>21</v>
      </c>
      <c r="O117" s="745">
        <v>12</v>
      </c>
      <c r="P117" s="663">
        <v>0</v>
      </c>
      <c r="Q117" s="678"/>
      <c r="R117" s="662">
        <v>19</v>
      </c>
      <c r="S117" s="678">
        <v>0.90476190476190477</v>
      </c>
      <c r="T117" s="745">
        <v>11</v>
      </c>
      <c r="U117" s="701">
        <v>0.91666666666666663</v>
      </c>
    </row>
    <row r="118" spans="1:21" ht="14.4" customHeight="1" x14ac:dyDescent="0.3">
      <c r="A118" s="661">
        <v>11</v>
      </c>
      <c r="B118" s="662" t="s">
        <v>581</v>
      </c>
      <c r="C118" s="662" t="s">
        <v>2729</v>
      </c>
      <c r="D118" s="743" t="s">
        <v>4536</v>
      </c>
      <c r="E118" s="744" t="s">
        <v>2746</v>
      </c>
      <c r="F118" s="662" t="s">
        <v>2728</v>
      </c>
      <c r="G118" s="662" t="s">
        <v>2795</v>
      </c>
      <c r="H118" s="662" t="s">
        <v>582</v>
      </c>
      <c r="I118" s="662" t="s">
        <v>2088</v>
      </c>
      <c r="J118" s="662" t="s">
        <v>2796</v>
      </c>
      <c r="K118" s="662" t="s">
        <v>2797</v>
      </c>
      <c r="L118" s="663">
        <v>748.12</v>
      </c>
      <c r="M118" s="663">
        <v>748.12</v>
      </c>
      <c r="N118" s="662">
        <v>1</v>
      </c>
      <c r="O118" s="745">
        <v>1</v>
      </c>
      <c r="P118" s="663">
        <v>748.12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11</v>
      </c>
      <c r="B119" s="662" t="s">
        <v>581</v>
      </c>
      <c r="C119" s="662" t="s">
        <v>2729</v>
      </c>
      <c r="D119" s="743" t="s">
        <v>4536</v>
      </c>
      <c r="E119" s="744" t="s">
        <v>2746</v>
      </c>
      <c r="F119" s="662" t="s">
        <v>2728</v>
      </c>
      <c r="G119" s="662" t="s">
        <v>2795</v>
      </c>
      <c r="H119" s="662" t="s">
        <v>582</v>
      </c>
      <c r="I119" s="662" t="s">
        <v>2798</v>
      </c>
      <c r="J119" s="662" t="s">
        <v>2799</v>
      </c>
      <c r="K119" s="662" t="s">
        <v>2800</v>
      </c>
      <c r="L119" s="663">
        <v>1000</v>
      </c>
      <c r="M119" s="663">
        <v>1000</v>
      </c>
      <c r="N119" s="662">
        <v>1</v>
      </c>
      <c r="O119" s="745">
        <v>1</v>
      </c>
      <c r="P119" s="663">
        <v>1000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11</v>
      </c>
      <c r="B120" s="662" t="s">
        <v>581</v>
      </c>
      <c r="C120" s="662" t="s">
        <v>2729</v>
      </c>
      <c r="D120" s="743" t="s">
        <v>4536</v>
      </c>
      <c r="E120" s="744" t="s">
        <v>2746</v>
      </c>
      <c r="F120" s="662" t="s">
        <v>2728</v>
      </c>
      <c r="G120" s="662" t="s">
        <v>2795</v>
      </c>
      <c r="H120" s="662" t="s">
        <v>582</v>
      </c>
      <c r="I120" s="662" t="s">
        <v>2804</v>
      </c>
      <c r="J120" s="662" t="s">
        <v>2805</v>
      </c>
      <c r="K120" s="662" t="s">
        <v>2806</v>
      </c>
      <c r="L120" s="663">
        <v>971.25</v>
      </c>
      <c r="M120" s="663">
        <v>2913.75</v>
      </c>
      <c r="N120" s="662">
        <v>3</v>
      </c>
      <c r="O120" s="745">
        <v>3</v>
      </c>
      <c r="P120" s="663">
        <v>2913.75</v>
      </c>
      <c r="Q120" s="678">
        <v>1</v>
      </c>
      <c r="R120" s="662">
        <v>3</v>
      </c>
      <c r="S120" s="678">
        <v>1</v>
      </c>
      <c r="T120" s="745">
        <v>3</v>
      </c>
      <c r="U120" s="701">
        <v>1</v>
      </c>
    </row>
    <row r="121" spans="1:21" ht="14.4" customHeight="1" x14ac:dyDescent="0.3">
      <c r="A121" s="661">
        <v>11</v>
      </c>
      <c r="B121" s="662" t="s">
        <v>581</v>
      </c>
      <c r="C121" s="662" t="s">
        <v>2729</v>
      </c>
      <c r="D121" s="743" t="s">
        <v>4536</v>
      </c>
      <c r="E121" s="744" t="s">
        <v>2746</v>
      </c>
      <c r="F121" s="662" t="s">
        <v>2728</v>
      </c>
      <c r="G121" s="662" t="s">
        <v>2795</v>
      </c>
      <c r="H121" s="662" t="s">
        <v>582</v>
      </c>
      <c r="I121" s="662" t="s">
        <v>2907</v>
      </c>
      <c r="J121" s="662" t="s">
        <v>2908</v>
      </c>
      <c r="K121" s="662" t="s">
        <v>2909</v>
      </c>
      <c r="L121" s="663">
        <v>498.75</v>
      </c>
      <c r="M121" s="663">
        <v>498.75</v>
      </c>
      <c r="N121" s="662">
        <v>1</v>
      </c>
      <c r="O121" s="745">
        <v>1</v>
      </c>
      <c r="P121" s="663">
        <v>498.75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11</v>
      </c>
      <c r="B122" s="662" t="s">
        <v>581</v>
      </c>
      <c r="C122" s="662" t="s">
        <v>2729</v>
      </c>
      <c r="D122" s="743" t="s">
        <v>4536</v>
      </c>
      <c r="E122" s="744" t="s">
        <v>2746</v>
      </c>
      <c r="F122" s="662" t="s">
        <v>2728</v>
      </c>
      <c r="G122" s="662" t="s">
        <v>2809</v>
      </c>
      <c r="H122" s="662" t="s">
        <v>582</v>
      </c>
      <c r="I122" s="662" t="s">
        <v>2843</v>
      </c>
      <c r="J122" s="662" t="s">
        <v>2844</v>
      </c>
      <c r="K122" s="662" t="s">
        <v>2845</v>
      </c>
      <c r="L122" s="663">
        <v>950</v>
      </c>
      <c r="M122" s="663">
        <v>950</v>
      </c>
      <c r="N122" s="662">
        <v>1</v>
      </c>
      <c r="O122" s="745">
        <v>1</v>
      </c>
      <c r="P122" s="663">
        <v>950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11</v>
      </c>
      <c r="B123" s="662" t="s">
        <v>581</v>
      </c>
      <c r="C123" s="662" t="s">
        <v>2729</v>
      </c>
      <c r="D123" s="743" t="s">
        <v>4536</v>
      </c>
      <c r="E123" s="744" t="s">
        <v>2746</v>
      </c>
      <c r="F123" s="662" t="s">
        <v>2728</v>
      </c>
      <c r="G123" s="662" t="s">
        <v>2809</v>
      </c>
      <c r="H123" s="662" t="s">
        <v>582</v>
      </c>
      <c r="I123" s="662" t="s">
        <v>2813</v>
      </c>
      <c r="J123" s="662" t="s">
        <v>2814</v>
      </c>
      <c r="K123" s="662" t="s">
        <v>2815</v>
      </c>
      <c r="L123" s="663">
        <v>278.75</v>
      </c>
      <c r="M123" s="663">
        <v>1115</v>
      </c>
      <c r="N123" s="662">
        <v>4</v>
      </c>
      <c r="O123" s="745">
        <v>2</v>
      </c>
      <c r="P123" s="663">
        <v>1115</v>
      </c>
      <c r="Q123" s="678">
        <v>1</v>
      </c>
      <c r="R123" s="662">
        <v>4</v>
      </c>
      <c r="S123" s="678">
        <v>1</v>
      </c>
      <c r="T123" s="745">
        <v>2</v>
      </c>
      <c r="U123" s="701">
        <v>1</v>
      </c>
    </row>
    <row r="124" spans="1:21" ht="14.4" customHeight="1" x14ac:dyDescent="0.3">
      <c r="A124" s="661">
        <v>11</v>
      </c>
      <c r="B124" s="662" t="s">
        <v>581</v>
      </c>
      <c r="C124" s="662" t="s">
        <v>2729</v>
      </c>
      <c r="D124" s="743" t="s">
        <v>4536</v>
      </c>
      <c r="E124" s="744" t="s">
        <v>2747</v>
      </c>
      <c r="F124" s="662" t="s">
        <v>2726</v>
      </c>
      <c r="G124" s="662" t="s">
        <v>2780</v>
      </c>
      <c r="H124" s="662" t="s">
        <v>1064</v>
      </c>
      <c r="I124" s="662" t="s">
        <v>1197</v>
      </c>
      <c r="J124" s="662" t="s">
        <v>1089</v>
      </c>
      <c r="K124" s="662" t="s">
        <v>2554</v>
      </c>
      <c r="L124" s="663">
        <v>543.39</v>
      </c>
      <c r="M124" s="663">
        <v>2173.56</v>
      </c>
      <c r="N124" s="662">
        <v>4</v>
      </c>
      <c r="O124" s="745">
        <v>4</v>
      </c>
      <c r="P124" s="663">
        <v>2173.56</v>
      </c>
      <c r="Q124" s="678">
        <v>1</v>
      </c>
      <c r="R124" s="662">
        <v>4</v>
      </c>
      <c r="S124" s="678">
        <v>1</v>
      </c>
      <c r="T124" s="745">
        <v>4</v>
      </c>
      <c r="U124" s="701">
        <v>1</v>
      </c>
    </row>
    <row r="125" spans="1:21" ht="14.4" customHeight="1" x14ac:dyDescent="0.3">
      <c r="A125" s="661">
        <v>11</v>
      </c>
      <c r="B125" s="662" t="s">
        <v>581</v>
      </c>
      <c r="C125" s="662" t="s">
        <v>2729</v>
      </c>
      <c r="D125" s="743" t="s">
        <v>4536</v>
      </c>
      <c r="E125" s="744" t="s">
        <v>2747</v>
      </c>
      <c r="F125" s="662" t="s">
        <v>2726</v>
      </c>
      <c r="G125" s="662" t="s">
        <v>2780</v>
      </c>
      <c r="H125" s="662" t="s">
        <v>1064</v>
      </c>
      <c r="I125" s="662" t="s">
        <v>1088</v>
      </c>
      <c r="J125" s="662" t="s">
        <v>1089</v>
      </c>
      <c r="K125" s="662" t="s">
        <v>2553</v>
      </c>
      <c r="L125" s="663">
        <v>815.1</v>
      </c>
      <c r="M125" s="663">
        <v>3260.4</v>
      </c>
      <c r="N125" s="662">
        <v>4</v>
      </c>
      <c r="O125" s="745">
        <v>4</v>
      </c>
      <c r="P125" s="663">
        <v>2445.3000000000002</v>
      </c>
      <c r="Q125" s="678">
        <v>0.75</v>
      </c>
      <c r="R125" s="662">
        <v>3</v>
      </c>
      <c r="S125" s="678">
        <v>0.75</v>
      </c>
      <c r="T125" s="745">
        <v>3</v>
      </c>
      <c r="U125" s="701">
        <v>0.75</v>
      </c>
    </row>
    <row r="126" spans="1:21" ht="14.4" customHeight="1" x14ac:dyDescent="0.3">
      <c r="A126" s="661">
        <v>11</v>
      </c>
      <c r="B126" s="662" t="s">
        <v>581</v>
      </c>
      <c r="C126" s="662" t="s">
        <v>2729</v>
      </c>
      <c r="D126" s="743" t="s">
        <v>4536</v>
      </c>
      <c r="E126" s="744" t="s">
        <v>2747</v>
      </c>
      <c r="F126" s="662" t="s">
        <v>2726</v>
      </c>
      <c r="G126" s="662" t="s">
        <v>2780</v>
      </c>
      <c r="H126" s="662" t="s">
        <v>1064</v>
      </c>
      <c r="I126" s="662" t="s">
        <v>1092</v>
      </c>
      <c r="J126" s="662" t="s">
        <v>1089</v>
      </c>
      <c r="K126" s="662" t="s">
        <v>2555</v>
      </c>
      <c r="L126" s="663">
        <v>923.74</v>
      </c>
      <c r="M126" s="663">
        <v>923.74</v>
      </c>
      <c r="N126" s="662">
        <v>1</v>
      </c>
      <c r="O126" s="745">
        <v>1</v>
      </c>
      <c r="P126" s="663">
        <v>923.74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11</v>
      </c>
      <c r="B127" s="662" t="s">
        <v>581</v>
      </c>
      <c r="C127" s="662" t="s">
        <v>2729</v>
      </c>
      <c r="D127" s="743" t="s">
        <v>4536</v>
      </c>
      <c r="E127" s="744" t="s">
        <v>2747</v>
      </c>
      <c r="F127" s="662" t="s">
        <v>2728</v>
      </c>
      <c r="G127" s="662" t="s">
        <v>2795</v>
      </c>
      <c r="H127" s="662" t="s">
        <v>582</v>
      </c>
      <c r="I127" s="662" t="s">
        <v>2801</v>
      </c>
      <c r="J127" s="662" t="s">
        <v>2802</v>
      </c>
      <c r="K127" s="662" t="s">
        <v>2803</v>
      </c>
      <c r="L127" s="663">
        <v>500</v>
      </c>
      <c r="M127" s="663">
        <v>500</v>
      </c>
      <c r="N127" s="662">
        <v>1</v>
      </c>
      <c r="O127" s="745">
        <v>1</v>
      </c>
      <c r="P127" s="663">
        <v>500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11</v>
      </c>
      <c r="B128" s="662" t="s">
        <v>581</v>
      </c>
      <c r="C128" s="662" t="s">
        <v>2729</v>
      </c>
      <c r="D128" s="743" t="s">
        <v>4536</v>
      </c>
      <c r="E128" s="744" t="s">
        <v>2747</v>
      </c>
      <c r="F128" s="662" t="s">
        <v>2728</v>
      </c>
      <c r="G128" s="662" t="s">
        <v>2795</v>
      </c>
      <c r="H128" s="662" t="s">
        <v>582</v>
      </c>
      <c r="I128" s="662" t="s">
        <v>2910</v>
      </c>
      <c r="J128" s="662" t="s">
        <v>2911</v>
      </c>
      <c r="K128" s="662"/>
      <c r="L128" s="663">
        <v>500</v>
      </c>
      <c r="M128" s="663">
        <v>500</v>
      </c>
      <c r="N128" s="662">
        <v>1</v>
      </c>
      <c r="O128" s="745">
        <v>1</v>
      </c>
      <c r="P128" s="663">
        <v>500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11</v>
      </c>
      <c r="B129" s="662" t="s">
        <v>581</v>
      </c>
      <c r="C129" s="662" t="s">
        <v>2729</v>
      </c>
      <c r="D129" s="743" t="s">
        <v>4536</v>
      </c>
      <c r="E129" s="744" t="s">
        <v>2747</v>
      </c>
      <c r="F129" s="662" t="s">
        <v>2728</v>
      </c>
      <c r="G129" s="662" t="s">
        <v>2795</v>
      </c>
      <c r="H129" s="662" t="s">
        <v>582</v>
      </c>
      <c r="I129" s="662" t="s">
        <v>2912</v>
      </c>
      <c r="J129" s="662" t="s">
        <v>2913</v>
      </c>
      <c r="K129" s="662" t="s">
        <v>2914</v>
      </c>
      <c r="L129" s="663">
        <v>3200</v>
      </c>
      <c r="M129" s="663">
        <v>3200</v>
      </c>
      <c r="N129" s="662">
        <v>1</v>
      </c>
      <c r="O129" s="745">
        <v>1</v>
      </c>
      <c r="P129" s="663">
        <v>3200</v>
      </c>
      <c r="Q129" s="678">
        <v>1</v>
      </c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11</v>
      </c>
      <c r="B130" s="662" t="s">
        <v>581</v>
      </c>
      <c r="C130" s="662" t="s">
        <v>2729</v>
      </c>
      <c r="D130" s="743" t="s">
        <v>4536</v>
      </c>
      <c r="E130" s="744" t="s">
        <v>2748</v>
      </c>
      <c r="F130" s="662" t="s">
        <v>2726</v>
      </c>
      <c r="G130" s="662" t="s">
        <v>2766</v>
      </c>
      <c r="H130" s="662" t="s">
        <v>582</v>
      </c>
      <c r="I130" s="662" t="s">
        <v>1247</v>
      </c>
      <c r="J130" s="662" t="s">
        <v>1248</v>
      </c>
      <c r="K130" s="662" t="s">
        <v>2594</v>
      </c>
      <c r="L130" s="663">
        <v>170.52</v>
      </c>
      <c r="M130" s="663">
        <v>170.52</v>
      </c>
      <c r="N130" s="662">
        <v>1</v>
      </c>
      <c r="O130" s="745">
        <v>1</v>
      </c>
      <c r="P130" s="663">
        <v>170.52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11</v>
      </c>
      <c r="B131" s="662" t="s">
        <v>581</v>
      </c>
      <c r="C131" s="662" t="s">
        <v>2729</v>
      </c>
      <c r="D131" s="743" t="s">
        <v>4536</v>
      </c>
      <c r="E131" s="744" t="s">
        <v>2748</v>
      </c>
      <c r="F131" s="662" t="s">
        <v>2726</v>
      </c>
      <c r="G131" s="662" t="s">
        <v>2766</v>
      </c>
      <c r="H131" s="662" t="s">
        <v>582</v>
      </c>
      <c r="I131" s="662" t="s">
        <v>2767</v>
      </c>
      <c r="J131" s="662" t="s">
        <v>1248</v>
      </c>
      <c r="K131" s="662" t="s">
        <v>1237</v>
      </c>
      <c r="L131" s="663">
        <v>0</v>
      </c>
      <c r="M131" s="663">
        <v>0</v>
      </c>
      <c r="N131" s="662">
        <v>1</v>
      </c>
      <c r="O131" s="745">
        <v>0.5</v>
      </c>
      <c r="P131" s="663">
        <v>0</v>
      </c>
      <c r="Q131" s="678"/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11</v>
      </c>
      <c r="B132" s="662" t="s">
        <v>581</v>
      </c>
      <c r="C132" s="662" t="s">
        <v>2729</v>
      </c>
      <c r="D132" s="743" t="s">
        <v>4536</v>
      </c>
      <c r="E132" s="744" t="s">
        <v>2748</v>
      </c>
      <c r="F132" s="662" t="s">
        <v>2726</v>
      </c>
      <c r="G132" s="662" t="s">
        <v>2766</v>
      </c>
      <c r="H132" s="662" t="s">
        <v>582</v>
      </c>
      <c r="I132" s="662" t="s">
        <v>2859</v>
      </c>
      <c r="J132" s="662" t="s">
        <v>1248</v>
      </c>
      <c r="K132" s="662" t="s">
        <v>2594</v>
      </c>
      <c r="L132" s="663">
        <v>0</v>
      </c>
      <c r="M132" s="663">
        <v>0</v>
      </c>
      <c r="N132" s="662">
        <v>1</v>
      </c>
      <c r="O132" s="745">
        <v>0.5</v>
      </c>
      <c r="P132" s="663">
        <v>0</v>
      </c>
      <c r="Q132" s="678"/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11</v>
      </c>
      <c r="B133" s="662" t="s">
        <v>581</v>
      </c>
      <c r="C133" s="662" t="s">
        <v>2729</v>
      </c>
      <c r="D133" s="743" t="s">
        <v>4536</v>
      </c>
      <c r="E133" s="744" t="s">
        <v>2748</v>
      </c>
      <c r="F133" s="662" t="s">
        <v>2726</v>
      </c>
      <c r="G133" s="662" t="s">
        <v>2823</v>
      </c>
      <c r="H133" s="662" t="s">
        <v>582</v>
      </c>
      <c r="I133" s="662" t="s">
        <v>2915</v>
      </c>
      <c r="J133" s="662" t="s">
        <v>676</v>
      </c>
      <c r="K133" s="662" t="s">
        <v>2863</v>
      </c>
      <c r="L133" s="663">
        <v>55.14</v>
      </c>
      <c r="M133" s="663">
        <v>55.14</v>
      </c>
      <c r="N133" s="662">
        <v>1</v>
      </c>
      <c r="O133" s="745">
        <v>0.5</v>
      </c>
      <c r="P133" s="663">
        <v>55.14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11</v>
      </c>
      <c r="B134" s="662" t="s">
        <v>581</v>
      </c>
      <c r="C134" s="662" t="s">
        <v>2729</v>
      </c>
      <c r="D134" s="743" t="s">
        <v>4536</v>
      </c>
      <c r="E134" s="744" t="s">
        <v>2748</v>
      </c>
      <c r="F134" s="662" t="s">
        <v>2726</v>
      </c>
      <c r="G134" s="662" t="s">
        <v>2902</v>
      </c>
      <c r="H134" s="662" t="s">
        <v>582</v>
      </c>
      <c r="I134" s="662" t="s">
        <v>1696</v>
      </c>
      <c r="J134" s="662" t="s">
        <v>1697</v>
      </c>
      <c r="K134" s="662" t="s">
        <v>2903</v>
      </c>
      <c r="L134" s="663">
        <v>923.74</v>
      </c>
      <c r="M134" s="663">
        <v>923.74</v>
      </c>
      <c r="N134" s="662">
        <v>1</v>
      </c>
      <c r="O134" s="745">
        <v>0.5</v>
      </c>
      <c r="P134" s="663">
        <v>923.74</v>
      </c>
      <c r="Q134" s="678">
        <v>1</v>
      </c>
      <c r="R134" s="662">
        <v>1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11</v>
      </c>
      <c r="B135" s="662" t="s">
        <v>581</v>
      </c>
      <c r="C135" s="662" t="s">
        <v>2729</v>
      </c>
      <c r="D135" s="743" t="s">
        <v>4536</v>
      </c>
      <c r="E135" s="744" t="s">
        <v>2748</v>
      </c>
      <c r="F135" s="662" t="s">
        <v>2726</v>
      </c>
      <c r="G135" s="662" t="s">
        <v>2916</v>
      </c>
      <c r="H135" s="662" t="s">
        <v>582</v>
      </c>
      <c r="I135" s="662" t="s">
        <v>2109</v>
      </c>
      <c r="J135" s="662" t="s">
        <v>2110</v>
      </c>
      <c r="K135" s="662" t="s">
        <v>2917</v>
      </c>
      <c r="L135" s="663">
        <v>156.77000000000001</v>
      </c>
      <c r="M135" s="663">
        <v>470.31000000000006</v>
      </c>
      <c r="N135" s="662">
        <v>3</v>
      </c>
      <c r="O135" s="745">
        <v>1</v>
      </c>
      <c r="P135" s="663">
        <v>470.31000000000006</v>
      </c>
      <c r="Q135" s="678">
        <v>1</v>
      </c>
      <c r="R135" s="662">
        <v>3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11</v>
      </c>
      <c r="B136" s="662" t="s">
        <v>581</v>
      </c>
      <c r="C136" s="662" t="s">
        <v>2729</v>
      </c>
      <c r="D136" s="743" t="s">
        <v>4536</v>
      </c>
      <c r="E136" s="744" t="s">
        <v>2748</v>
      </c>
      <c r="F136" s="662" t="s">
        <v>2726</v>
      </c>
      <c r="G136" s="662" t="s">
        <v>2826</v>
      </c>
      <c r="H136" s="662" t="s">
        <v>582</v>
      </c>
      <c r="I136" s="662" t="s">
        <v>883</v>
      </c>
      <c r="J136" s="662" t="s">
        <v>884</v>
      </c>
      <c r="K136" s="662" t="s">
        <v>2827</v>
      </c>
      <c r="L136" s="663">
        <v>60.9</v>
      </c>
      <c r="M136" s="663">
        <v>243.6</v>
      </c>
      <c r="N136" s="662">
        <v>4</v>
      </c>
      <c r="O136" s="745">
        <v>2</v>
      </c>
      <c r="P136" s="663">
        <v>243.6</v>
      </c>
      <c r="Q136" s="678">
        <v>1</v>
      </c>
      <c r="R136" s="662">
        <v>4</v>
      </c>
      <c r="S136" s="678">
        <v>1</v>
      </c>
      <c r="T136" s="745">
        <v>2</v>
      </c>
      <c r="U136" s="701">
        <v>1</v>
      </c>
    </row>
    <row r="137" spans="1:21" ht="14.4" customHeight="1" x14ac:dyDescent="0.3">
      <c r="A137" s="661">
        <v>11</v>
      </c>
      <c r="B137" s="662" t="s">
        <v>581</v>
      </c>
      <c r="C137" s="662" t="s">
        <v>2729</v>
      </c>
      <c r="D137" s="743" t="s">
        <v>4536</v>
      </c>
      <c r="E137" s="744" t="s">
        <v>2748</v>
      </c>
      <c r="F137" s="662" t="s">
        <v>2726</v>
      </c>
      <c r="G137" s="662" t="s">
        <v>2828</v>
      </c>
      <c r="H137" s="662" t="s">
        <v>582</v>
      </c>
      <c r="I137" s="662" t="s">
        <v>1851</v>
      </c>
      <c r="J137" s="662" t="s">
        <v>799</v>
      </c>
      <c r="K137" s="662" t="s">
        <v>1852</v>
      </c>
      <c r="L137" s="663">
        <v>0</v>
      </c>
      <c r="M137" s="663">
        <v>0</v>
      </c>
      <c r="N137" s="662">
        <v>1</v>
      </c>
      <c r="O137" s="745">
        <v>0.5</v>
      </c>
      <c r="P137" s="663">
        <v>0</v>
      </c>
      <c r="Q137" s="678"/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11</v>
      </c>
      <c r="B138" s="662" t="s">
        <v>581</v>
      </c>
      <c r="C138" s="662" t="s">
        <v>2729</v>
      </c>
      <c r="D138" s="743" t="s">
        <v>4536</v>
      </c>
      <c r="E138" s="744" t="s">
        <v>2748</v>
      </c>
      <c r="F138" s="662" t="s">
        <v>2726</v>
      </c>
      <c r="G138" s="662" t="s">
        <v>2780</v>
      </c>
      <c r="H138" s="662" t="s">
        <v>1064</v>
      </c>
      <c r="I138" s="662" t="s">
        <v>1197</v>
      </c>
      <c r="J138" s="662" t="s">
        <v>1089</v>
      </c>
      <c r="K138" s="662" t="s">
        <v>2554</v>
      </c>
      <c r="L138" s="663">
        <v>543.39</v>
      </c>
      <c r="M138" s="663">
        <v>4890.51</v>
      </c>
      <c r="N138" s="662">
        <v>9</v>
      </c>
      <c r="O138" s="745">
        <v>7.5</v>
      </c>
      <c r="P138" s="663">
        <v>4347.12</v>
      </c>
      <c r="Q138" s="678">
        <v>0.88888888888888884</v>
      </c>
      <c r="R138" s="662">
        <v>8</v>
      </c>
      <c r="S138" s="678">
        <v>0.88888888888888884</v>
      </c>
      <c r="T138" s="745">
        <v>6.5</v>
      </c>
      <c r="U138" s="701">
        <v>0.8666666666666667</v>
      </c>
    </row>
    <row r="139" spans="1:21" ht="14.4" customHeight="1" x14ac:dyDescent="0.3">
      <c r="A139" s="661">
        <v>11</v>
      </c>
      <c r="B139" s="662" t="s">
        <v>581</v>
      </c>
      <c r="C139" s="662" t="s">
        <v>2729</v>
      </c>
      <c r="D139" s="743" t="s">
        <v>4536</v>
      </c>
      <c r="E139" s="744" t="s">
        <v>2748</v>
      </c>
      <c r="F139" s="662" t="s">
        <v>2726</v>
      </c>
      <c r="G139" s="662" t="s">
        <v>2780</v>
      </c>
      <c r="H139" s="662" t="s">
        <v>1064</v>
      </c>
      <c r="I139" s="662" t="s">
        <v>1088</v>
      </c>
      <c r="J139" s="662" t="s">
        <v>1089</v>
      </c>
      <c r="K139" s="662" t="s">
        <v>2553</v>
      </c>
      <c r="L139" s="663">
        <v>815.1</v>
      </c>
      <c r="M139" s="663">
        <v>57872.099999999969</v>
      </c>
      <c r="N139" s="662">
        <v>71</v>
      </c>
      <c r="O139" s="745">
        <v>55</v>
      </c>
      <c r="P139" s="663">
        <v>43200.299999999967</v>
      </c>
      <c r="Q139" s="678">
        <v>0.7464788732394364</v>
      </c>
      <c r="R139" s="662">
        <v>53</v>
      </c>
      <c r="S139" s="678">
        <v>0.74647887323943662</v>
      </c>
      <c r="T139" s="745">
        <v>40</v>
      </c>
      <c r="U139" s="701">
        <v>0.72727272727272729</v>
      </c>
    </row>
    <row r="140" spans="1:21" ht="14.4" customHeight="1" x14ac:dyDescent="0.3">
      <c r="A140" s="661">
        <v>11</v>
      </c>
      <c r="B140" s="662" t="s">
        <v>581</v>
      </c>
      <c r="C140" s="662" t="s">
        <v>2729</v>
      </c>
      <c r="D140" s="743" t="s">
        <v>4536</v>
      </c>
      <c r="E140" s="744" t="s">
        <v>2748</v>
      </c>
      <c r="F140" s="662" t="s">
        <v>2726</v>
      </c>
      <c r="G140" s="662" t="s">
        <v>2780</v>
      </c>
      <c r="H140" s="662" t="s">
        <v>1064</v>
      </c>
      <c r="I140" s="662" t="s">
        <v>1092</v>
      </c>
      <c r="J140" s="662" t="s">
        <v>1089</v>
      </c>
      <c r="K140" s="662" t="s">
        <v>2555</v>
      </c>
      <c r="L140" s="663">
        <v>923.74</v>
      </c>
      <c r="M140" s="663">
        <v>2771.2200000000003</v>
      </c>
      <c r="N140" s="662">
        <v>3</v>
      </c>
      <c r="O140" s="745">
        <v>2</v>
      </c>
      <c r="P140" s="663">
        <v>2771.2200000000003</v>
      </c>
      <c r="Q140" s="678">
        <v>1</v>
      </c>
      <c r="R140" s="662">
        <v>3</v>
      </c>
      <c r="S140" s="678">
        <v>1</v>
      </c>
      <c r="T140" s="745">
        <v>2</v>
      </c>
      <c r="U140" s="701">
        <v>1</v>
      </c>
    </row>
    <row r="141" spans="1:21" ht="14.4" customHeight="1" x14ac:dyDescent="0.3">
      <c r="A141" s="661">
        <v>11</v>
      </c>
      <c r="B141" s="662" t="s">
        <v>581</v>
      </c>
      <c r="C141" s="662" t="s">
        <v>2729</v>
      </c>
      <c r="D141" s="743" t="s">
        <v>4536</v>
      </c>
      <c r="E141" s="744" t="s">
        <v>2748</v>
      </c>
      <c r="F141" s="662" t="s">
        <v>2726</v>
      </c>
      <c r="G141" s="662" t="s">
        <v>2780</v>
      </c>
      <c r="H141" s="662" t="s">
        <v>1064</v>
      </c>
      <c r="I141" s="662" t="s">
        <v>1866</v>
      </c>
      <c r="J141" s="662" t="s">
        <v>1089</v>
      </c>
      <c r="K141" s="662" t="s">
        <v>2663</v>
      </c>
      <c r="L141" s="663">
        <v>1154.68</v>
      </c>
      <c r="M141" s="663">
        <v>1154.68</v>
      </c>
      <c r="N141" s="662">
        <v>1</v>
      </c>
      <c r="O141" s="745">
        <v>0.5</v>
      </c>
      <c r="P141" s="663">
        <v>1154.68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11</v>
      </c>
      <c r="B142" s="662" t="s">
        <v>581</v>
      </c>
      <c r="C142" s="662" t="s">
        <v>2729</v>
      </c>
      <c r="D142" s="743" t="s">
        <v>4536</v>
      </c>
      <c r="E142" s="744" t="s">
        <v>2748</v>
      </c>
      <c r="F142" s="662" t="s">
        <v>2726</v>
      </c>
      <c r="G142" s="662" t="s">
        <v>2783</v>
      </c>
      <c r="H142" s="662" t="s">
        <v>1064</v>
      </c>
      <c r="I142" s="662" t="s">
        <v>1073</v>
      </c>
      <c r="J142" s="662" t="s">
        <v>1074</v>
      </c>
      <c r="K142" s="662" t="s">
        <v>2608</v>
      </c>
      <c r="L142" s="663">
        <v>48.42</v>
      </c>
      <c r="M142" s="663">
        <v>48.42</v>
      </c>
      <c r="N142" s="662">
        <v>1</v>
      </c>
      <c r="O142" s="745">
        <v>1</v>
      </c>
      <c r="P142" s="663">
        <v>48.42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11</v>
      </c>
      <c r="B143" s="662" t="s">
        <v>581</v>
      </c>
      <c r="C143" s="662" t="s">
        <v>2729</v>
      </c>
      <c r="D143" s="743" t="s">
        <v>4536</v>
      </c>
      <c r="E143" s="744" t="s">
        <v>2748</v>
      </c>
      <c r="F143" s="662" t="s">
        <v>2726</v>
      </c>
      <c r="G143" s="662" t="s">
        <v>2784</v>
      </c>
      <c r="H143" s="662" t="s">
        <v>582</v>
      </c>
      <c r="I143" s="662" t="s">
        <v>725</v>
      </c>
      <c r="J143" s="662" t="s">
        <v>2785</v>
      </c>
      <c r="K143" s="662" t="s">
        <v>2786</v>
      </c>
      <c r="L143" s="663">
        <v>0</v>
      </c>
      <c r="M143" s="663">
        <v>0</v>
      </c>
      <c r="N143" s="662">
        <v>13</v>
      </c>
      <c r="O143" s="745">
        <v>9.5</v>
      </c>
      <c r="P143" s="663">
        <v>0</v>
      </c>
      <c r="Q143" s="678"/>
      <c r="R143" s="662">
        <v>8</v>
      </c>
      <c r="S143" s="678">
        <v>0.61538461538461542</v>
      </c>
      <c r="T143" s="745">
        <v>4.5</v>
      </c>
      <c r="U143" s="701">
        <v>0.47368421052631576</v>
      </c>
    </row>
    <row r="144" spans="1:21" ht="14.4" customHeight="1" x14ac:dyDescent="0.3">
      <c r="A144" s="661">
        <v>11</v>
      </c>
      <c r="B144" s="662" t="s">
        <v>581</v>
      </c>
      <c r="C144" s="662" t="s">
        <v>2729</v>
      </c>
      <c r="D144" s="743" t="s">
        <v>4536</v>
      </c>
      <c r="E144" s="744" t="s">
        <v>2748</v>
      </c>
      <c r="F144" s="662" t="s">
        <v>2728</v>
      </c>
      <c r="G144" s="662" t="s">
        <v>2795</v>
      </c>
      <c r="H144" s="662" t="s">
        <v>582</v>
      </c>
      <c r="I144" s="662" t="s">
        <v>2798</v>
      </c>
      <c r="J144" s="662" t="s">
        <v>2799</v>
      </c>
      <c r="K144" s="662" t="s">
        <v>2800</v>
      </c>
      <c r="L144" s="663">
        <v>1000</v>
      </c>
      <c r="M144" s="663">
        <v>3000</v>
      </c>
      <c r="N144" s="662">
        <v>3</v>
      </c>
      <c r="O144" s="745">
        <v>3</v>
      </c>
      <c r="P144" s="663">
        <v>3000</v>
      </c>
      <c r="Q144" s="678">
        <v>1</v>
      </c>
      <c r="R144" s="662">
        <v>3</v>
      </c>
      <c r="S144" s="678">
        <v>1</v>
      </c>
      <c r="T144" s="745">
        <v>3</v>
      </c>
      <c r="U144" s="701">
        <v>1</v>
      </c>
    </row>
    <row r="145" spans="1:21" ht="14.4" customHeight="1" x14ac:dyDescent="0.3">
      <c r="A145" s="661">
        <v>11</v>
      </c>
      <c r="B145" s="662" t="s">
        <v>581</v>
      </c>
      <c r="C145" s="662" t="s">
        <v>2729</v>
      </c>
      <c r="D145" s="743" t="s">
        <v>4536</v>
      </c>
      <c r="E145" s="744" t="s">
        <v>2748</v>
      </c>
      <c r="F145" s="662" t="s">
        <v>2728</v>
      </c>
      <c r="G145" s="662" t="s">
        <v>2795</v>
      </c>
      <c r="H145" s="662" t="s">
        <v>582</v>
      </c>
      <c r="I145" s="662" t="s">
        <v>2801</v>
      </c>
      <c r="J145" s="662" t="s">
        <v>2802</v>
      </c>
      <c r="K145" s="662" t="s">
        <v>2803</v>
      </c>
      <c r="L145" s="663">
        <v>500</v>
      </c>
      <c r="M145" s="663">
        <v>7500</v>
      </c>
      <c r="N145" s="662">
        <v>15</v>
      </c>
      <c r="O145" s="745">
        <v>15</v>
      </c>
      <c r="P145" s="663">
        <v>6500</v>
      </c>
      <c r="Q145" s="678">
        <v>0.8666666666666667</v>
      </c>
      <c r="R145" s="662">
        <v>13</v>
      </c>
      <c r="S145" s="678">
        <v>0.8666666666666667</v>
      </c>
      <c r="T145" s="745">
        <v>13</v>
      </c>
      <c r="U145" s="701">
        <v>0.8666666666666667</v>
      </c>
    </row>
    <row r="146" spans="1:21" ht="14.4" customHeight="1" x14ac:dyDescent="0.3">
      <c r="A146" s="661">
        <v>11</v>
      </c>
      <c r="B146" s="662" t="s">
        <v>581</v>
      </c>
      <c r="C146" s="662" t="s">
        <v>2729</v>
      </c>
      <c r="D146" s="743" t="s">
        <v>4536</v>
      </c>
      <c r="E146" s="744" t="s">
        <v>2748</v>
      </c>
      <c r="F146" s="662" t="s">
        <v>2728</v>
      </c>
      <c r="G146" s="662" t="s">
        <v>2795</v>
      </c>
      <c r="H146" s="662" t="s">
        <v>582</v>
      </c>
      <c r="I146" s="662" t="s">
        <v>2918</v>
      </c>
      <c r="J146" s="662" t="s">
        <v>2919</v>
      </c>
      <c r="K146" s="662" t="s">
        <v>2920</v>
      </c>
      <c r="L146" s="663">
        <v>999.46</v>
      </c>
      <c r="M146" s="663">
        <v>999.46</v>
      </c>
      <c r="N146" s="662">
        <v>1</v>
      </c>
      <c r="O146" s="745">
        <v>1</v>
      </c>
      <c r="P146" s="663">
        <v>999.46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11</v>
      </c>
      <c r="B147" s="662" t="s">
        <v>581</v>
      </c>
      <c r="C147" s="662" t="s">
        <v>2729</v>
      </c>
      <c r="D147" s="743" t="s">
        <v>4536</v>
      </c>
      <c r="E147" s="744" t="s">
        <v>2748</v>
      </c>
      <c r="F147" s="662" t="s">
        <v>2728</v>
      </c>
      <c r="G147" s="662" t="s">
        <v>2795</v>
      </c>
      <c r="H147" s="662" t="s">
        <v>582</v>
      </c>
      <c r="I147" s="662" t="s">
        <v>2804</v>
      </c>
      <c r="J147" s="662" t="s">
        <v>2805</v>
      </c>
      <c r="K147" s="662" t="s">
        <v>2806</v>
      </c>
      <c r="L147" s="663">
        <v>971.25</v>
      </c>
      <c r="M147" s="663">
        <v>8741.25</v>
      </c>
      <c r="N147" s="662">
        <v>9</v>
      </c>
      <c r="O147" s="745">
        <v>9</v>
      </c>
      <c r="P147" s="663">
        <v>7770</v>
      </c>
      <c r="Q147" s="678">
        <v>0.88888888888888884</v>
      </c>
      <c r="R147" s="662">
        <v>8</v>
      </c>
      <c r="S147" s="678">
        <v>0.88888888888888884</v>
      </c>
      <c r="T147" s="745">
        <v>8</v>
      </c>
      <c r="U147" s="701">
        <v>0.88888888888888884</v>
      </c>
    </row>
    <row r="148" spans="1:21" ht="14.4" customHeight="1" x14ac:dyDescent="0.3">
      <c r="A148" s="661">
        <v>11</v>
      </c>
      <c r="B148" s="662" t="s">
        <v>581</v>
      </c>
      <c r="C148" s="662" t="s">
        <v>2729</v>
      </c>
      <c r="D148" s="743" t="s">
        <v>4536</v>
      </c>
      <c r="E148" s="744" t="s">
        <v>2748</v>
      </c>
      <c r="F148" s="662" t="s">
        <v>2728</v>
      </c>
      <c r="G148" s="662" t="s">
        <v>2809</v>
      </c>
      <c r="H148" s="662" t="s">
        <v>582</v>
      </c>
      <c r="I148" s="662" t="s">
        <v>2921</v>
      </c>
      <c r="J148" s="662" t="s">
        <v>2922</v>
      </c>
      <c r="K148" s="662" t="s">
        <v>2923</v>
      </c>
      <c r="L148" s="663">
        <v>200</v>
      </c>
      <c r="M148" s="663">
        <v>200</v>
      </c>
      <c r="N148" s="662">
        <v>1</v>
      </c>
      <c r="O148" s="745">
        <v>1</v>
      </c>
      <c r="P148" s="663">
        <v>200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11</v>
      </c>
      <c r="B149" s="662" t="s">
        <v>581</v>
      </c>
      <c r="C149" s="662" t="s">
        <v>2729</v>
      </c>
      <c r="D149" s="743" t="s">
        <v>4536</v>
      </c>
      <c r="E149" s="744" t="s">
        <v>2748</v>
      </c>
      <c r="F149" s="662" t="s">
        <v>2728</v>
      </c>
      <c r="G149" s="662" t="s">
        <v>2809</v>
      </c>
      <c r="H149" s="662" t="s">
        <v>582</v>
      </c>
      <c r="I149" s="662" t="s">
        <v>2813</v>
      </c>
      <c r="J149" s="662" t="s">
        <v>2814</v>
      </c>
      <c r="K149" s="662" t="s">
        <v>2815</v>
      </c>
      <c r="L149" s="663">
        <v>278.75</v>
      </c>
      <c r="M149" s="663">
        <v>1951.25</v>
      </c>
      <c r="N149" s="662">
        <v>7</v>
      </c>
      <c r="O149" s="745">
        <v>4</v>
      </c>
      <c r="P149" s="663">
        <v>1951.25</v>
      </c>
      <c r="Q149" s="678">
        <v>1</v>
      </c>
      <c r="R149" s="662">
        <v>7</v>
      </c>
      <c r="S149" s="678">
        <v>1</v>
      </c>
      <c r="T149" s="745">
        <v>4</v>
      </c>
      <c r="U149" s="701">
        <v>1</v>
      </c>
    </row>
    <row r="150" spans="1:21" ht="14.4" customHeight="1" x14ac:dyDescent="0.3">
      <c r="A150" s="661">
        <v>11</v>
      </c>
      <c r="B150" s="662" t="s">
        <v>581</v>
      </c>
      <c r="C150" s="662" t="s">
        <v>2729</v>
      </c>
      <c r="D150" s="743" t="s">
        <v>4536</v>
      </c>
      <c r="E150" s="744" t="s">
        <v>2749</v>
      </c>
      <c r="F150" s="662" t="s">
        <v>2726</v>
      </c>
      <c r="G150" s="662" t="s">
        <v>2766</v>
      </c>
      <c r="H150" s="662" t="s">
        <v>582</v>
      </c>
      <c r="I150" s="662" t="s">
        <v>2818</v>
      </c>
      <c r="J150" s="662" t="s">
        <v>1248</v>
      </c>
      <c r="K150" s="662" t="s">
        <v>2594</v>
      </c>
      <c r="L150" s="663">
        <v>170.52</v>
      </c>
      <c r="M150" s="663">
        <v>1705.2000000000003</v>
      </c>
      <c r="N150" s="662">
        <v>10</v>
      </c>
      <c r="O150" s="745">
        <v>4</v>
      </c>
      <c r="P150" s="663">
        <v>1193.6400000000001</v>
      </c>
      <c r="Q150" s="678">
        <v>0.7</v>
      </c>
      <c r="R150" s="662">
        <v>7</v>
      </c>
      <c r="S150" s="678">
        <v>0.7</v>
      </c>
      <c r="T150" s="745">
        <v>2.5</v>
      </c>
      <c r="U150" s="701">
        <v>0.625</v>
      </c>
    </row>
    <row r="151" spans="1:21" ht="14.4" customHeight="1" x14ac:dyDescent="0.3">
      <c r="A151" s="661">
        <v>11</v>
      </c>
      <c r="B151" s="662" t="s">
        <v>581</v>
      </c>
      <c r="C151" s="662" t="s">
        <v>2729</v>
      </c>
      <c r="D151" s="743" t="s">
        <v>4536</v>
      </c>
      <c r="E151" s="744" t="s">
        <v>2749</v>
      </c>
      <c r="F151" s="662" t="s">
        <v>2726</v>
      </c>
      <c r="G151" s="662" t="s">
        <v>2766</v>
      </c>
      <c r="H151" s="662" t="s">
        <v>582</v>
      </c>
      <c r="I151" s="662" t="s">
        <v>1247</v>
      </c>
      <c r="J151" s="662" t="s">
        <v>1248</v>
      </c>
      <c r="K151" s="662" t="s">
        <v>2594</v>
      </c>
      <c r="L151" s="663">
        <v>170.52</v>
      </c>
      <c r="M151" s="663">
        <v>3069.3600000000006</v>
      </c>
      <c r="N151" s="662">
        <v>18</v>
      </c>
      <c r="O151" s="745">
        <v>6</v>
      </c>
      <c r="P151" s="663">
        <v>2216.7600000000002</v>
      </c>
      <c r="Q151" s="678">
        <v>0.72222222222222221</v>
      </c>
      <c r="R151" s="662">
        <v>13</v>
      </c>
      <c r="S151" s="678">
        <v>0.72222222222222221</v>
      </c>
      <c r="T151" s="745">
        <v>4.5</v>
      </c>
      <c r="U151" s="701">
        <v>0.75</v>
      </c>
    </row>
    <row r="152" spans="1:21" ht="14.4" customHeight="1" x14ac:dyDescent="0.3">
      <c r="A152" s="661">
        <v>11</v>
      </c>
      <c r="B152" s="662" t="s">
        <v>581</v>
      </c>
      <c r="C152" s="662" t="s">
        <v>2729</v>
      </c>
      <c r="D152" s="743" t="s">
        <v>4536</v>
      </c>
      <c r="E152" s="744" t="s">
        <v>2749</v>
      </c>
      <c r="F152" s="662" t="s">
        <v>2726</v>
      </c>
      <c r="G152" s="662" t="s">
        <v>2766</v>
      </c>
      <c r="H152" s="662" t="s">
        <v>582</v>
      </c>
      <c r="I152" s="662" t="s">
        <v>2767</v>
      </c>
      <c r="J152" s="662" t="s">
        <v>1248</v>
      </c>
      <c r="K152" s="662" t="s">
        <v>1237</v>
      </c>
      <c r="L152" s="663">
        <v>0</v>
      </c>
      <c r="M152" s="663">
        <v>0</v>
      </c>
      <c r="N152" s="662">
        <v>2</v>
      </c>
      <c r="O152" s="745">
        <v>0.5</v>
      </c>
      <c r="P152" s="663">
        <v>0</v>
      </c>
      <c r="Q152" s="678"/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11</v>
      </c>
      <c r="B153" s="662" t="s">
        <v>581</v>
      </c>
      <c r="C153" s="662" t="s">
        <v>2729</v>
      </c>
      <c r="D153" s="743" t="s">
        <v>4536</v>
      </c>
      <c r="E153" s="744" t="s">
        <v>2749</v>
      </c>
      <c r="F153" s="662" t="s">
        <v>2726</v>
      </c>
      <c r="G153" s="662" t="s">
        <v>2766</v>
      </c>
      <c r="H153" s="662" t="s">
        <v>582</v>
      </c>
      <c r="I153" s="662" t="s">
        <v>2892</v>
      </c>
      <c r="J153" s="662" t="s">
        <v>2743</v>
      </c>
      <c r="K153" s="662"/>
      <c r="L153" s="663">
        <v>170.52</v>
      </c>
      <c r="M153" s="663">
        <v>1364.16</v>
      </c>
      <c r="N153" s="662">
        <v>8</v>
      </c>
      <c r="O153" s="745">
        <v>1.5</v>
      </c>
      <c r="P153" s="663">
        <v>682.08</v>
      </c>
      <c r="Q153" s="678">
        <v>0.5</v>
      </c>
      <c r="R153" s="662">
        <v>4</v>
      </c>
      <c r="S153" s="678">
        <v>0.5</v>
      </c>
      <c r="T153" s="745">
        <v>0.5</v>
      </c>
      <c r="U153" s="701">
        <v>0.33333333333333331</v>
      </c>
    </row>
    <row r="154" spans="1:21" ht="14.4" customHeight="1" x14ac:dyDescent="0.3">
      <c r="A154" s="661">
        <v>11</v>
      </c>
      <c r="B154" s="662" t="s">
        <v>581</v>
      </c>
      <c r="C154" s="662" t="s">
        <v>2729</v>
      </c>
      <c r="D154" s="743" t="s">
        <v>4536</v>
      </c>
      <c r="E154" s="744" t="s">
        <v>2749</v>
      </c>
      <c r="F154" s="662" t="s">
        <v>2726</v>
      </c>
      <c r="G154" s="662" t="s">
        <v>2766</v>
      </c>
      <c r="H154" s="662" t="s">
        <v>582</v>
      </c>
      <c r="I154" s="662" t="s">
        <v>2859</v>
      </c>
      <c r="J154" s="662" t="s">
        <v>1248</v>
      </c>
      <c r="K154" s="662" t="s">
        <v>2594</v>
      </c>
      <c r="L154" s="663">
        <v>0</v>
      </c>
      <c r="M154" s="663">
        <v>0</v>
      </c>
      <c r="N154" s="662">
        <v>2</v>
      </c>
      <c r="O154" s="745">
        <v>0.5</v>
      </c>
      <c r="P154" s="663">
        <v>0</v>
      </c>
      <c r="Q154" s="678"/>
      <c r="R154" s="662">
        <v>2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11</v>
      </c>
      <c r="B155" s="662" t="s">
        <v>581</v>
      </c>
      <c r="C155" s="662" t="s">
        <v>2729</v>
      </c>
      <c r="D155" s="743" t="s">
        <v>4536</v>
      </c>
      <c r="E155" s="744" t="s">
        <v>2749</v>
      </c>
      <c r="F155" s="662" t="s">
        <v>2726</v>
      </c>
      <c r="G155" s="662" t="s">
        <v>2924</v>
      </c>
      <c r="H155" s="662" t="s">
        <v>582</v>
      </c>
      <c r="I155" s="662" t="s">
        <v>2925</v>
      </c>
      <c r="J155" s="662" t="s">
        <v>2926</v>
      </c>
      <c r="K155" s="662" t="s">
        <v>2557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11</v>
      </c>
      <c r="B156" s="662" t="s">
        <v>581</v>
      </c>
      <c r="C156" s="662" t="s">
        <v>2729</v>
      </c>
      <c r="D156" s="743" t="s">
        <v>4536</v>
      </c>
      <c r="E156" s="744" t="s">
        <v>2749</v>
      </c>
      <c r="F156" s="662" t="s">
        <v>2726</v>
      </c>
      <c r="G156" s="662" t="s">
        <v>2826</v>
      </c>
      <c r="H156" s="662" t="s">
        <v>582</v>
      </c>
      <c r="I156" s="662" t="s">
        <v>883</v>
      </c>
      <c r="J156" s="662" t="s">
        <v>884</v>
      </c>
      <c r="K156" s="662" t="s">
        <v>2827</v>
      </c>
      <c r="L156" s="663">
        <v>60.9</v>
      </c>
      <c r="M156" s="663">
        <v>60.9</v>
      </c>
      <c r="N156" s="662">
        <v>1</v>
      </c>
      <c r="O156" s="745">
        <v>0.5</v>
      </c>
      <c r="P156" s="663">
        <v>60.9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11</v>
      </c>
      <c r="B157" s="662" t="s">
        <v>581</v>
      </c>
      <c r="C157" s="662" t="s">
        <v>2729</v>
      </c>
      <c r="D157" s="743" t="s">
        <v>4536</v>
      </c>
      <c r="E157" s="744" t="s">
        <v>2749</v>
      </c>
      <c r="F157" s="662" t="s">
        <v>2726</v>
      </c>
      <c r="G157" s="662" t="s">
        <v>2927</v>
      </c>
      <c r="H157" s="662" t="s">
        <v>582</v>
      </c>
      <c r="I157" s="662" t="s">
        <v>2892</v>
      </c>
      <c r="J157" s="662" t="s">
        <v>2743</v>
      </c>
      <c r="K157" s="662"/>
      <c r="L157" s="663">
        <v>170.52</v>
      </c>
      <c r="M157" s="663">
        <v>341.04</v>
      </c>
      <c r="N157" s="662">
        <v>2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11</v>
      </c>
      <c r="B158" s="662" t="s">
        <v>581</v>
      </c>
      <c r="C158" s="662" t="s">
        <v>2729</v>
      </c>
      <c r="D158" s="743" t="s">
        <v>4536</v>
      </c>
      <c r="E158" s="744" t="s">
        <v>2749</v>
      </c>
      <c r="F158" s="662" t="s">
        <v>2726</v>
      </c>
      <c r="G158" s="662" t="s">
        <v>2828</v>
      </c>
      <c r="H158" s="662" t="s">
        <v>582</v>
      </c>
      <c r="I158" s="662" t="s">
        <v>798</v>
      </c>
      <c r="J158" s="662" t="s">
        <v>799</v>
      </c>
      <c r="K158" s="662" t="s">
        <v>2870</v>
      </c>
      <c r="L158" s="663">
        <v>0</v>
      </c>
      <c r="M158" s="663">
        <v>0</v>
      </c>
      <c r="N158" s="662">
        <v>2</v>
      </c>
      <c r="O158" s="745">
        <v>1</v>
      </c>
      <c r="P158" s="663">
        <v>0</v>
      </c>
      <c r="Q158" s="678"/>
      <c r="R158" s="662">
        <v>1</v>
      </c>
      <c r="S158" s="678">
        <v>0.5</v>
      </c>
      <c r="T158" s="745">
        <v>0.5</v>
      </c>
      <c r="U158" s="701">
        <v>0.5</v>
      </c>
    </row>
    <row r="159" spans="1:21" ht="14.4" customHeight="1" x14ac:dyDescent="0.3">
      <c r="A159" s="661">
        <v>11</v>
      </c>
      <c r="B159" s="662" t="s">
        <v>581</v>
      </c>
      <c r="C159" s="662" t="s">
        <v>2729</v>
      </c>
      <c r="D159" s="743" t="s">
        <v>4536</v>
      </c>
      <c r="E159" s="744" t="s">
        <v>2749</v>
      </c>
      <c r="F159" s="662" t="s">
        <v>2726</v>
      </c>
      <c r="G159" s="662" t="s">
        <v>2828</v>
      </c>
      <c r="H159" s="662" t="s">
        <v>582</v>
      </c>
      <c r="I159" s="662" t="s">
        <v>2829</v>
      </c>
      <c r="J159" s="662" t="s">
        <v>799</v>
      </c>
      <c r="K159" s="662" t="s">
        <v>2830</v>
      </c>
      <c r="L159" s="663">
        <v>0</v>
      </c>
      <c r="M159" s="663">
        <v>0</v>
      </c>
      <c r="N159" s="662">
        <v>16</v>
      </c>
      <c r="O159" s="745">
        <v>8.5</v>
      </c>
      <c r="P159" s="663">
        <v>0</v>
      </c>
      <c r="Q159" s="678"/>
      <c r="R159" s="662">
        <v>8</v>
      </c>
      <c r="S159" s="678">
        <v>0.5</v>
      </c>
      <c r="T159" s="745">
        <v>4</v>
      </c>
      <c r="U159" s="701">
        <v>0.47058823529411764</v>
      </c>
    </row>
    <row r="160" spans="1:21" ht="14.4" customHeight="1" x14ac:dyDescent="0.3">
      <c r="A160" s="661">
        <v>11</v>
      </c>
      <c r="B160" s="662" t="s">
        <v>581</v>
      </c>
      <c r="C160" s="662" t="s">
        <v>2729</v>
      </c>
      <c r="D160" s="743" t="s">
        <v>4536</v>
      </c>
      <c r="E160" s="744" t="s">
        <v>2749</v>
      </c>
      <c r="F160" s="662" t="s">
        <v>2726</v>
      </c>
      <c r="G160" s="662" t="s">
        <v>2828</v>
      </c>
      <c r="H160" s="662" t="s">
        <v>582</v>
      </c>
      <c r="I160" s="662" t="s">
        <v>1851</v>
      </c>
      <c r="J160" s="662" t="s">
        <v>799</v>
      </c>
      <c r="K160" s="662" t="s">
        <v>1852</v>
      </c>
      <c r="L160" s="663">
        <v>0</v>
      </c>
      <c r="M160" s="663">
        <v>0</v>
      </c>
      <c r="N160" s="662">
        <v>20</v>
      </c>
      <c r="O160" s="745">
        <v>13.5</v>
      </c>
      <c r="P160" s="663">
        <v>0</v>
      </c>
      <c r="Q160" s="678"/>
      <c r="R160" s="662">
        <v>18</v>
      </c>
      <c r="S160" s="678">
        <v>0.9</v>
      </c>
      <c r="T160" s="745">
        <v>12.5</v>
      </c>
      <c r="U160" s="701">
        <v>0.92592592592592593</v>
      </c>
    </row>
    <row r="161" spans="1:21" ht="14.4" customHeight="1" x14ac:dyDescent="0.3">
      <c r="A161" s="661">
        <v>11</v>
      </c>
      <c r="B161" s="662" t="s">
        <v>581</v>
      </c>
      <c r="C161" s="662" t="s">
        <v>2729</v>
      </c>
      <c r="D161" s="743" t="s">
        <v>4536</v>
      </c>
      <c r="E161" s="744" t="s">
        <v>2749</v>
      </c>
      <c r="F161" s="662" t="s">
        <v>2726</v>
      </c>
      <c r="G161" s="662" t="s">
        <v>2775</v>
      </c>
      <c r="H161" s="662" t="s">
        <v>582</v>
      </c>
      <c r="I161" s="662" t="s">
        <v>1251</v>
      </c>
      <c r="J161" s="662" t="s">
        <v>1252</v>
      </c>
      <c r="K161" s="662" t="s">
        <v>1253</v>
      </c>
      <c r="L161" s="663">
        <v>147.31</v>
      </c>
      <c r="M161" s="663">
        <v>589.24</v>
      </c>
      <c r="N161" s="662">
        <v>4</v>
      </c>
      <c r="O161" s="745">
        <v>2</v>
      </c>
      <c r="P161" s="663">
        <v>294.62</v>
      </c>
      <c r="Q161" s="678">
        <v>0.5</v>
      </c>
      <c r="R161" s="662">
        <v>2</v>
      </c>
      <c r="S161" s="678">
        <v>0.5</v>
      </c>
      <c r="T161" s="745">
        <v>1</v>
      </c>
      <c r="U161" s="701">
        <v>0.5</v>
      </c>
    </row>
    <row r="162" spans="1:21" ht="14.4" customHeight="1" x14ac:dyDescent="0.3">
      <c r="A162" s="661">
        <v>11</v>
      </c>
      <c r="B162" s="662" t="s">
        <v>581</v>
      </c>
      <c r="C162" s="662" t="s">
        <v>2729</v>
      </c>
      <c r="D162" s="743" t="s">
        <v>4536</v>
      </c>
      <c r="E162" s="744" t="s">
        <v>2749</v>
      </c>
      <c r="F162" s="662" t="s">
        <v>2726</v>
      </c>
      <c r="G162" s="662" t="s">
        <v>2775</v>
      </c>
      <c r="H162" s="662" t="s">
        <v>582</v>
      </c>
      <c r="I162" s="662" t="s">
        <v>1251</v>
      </c>
      <c r="J162" s="662" t="s">
        <v>1252</v>
      </c>
      <c r="K162" s="662" t="s">
        <v>1253</v>
      </c>
      <c r="L162" s="663">
        <v>132.97999999999999</v>
      </c>
      <c r="M162" s="663">
        <v>265.95999999999998</v>
      </c>
      <c r="N162" s="662">
        <v>2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11</v>
      </c>
      <c r="B163" s="662" t="s">
        <v>581</v>
      </c>
      <c r="C163" s="662" t="s">
        <v>2729</v>
      </c>
      <c r="D163" s="743" t="s">
        <v>4536</v>
      </c>
      <c r="E163" s="744" t="s">
        <v>2749</v>
      </c>
      <c r="F163" s="662" t="s">
        <v>2726</v>
      </c>
      <c r="G163" s="662" t="s">
        <v>2775</v>
      </c>
      <c r="H163" s="662" t="s">
        <v>582</v>
      </c>
      <c r="I163" s="662" t="s">
        <v>2928</v>
      </c>
      <c r="J163" s="662" t="s">
        <v>1252</v>
      </c>
      <c r="K163" s="662" t="s">
        <v>1253</v>
      </c>
      <c r="L163" s="663">
        <v>147.31</v>
      </c>
      <c r="M163" s="663">
        <v>294.62</v>
      </c>
      <c r="N163" s="662">
        <v>2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11</v>
      </c>
      <c r="B164" s="662" t="s">
        <v>581</v>
      </c>
      <c r="C164" s="662" t="s">
        <v>2729</v>
      </c>
      <c r="D164" s="743" t="s">
        <v>4536</v>
      </c>
      <c r="E164" s="744" t="s">
        <v>2749</v>
      </c>
      <c r="F164" s="662" t="s">
        <v>2726</v>
      </c>
      <c r="G164" s="662" t="s">
        <v>2882</v>
      </c>
      <c r="H164" s="662" t="s">
        <v>582</v>
      </c>
      <c r="I164" s="662" t="s">
        <v>2929</v>
      </c>
      <c r="J164" s="662" t="s">
        <v>2930</v>
      </c>
      <c r="K164" s="662" t="s">
        <v>2931</v>
      </c>
      <c r="L164" s="663">
        <v>0</v>
      </c>
      <c r="M164" s="663">
        <v>0</v>
      </c>
      <c r="N164" s="662">
        <v>2</v>
      </c>
      <c r="O164" s="745">
        <v>2</v>
      </c>
      <c r="P164" s="663">
        <v>0</v>
      </c>
      <c r="Q164" s="678"/>
      <c r="R164" s="662">
        <v>2</v>
      </c>
      <c r="S164" s="678">
        <v>1</v>
      </c>
      <c r="T164" s="745">
        <v>2</v>
      </c>
      <c r="U164" s="701">
        <v>1</v>
      </c>
    </row>
    <row r="165" spans="1:21" ht="14.4" customHeight="1" x14ac:dyDescent="0.3">
      <c r="A165" s="661">
        <v>11</v>
      </c>
      <c r="B165" s="662" t="s">
        <v>581</v>
      </c>
      <c r="C165" s="662" t="s">
        <v>2729</v>
      </c>
      <c r="D165" s="743" t="s">
        <v>4536</v>
      </c>
      <c r="E165" s="744" t="s">
        <v>2749</v>
      </c>
      <c r="F165" s="662" t="s">
        <v>2726</v>
      </c>
      <c r="G165" s="662" t="s">
        <v>2932</v>
      </c>
      <c r="H165" s="662" t="s">
        <v>1064</v>
      </c>
      <c r="I165" s="662" t="s">
        <v>1869</v>
      </c>
      <c r="J165" s="662" t="s">
        <v>1870</v>
      </c>
      <c r="K165" s="662" t="s">
        <v>2665</v>
      </c>
      <c r="L165" s="663">
        <v>37.159999999999997</v>
      </c>
      <c r="M165" s="663">
        <v>74.319999999999993</v>
      </c>
      <c r="N165" s="662">
        <v>2</v>
      </c>
      <c r="O165" s="745">
        <v>1</v>
      </c>
      <c r="P165" s="663">
        <v>74.319999999999993</v>
      </c>
      <c r="Q165" s="678">
        <v>1</v>
      </c>
      <c r="R165" s="662">
        <v>2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11</v>
      </c>
      <c r="B166" s="662" t="s">
        <v>581</v>
      </c>
      <c r="C166" s="662" t="s">
        <v>2729</v>
      </c>
      <c r="D166" s="743" t="s">
        <v>4536</v>
      </c>
      <c r="E166" s="744" t="s">
        <v>2749</v>
      </c>
      <c r="F166" s="662" t="s">
        <v>2726</v>
      </c>
      <c r="G166" s="662" t="s">
        <v>2780</v>
      </c>
      <c r="H166" s="662" t="s">
        <v>1064</v>
      </c>
      <c r="I166" s="662" t="s">
        <v>1197</v>
      </c>
      <c r="J166" s="662" t="s">
        <v>1089</v>
      </c>
      <c r="K166" s="662" t="s">
        <v>2554</v>
      </c>
      <c r="L166" s="663">
        <v>543.39</v>
      </c>
      <c r="M166" s="663">
        <v>5977.2899999999991</v>
      </c>
      <c r="N166" s="662">
        <v>11</v>
      </c>
      <c r="O166" s="745">
        <v>5</v>
      </c>
      <c r="P166" s="663">
        <v>3803.7299999999996</v>
      </c>
      <c r="Q166" s="678">
        <v>0.63636363636363635</v>
      </c>
      <c r="R166" s="662">
        <v>7</v>
      </c>
      <c r="S166" s="678">
        <v>0.63636363636363635</v>
      </c>
      <c r="T166" s="745">
        <v>3</v>
      </c>
      <c r="U166" s="701">
        <v>0.6</v>
      </c>
    </row>
    <row r="167" spans="1:21" ht="14.4" customHeight="1" x14ac:dyDescent="0.3">
      <c r="A167" s="661">
        <v>11</v>
      </c>
      <c r="B167" s="662" t="s">
        <v>581</v>
      </c>
      <c r="C167" s="662" t="s">
        <v>2729</v>
      </c>
      <c r="D167" s="743" t="s">
        <v>4536</v>
      </c>
      <c r="E167" s="744" t="s">
        <v>2749</v>
      </c>
      <c r="F167" s="662" t="s">
        <v>2726</v>
      </c>
      <c r="G167" s="662" t="s">
        <v>2780</v>
      </c>
      <c r="H167" s="662" t="s">
        <v>1064</v>
      </c>
      <c r="I167" s="662" t="s">
        <v>1088</v>
      </c>
      <c r="J167" s="662" t="s">
        <v>1089</v>
      </c>
      <c r="K167" s="662" t="s">
        <v>2553</v>
      </c>
      <c r="L167" s="663">
        <v>815.1</v>
      </c>
      <c r="M167" s="663">
        <v>81509.999999999942</v>
      </c>
      <c r="N167" s="662">
        <v>100</v>
      </c>
      <c r="O167" s="745">
        <v>57</v>
      </c>
      <c r="P167" s="663">
        <v>60317.399999999936</v>
      </c>
      <c r="Q167" s="678">
        <v>0.73999999999999977</v>
      </c>
      <c r="R167" s="662">
        <v>74</v>
      </c>
      <c r="S167" s="678">
        <v>0.74</v>
      </c>
      <c r="T167" s="745">
        <v>43</v>
      </c>
      <c r="U167" s="701">
        <v>0.75438596491228072</v>
      </c>
    </row>
    <row r="168" spans="1:21" ht="14.4" customHeight="1" x14ac:dyDescent="0.3">
      <c r="A168" s="661">
        <v>11</v>
      </c>
      <c r="B168" s="662" t="s">
        <v>581</v>
      </c>
      <c r="C168" s="662" t="s">
        <v>2729</v>
      </c>
      <c r="D168" s="743" t="s">
        <v>4536</v>
      </c>
      <c r="E168" s="744" t="s">
        <v>2749</v>
      </c>
      <c r="F168" s="662" t="s">
        <v>2726</v>
      </c>
      <c r="G168" s="662" t="s">
        <v>2780</v>
      </c>
      <c r="H168" s="662" t="s">
        <v>1064</v>
      </c>
      <c r="I168" s="662" t="s">
        <v>1092</v>
      </c>
      <c r="J168" s="662" t="s">
        <v>1089</v>
      </c>
      <c r="K168" s="662" t="s">
        <v>2555</v>
      </c>
      <c r="L168" s="663">
        <v>923.74</v>
      </c>
      <c r="M168" s="663">
        <v>4618.7000000000007</v>
      </c>
      <c r="N168" s="662">
        <v>5</v>
      </c>
      <c r="O168" s="745">
        <v>3</v>
      </c>
      <c r="P168" s="663">
        <v>1847.48</v>
      </c>
      <c r="Q168" s="678">
        <v>0.39999999999999997</v>
      </c>
      <c r="R168" s="662">
        <v>2</v>
      </c>
      <c r="S168" s="678">
        <v>0.4</v>
      </c>
      <c r="T168" s="745">
        <v>1.5</v>
      </c>
      <c r="U168" s="701">
        <v>0.5</v>
      </c>
    </row>
    <row r="169" spans="1:21" ht="14.4" customHeight="1" x14ac:dyDescent="0.3">
      <c r="A169" s="661">
        <v>11</v>
      </c>
      <c r="B169" s="662" t="s">
        <v>581</v>
      </c>
      <c r="C169" s="662" t="s">
        <v>2729</v>
      </c>
      <c r="D169" s="743" t="s">
        <v>4536</v>
      </c>
      <c r="E169" s="744" t="s">
        <v>2749</v>
      </c>
      <c r="F169" s="662" t="s">
        <v>2726</v>
      </c>
      <c r="G169" s="662" t="s">
        <v>2783</v>
      </c>
      <c r="H169" s="662" t="s">
        <v>1064</v>
      </c>
      <c r="I169" s="662" t="s">
        <v>1073</v>
      </c>
      <c r="J169" s="662" t="s">
        <v>1074</v>
      </c>
      <c r="K169" s="662" t="s">
        <v>2608</v>
      </c>
      <c r="L169" s="663">
        <v>48.42</v>
      </c>
      <c r="M169" s="663">
        <v>48.42</v>
      </c>
      <c r="N169" s="662">
        <v>1</v>
      </c>
      <c r="O169" s="745">
        <v>0.5</v>
      </c>
      <c r="P169" s="663">
        <v>48.42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11</v>
      </c>
      <c r="B170" s="662" t="s">
        <v>581</v>
      </c>
      <c r="C170" s="662" t="s">
        <v>2729</v>
      </c>
      <c r="D170" s="743" t="s">
        <v>4536</v>
      </c>
      <c r="E170" s="744" t="s">
        <v>2749</v>
      </c>
      <c r="F170" s="662" t="s">
        <v>2726</v>
      </c>
      <c r="G170" s="662" t="s">
        <v>2784</v>
      </c>
      <c r="H170" s="662" t="s">
        <v>582</v>
      </c>
      <c r="I170" s="662" t="s">
        <v>725</v>
      </c>
      <c r="J170" s="662" t="s">
        <v>2785</v>
      </c>
      <c r="K170" s="662" t="s">
        <v>2786</v>
      </c>
      <c r="L170" s="663">
        <v>0</v>
      </c>
      <c r="M170" s="663">
        <v>0</v>
      </c>
      <c r="N170" s="662">
        <v>93</v>
      </c>
      <c r="O170" s="745">
        <v>56.5</v>
      </c>
      <c r="P170" s="663">
        <v>0</v>
      </c>
      <c r="Q170" s="678"/>
      <c r="R170" s="662">
        <v>60</v>
      </c>
      <c r="S170" s="678">
        <v>0.64516129032258063</v>
      </c>
      <c r="T170" s="745">
        <v>35</v>
      </c>
      <c r="U170" s="701">
        <v>0.61946902654867253</v>
      </c>
    </row>
    <row r="171" spans="1:21" ht="14.4" customHeight="1" x14ac:dyDescent="0.3">
      <c r="A171" s="661">
        <v>11</v>
      </c>
      <c r="B171" s="662" t="s">
        <v>581</v>
      </c>
      <c r="C171" s="662" t="s">
        <v>2729</v>
      </c>
      <c r="D171" s="743" t="s">
        <v>4536</v>
      </c>
      <c r="E171" s="744" t="s">
        <v>2749</v>
      </c>
      <c r="F171" s="662" t="s">
        <v>2726</v>
      </c>
      <c r="G171" s="662" t="s">
        <v>2787</v>
      </c>
      <c r="H171" s="662" t="s">
        <v>582</v>
      </c>
      <c r="I171" s="662" t="s">
        <v>1243</v>
      </c>
      <c r="J171" s="662" t="s">
        <v>1244</v>
      </c>
      <c r="K171" s="662" t="s">
        <v>2789</v>
      </c>
      <c r="L171" s="663">
        <v>22.44</v>
      </c>
      <c r="M171" s="663">
        <v>44.88</v>
      </c>
      <c r="N171" s="662">
        <v>2</v>
      </c>
      <c r="O171" s="745">
        <v>0.5</v>
      </c>
      <c r="P171" s="663">
        <v>44.88</v>
      </c>
      <c r="Q171" s="678">
        <v>1</v>
      </c>
      <c r="R171" s="662">
        <v>2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11</v>
      </c>
      <c r="B172" s="662" t="s">
        <v>581</v>
      </c>
      <c r="C172" s="662" t="s">
        <v>2729</v>
      </c>
      <c r="D172" s="743" t="s">
        <v>4536</v>
      </c>
      <c r="E172" s="744" t="s">
        <v>2749</v>
      </c>
      <c r="F172" s="662" t="s">
        <v>2726</v>
      </c>
      <c r="G172" s="662" t="s">
        <v>2790</v>
      </c>
      <c r="H172" s="662" t="s">
        <v>1064</v>
      </c>
      <c r="I172" s="662" t="s">
        <v>2933</v>
      </c>
      <c r="J172" s="662" t="s">
        <v>2934</v>
      </c>
      <c r="K172" s="662" t="s">
        <v>2935</v>
      </c>
      <c r="L172" s="663">
        <v>31.32</v>
      </c>
      <c r="M172" s="663">
        <v>31.32</v>
      </c>
      <c r="N172" s="662">
        <v>1</v>
      </c>
      <c r="O172" s="745">
        <v>0.5</v>
      </c>
      <c r="P172" s="663">
        <v>31.32</v>
      </c>
      <c r="Q172" s="678">
        <v>1</v>
      </c>
      <c r="R172" s="662">
        <v>1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11</v>
      </c>
      <c r="B173" s="662" t="s">
        <v>581</v>
      </c>
      <c r="C173" s="662" t="s">
        <v>2729</v>
      </c>
      <c r="D173" s="743" t="s">
        <v>4536</v>
      </c>
      <c r="E173" s="744" t="s">
        <v>2749</v>
      </c>
      <c r="F173" s="662" t="s">
        <v>2726</v>
      </c>
      <c r="G173" s="662" t="s">
        <v>2936</v>
      </c>
      <c r="H173" s="662" t="s">
        <v>582</v>
      </c>
      <c r="I173" s="662" t="s">
        <v>2937</v>
      </c>
      <c r="J173" s="662" t="s">
        <v>2938</v>
      </c>
      <c r="K173" s="662" t="s">
        <v>839</v>
      </c>
      <c r="L173" s="663">
        <v>75.22</v>
      </c>
      <c r="M173" s="663">
        <v>150.44</v>
      </c>
      <c r="N173" s="662">
        <v>2</v>
      </c>
      <c r="O173" s="745">
        <v>1</v>
      </c>
      <c r="P173" s="663">
        <v>75.22</v>
      </c>
      <c r="Q173" s="678">
        <v>0.5</v>
      </c>
      <c r="R173" s="662">
        <v>1</v>
      </c>
      <c r="S173" s="678">
        <v>0.5</v>
      </c>
      <c r="T173" s="745">
        <v>0.5</v>
      </c>
      <c r="U173" s="701">
        <v>0.5</v>
      </c>
    </row>
    <row r="174" spans="1:21" ht="14.4" customHeight="1" x14ac:dyDescent="0.3">
      <c r="A174" s="661">
        <v>11</v>
      </c>
      <c r="B174" s="662" t="s">
        <v>581</v>
      </c>
      <c r="C174" s="662" t="s">
        <v>2729</v>
      </c>
      <c r="D174" s="743" t="s">
        <v>4536</v>
      </c>
      <c r="E174" s="744" t="s">
        <v>2749</v>
      </c>
      <c r="F174" s="662" t="s">
        <v>2728</v>
      </c>
      <c r="G174" s="662" t="s">
        <v>2795</v>
      </c>
      <c r="H174" s="662" t="s">
        <v>582</v>
      </c>
      <c r="I174" s="662" t="s">
        <v>2896</v>
      </c>
      <c r="J174" s="662" t="s">
        <v>2897</v>
      </c>
      <c r="K174" s="662" t="s">
        <v>2898</v>
      </c>
      <c r="L174" s="663">
        <v>492.18</v>
      </c>
      <c r="M174" s="663">
        <v>492.18</v>
      </c>
      <c r="N174" s="662">
        <v>1</v>
      </c>
      <c r="O174" s="745">
        <v>1</v>
      </c>
      <c r="P174" s="663">
        <v>492.18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11</v>
      </c>
      <c r="B175" s="662" t="s">
        <v>581</v>
      </c>
      <c r="C175" s="662" t="s">
        <v>2729</v>
      </c>
      <c r="D175" s="743" t="s">
        <v>4536</v>
      </c>
      <c r="E175" s="744" t="s">
        <v>2749</v>
      </c>
      <c r="F175" s="662" t="s">
        <v>2728</v>
      </c>
      <c r="G175" s="662" t="s">
        <v>2795</v>
      </c>
      <c r="H175" s="662" t="s">
        <v>582</v>
      </c>
      <c r="I175" s="662" t="s">
        <v>2798</v>
      </c>
      <c r="J175" s="662" t="s">
        <v>2799</v>
      </c>
      <c r="K175" s="662" t="s">
        <v>2800</v>
      </c>
      <c r="L175" s="663">
        <v>1000</v>
      </c>
      <c r="M175" s="663">
        <v>2000</v>
      </c>
      <c r="N175" s="662">
        <v>2</v>
      </c>
      <c r="O175" s="745">
        <v>2</v>
      </c>
      <c r="P175" s="663">
        <v>2000</v>
      </c>
      <c r="Q175" s="678">
        <v>1</v>
      </c>
      <c r="R175" s="662">
        <v>2</v>
      </c>
      <c r="S175" s="678">
        <v>1</v>
      </c>
      <c r="T175" s="745">
        <v>2</v>
      </c>
      <c r="U175" s="701">
        <v>1</v>
      </c>
    </row>
    <row r="176" spans="1:21" ht="14.4" customHeight="1" x14ac:dyDescent="0.3">
      <c r="A176" s="661">
        <v>11</v>
      </c>
      <c r="B176" s="662" t="s">
        <v>581</v>
      </c>
      <c r="C176" s="662" t="s">
        <v>2729</v>
      </c>
      <c r="D176" s="743" t="s">
        <v>4536</v>
      </c>
      <c r="E176" s="744" t="s">
        <v>2749</v>
      </c>
      <c r="F176" s="662" t="s">
        <v>2728</v>
      </c>
      <c r="G176" s="662" t="s">
        <v>2795</v>
      </c>
      <c r="H176" s="662" t="s">
        <v>582</v>
      </c>
      <c r="I176" s="662" t="s">
        <v>2801</v>
      </c>
      <c r="J176" s="662" t="s">
        <v>2802</v>
      </c>
      <c r="K176" s="662" t="s">
        <v>2803</v>
      </c>
      <c r="L176" s="663">
        <v>500</v>
      </c>
      <c r="M176" s="663">
        <v>8000</v>
      </c>
      <c r="N176" s="662">
        <v>16</v>
      </c>
      <c r="O176" s="745">
        <v>16</v>
      </c>
      <c r="P176" s="663">
        <v>7500</v>
      </c>
      <c r="Q176" s="678">
        <v>0.9375</v>
      </c>
      <c r="R176" s="662">
        <v>15</v>
      </c>
      <c r="S176" s="678">
        <v>0.9375</v>
      </c>
      <c r="T176" s="745">
        <v>15</v>
      </c>
      <c r="U176" s="701">
        <v>0.9375</v>
      </c>
    </row>
    <row r="177" spans="1:21" ht="14.4" customHeight="1" x14ac:dyDescent="0.3">
      <c r="A177" s="661">
        <v>11</v>
      </c>
      <c r="B177" s="662" t="s">
        <v>581</v>
      </c>
      <c r="C177" s="662" t="s">
        <v>2729</v>
      </c>
      <c r="D177" s="743" t="s">
        <v>4536</v>
      </c>
      <c r="E177" s="744" t="s">
        <v>2749</v>
      </c>
      <c r="F177" s="662" t="s">
        <v>2728</v>
      </c>
      <c r="G177" s="662" t="s">
        <v>2795</v>
      </c>
      <c r="H177" s="662" t="s">
        <v>582</v>
      </c>
      <c r="I177" s="662" t="s">
        <v>2918</v>
      </c>
      <c r="J177" s="662" t="s">
        <v>2919</v>
      </c>
      <c r="K177" s="662" t="s">
        <v>2920</v>
      </c>
      <c r="L177" s="663">
        <v>999.46</v>
      </c>
      <c r="M177" s="663">
        <v>999.46</v>
      </c>
      <c r="N177" s="662">
        <v>1</v>
      </c>
      <c r="O177" s="745">
        <v>1</v>
      </c>
      <c r="P177" s="663">
        <v>999.46</v>
      </c>
      <c r="Q177" s="678">
        <v>1</v>
      </c>
      <c r="R177" s="662">
        <v>1</v>
      </c>
      <c r="S177" s="678">
        <v>1</v>
      </c>
      <c r="T177" s="745">
        <v>1</v>
      </c>
      <c r="U177" s="701">
        <v>1</v>
      </c>
    </row>
    <row r="178" spans="1:21" ht="14.4" customHeight="1" x14ac:dyDescent="0.3">
      <c r="A178" s="661">
        <v>11</v>
      </c>
      <c r="B178" s="662" t="s">
        <v>581</v>
      </c>
      <c r="C178" s="662" t="s">
        <v>2729</v>
      </c>
      <c r="D178" s="743" t="s">
        <v>4536</v>
      </c>
      <c r="E178" s="744" t="s">
        <v>2749</v>
      </c>
      <c r="F178" s="662" t="s">
        <v>2728</v>
      </c>
      <c r="G178" s="662" t="s">
        <v>2795</v>
      </c>
      <c r="H178" s="662" t="s">
        <v>582</v>
      </c>
      <c r="I178" s="662" t="s">
        <v>2939</v>
      </c>
      <c r="J178" s="662" t="s">
        <v>2940</v>
      </c>
      <c r="K178" s="662" t="s">
        <v>2941</v>
      </c>
      <c r="L178" s="663">
        <v>50.5</v>
      </c>
      <c r="M178" s="663">
        <v>50.5</v>
      </c>
      <c r="N178" s="662">
        <v>1</v>
      </c>
      <c r="O178" s="745">
        <v>1</v>
      </c>
      <c r="P178" s="663">
        <v>50.5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11</v>
      </c>
      <c r="B179" s="662" t="s">
        <v>581</v>
      </c>
      <c r="C179" s="662" t="s">
        <v>2729</v>
      </c>
      <c r="D179" s="743" t="s">
        <v>4536</v>
      </c>
      <c r="E179" s="744" t="s">
        <v>2749</v>
      </c>
      <c r="F179" s="662" t="s">
        <v>2728</v>
      </c>
      <c r="G179" s="662" t="s">
        <v>2795</v>
      </c>
      <c r="H179" s="662" t="s">
        <v>582</v>
      </c>
      <c r="I179" s="662" t="s">
        <v>2804</v>
      </c>
      <c r="J179" s="662" t="s">
        <v>2805</v>
      </c>
      <c r="K179" s="662" t="s">
        <v>2806</v>
      </c>
      <c r="L179" s="663">
        <v>971.25</v>
      </c>
      <c r="M179" s="663">
        <v>7770</v>
      </c>
      <c r="N179" s="662">
        <v>8</v>
      </c>
      <c r="O179" s="745">
        <v>8</v>
      </c>
      <c r="P179" s="663">
        <v>7770</v>
      </c>
      <c r="Q179" s="678">
        <v>1</v>
      </c>
      <c r="R179" s="662">
        <v>8</v>
      </c>
      <c r="S179" s="678">
        <v>1</v>
      </c>
      <c r="T179" s="745">
        <v>8</v>
      </c>
      <c r="U179" s="701">
        <v>1</v>
      </c>
    </row>
    <row r="180" spans="1:21" ht="14.4" customHeight="1" x14ac:dyDescent="0.3">
      <c r="A180" s="661">
        <v>11</v>
      </c>
      <c r="B180" s="662" t="s">
        <v>581</v>
      </c>
      <c r="C180" s="662" t="s">
        <v>2729</v>
      </c>
      <c r="D180" s="743" t="s">
        <v>4536</v>
      </c>
      <c r="E180" s="744" t="s">
        <v>2749</v>
      </c>
      <c r="F180" s="662" t="s">
        <v>2728</v>
      </c>
      <c r="G180" s="662" t="s">
        <v>2795</v>
      </c>
      <c r="H180" s="662" t="s">
        <v>582</v>
      </c>
      <c r="I180" s="662" t="s">
        <v>2890</v>
      </c>
      <c r="J180" s="662" t="s">
        <v>2891</v>
      </c>
      <c r="K180" s="662"/>
      <c r="L180" s="663">
        <v>1000</v>
      </c>
      <c r="M180" s="663">
        <v>2000</v>
      </c>
      <c r="N180" s="662">
        <v>2</v>
      </c>
      <c r="O180" s="745">
        <v>2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11</v>
      </c>
      <c r="B181" s="662" t="s">
        <v>581</v>
      </c>
      <c r="C181" s="662" t="s">
        <v>2729</v>
      </c>
      <c r="D181" s="743" t="s">
        <v>4536</v>
      </c>
      <c r="E181" s="744" t="s">
        <v>2749</v>
      </c>
      <c r="F181" s="662" t="s">
        <v>2728</v>
      </c>
      <c r="G181" s="662" t="s">
        <v>2809</v>
      </c>
      <c r="H181" s="662" t="s">
        <v>582</v>
      </c>
      <c r="I181" s="662" t="s">
        <v>2813</v>
      </c>
      <c r="J181" s="662" t="s">
        <v>2814</v>
      </c>
      <c r="K181" s="662" t="s">
        <v>2815</v>
      </c>
      <c r="L181" s="663">
        <v>278.75</v>
      </c>
      <c r="M181" s="663">
        <v>2230</v>
      </c>
      <c r="N181" s="662">
        <v>8</v>
      </c>
      <c r="O181" s="745">
        <v>4</v>
      </c>
      <c r="P181" s="663">
        <v>1672.5</v>
      </c>
      <c r="Q181" s="678">
        <v>0.75</v>
      </c>
      <c r="R181" s="662">
        <v>6</v>
      </c>
      <c r="S181" s="678">
        <v>0.75</v>
      </c>
      <c r="T181" s="745">
        <v>3</v>
      </c>
      <c r="U181" s="701">
        <v>0.75</v>
      </c>
    </row>
    <row r="182" spans="1:21" ht="14.4" customHeight="1" x14ac:dyDescent="0.3">
      <c r="A182" s="661">
        <v>11</v>
      </c>
      <c r="B182" s="662" t="s">
        <v>581</v>
      </c>
      <c r="C182" s="662" t="s">
        <v>2729</v>
      </c>
      <c r="D182" s="743" t="s">
        <v>4536</v>
      </c>
      <c r="E182" s="744" t="s">
        <v>2749</v>
      </c>
      <c r="F182" s="662" t="s">
        <v>2728</v>
      </c>
      <c r="G182" s="662" t="s">
        <v>2849</v>
      </c>
      <c r="H182" s="662" t="s">
        <v>582</v>
      </c>
      <c r="I182" s="662" t="s">
        <v>2850</v>
      </c>
      <c r="J182" s="662" t="s">
        <v>2851</v>
      </c>
      <c r="K182" s="662" t="s">
        <v>2852</v>
      </c>
      <c r="L182" s="663">
        <v>0</v>
      </c>
      <c r="M182" s="663">
        <v>0</v>
      </c>
      <c r="N182" s="662">
        <v>1</v>
      </c>
      <c r="O182" s="745">
        <v>1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11</v>
      </c>
      <c r="B183" s="662" t="s">
        <v>581</v>
      </c>
      <c r="C183" s="662" t="s">
        <v>2729</v>
      </c>
      <c r="D183" s="743" t="s">
        <v>4536</v>
      </c>
      <c r="E183" s="744" t="s">
        <v>2750</v>
      </c>
      <c r="F183" s="662" t="s">
        <v>2726</v>
      </c>
      <c r="G183" s="662" t="s">
        <v>2780</v>
      </c>
      <c r="H183" s="662" t="s">
        <v>1064</v>
      </c>
      <c r="I183" s="662" t="s">
        <v>1194</v>
      </c>
      <c r="J183" s="662" t="s">
        <v>1089</v>
      </c>
      <c r="K183" s="662" t="s">
        <v>2552</v>
      </c>
      <c r="L183" s="663">
        <v>407.55</v>
      </c>
      <c r="M183" s="663">
        <v>407.55</v>
      </c>
      <c r="N183" s="662">
        <v>1</v>
      </c>
      <c r="O183" s="745">
        <v>1</v>
      </c>
      <c r="P183" s="663">
        <v>407.55</v>
      </c>
      <c r="Q183" s="678">
        <v>1</v>
      </c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11</v>
      </c>
      <c r="B184" s="662" t="s">
        <v>581</v>
      </c>
      <c r="C184" s="662" t="s">
        <v>2729</v>
      </c>
      <c r="D184" s="743" t="s">
        <v>4536</v>
      </c>
      <c r="E184" s="744" t="s">
        <v>2750</v>
      </c>
      <c r="F184" s="662" t="s">
        <v>2726</v>
      </c>
      <c r="G184" s="662" t="s">
        <v>2780</v>
      </c>
      <c r="H184" s="662" t="s">
        <v>1064</v>
      </c>
      <c r="I184" s="662" t="s">
        <v>1197</v>
      </c>
      <c r="J184" s="662" t="s">
        <v>1089</v>
      </c>
      <c r="K184" s="662" t="s">
        <v>2554</v>
      </c>
      <c r="L184" s="663">
        <v>543.39</v>
      </c>
      <c r="M184" s="663">
        <v>543.39</v>
      </c>
      <c r="N184" s="662">
        <v>1</v>
      </c>
      <c r="O184" s="745">
        <v>1</v>
      </c>
      <c r="P184" s="663">
        <v>543.39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11</v>
      </c>
      <c r="B185" s="662" t="s">
        <v>581</v>
      </c>
      <c r="C185" s="662" t="s">
        <v>2729</v>
      </c>
      <c r="D185" s="743" t="s">
        <v>4536</v>
      </c>
      <c r="E185" s="744" t="s">
        <v>2750</v>
      </c>
      <c r="F185" s="662" t="s">
        <v>2726</v>
      </c>
      <c r="G185" s="662" t="s">
        <v>2780</v>
      </c>
      <c r="H185" s="662" t="s">
        <v>1064</v>
      </c>
      <c r="I185" s="662" t="s">
        <v>1088</v>
      </c>
      <c r="J185" s="662" t="s">
        <v>1089</v>
      </c>
      <c r="K185" s="662" t="s">
        <v>2553</v>
      </c>
      <c r="L185" s="663">
        <v>815.1</v>
      </c>
      <c r="M185" s="663">
        <v>5705.7000000000007</v>
      </c>
      <c r="N185" s="662">
        <v>7</v>
      </c>
      <c r="O185" s="745">
        <v>7</v>
      </c>
      <c r="P185" s="663">
        <v>5705.7000000000007</v>
      </c>
      <c r="Q185" s="678">
        <v>1</v>
      </c>
      <c r="R185" s="662">
        <v>7</v>
      </c>
      <c r="S185" s="678">
        <v>1</v>
      </c>
      <c r="T185" s="745">
        <v>7</v>
      </c>
      <c r="U185" s="701">
        <v>1</v>
      </c>
    </row>
    <row r="186" spans="1:21" ht="14.4" customHeight="1" x14ac:dyDescent="0.3">
      <c r="A186" s="661">
        <v>11</v>
      </c>
      <c r="B186" s="662" t="s">
        <v>581</v>
      </c>
      <c r="C186" s="662" t="s">
        <v>2729</v>
      </c>
      <c r="D186" s="743" t="s">
        <v>4536</v>
      </c>
      <c r="E186" s="744" t="s">
        <v>2750</v>
      </c>
      <c r="F186" s="662" t="s">
        <v>2726</v>
      </c>
      <c r="G186" s="662" t="s">
        <v>2784</v>
      </c>
      <c r="H186" s="662" t="s">
        <v>582</v>
      </c>
      <c r="I186" s="662" t="s">
        <v>725</v>
      </c>
      <c r="J186" s="662" t="s">
        <v>2785</v>
      </c>
      <c r="K186" s="662" t="s">
        <v>2786</v>
      </c>
      <c r="L186" s="663">
        <v>0</v>
      </c>
      <c r="M186" s="663">
        <v>0</v>
      </c>
      <c r="N186" s="662">
        <v>3</v>
      </c>
      <c r="O186" s="745">
        <v>3</v>
      </c>
      <c r="P186" s="663">
        <v>0</v>
      </c>
      <c r="Q186" s="678"/>
      <c r="R186" s="662">
        <v>3</v>
      </c>
      <c r="S186" s="678">
        <v>1</v>
      </c>
      <c r="T186" s="745">
        <v>3</v>
      </c>
      <c r="U186" s="701">
        <v>1</v>
      </c>
    </row>
    <row r="187" spans="1:21" ht="14.4" customHeight="1" x14ac:dyDescent="0.3">
      <c r="A187" s="661">
        <v>11</v>
      </c>
      <c r="B187" s="662" t="s">
        <v>581</v>
      </c>
      <c r="C187" s="662" t="s">
        <v>2729</v>
      </c>
      <c r="D187" s="743" t="s">
        <v>4536</v>
      </c>
      <c r="E187" s="744" t="s">
        <v>2750</v>
      </c>
      <c r="F187" s="662" t="s">
        <v>2728</v>
      </c>
      <c r="G187" s="662" t="s">
        <v>2795</v>
      </c>
      <c r="H187" s="662" t="s">
        <v>582</v>
      </c>
      <c r="I187" s="662" t="s">
        <v>2804</v>
      </c>
      <c r="J187" s="662" t="s">
        <v>2805</v>
      </c>
      <c r="K187" s="662" t="s">
        <v>2806</v>
      </c>
      <c r="L187" s="663">
        <v>971.25</v>
      </c>
      <c r="M187" s="663">
        <v>971.25</v>
      </c>
      <c r="N187" s="662">
        <v>1</v>
      </c>
      <c r="O187" s="745">
        <v>1</v>
      </c>
      <c r="P187" s="663">
        <v>971.25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11</v>
      </c>
      <c r="B188" s="662" t="s">
        <v>581</v>
      </c>
      <c r="C188" s="662" t="s">
        <v>2729</v>
      </c>
      <c r="D188" s="743" t="s">
        <v>4536</v>
      </c>
      <c r="E188" s="744" t="s">
        <v>2751</v>
      </c>
      <c r="F188" s="662" t="s">
        <v>2726</v>
      </c>
      <c r="G188" s="662" t="s">
        <v>2765</v>
      </c>
      <c r="H188" s="662" t="s">
        <v>1064</v>
      </c>
      <c r="I188" s="662" t="s">
        <v>1272</v>
      </c>
      <c r="J188" s="662" t="s">
        <v>2587</v>
      </c>
      <c r="K188" s="662" t="s">
        <v>2588</v>
      </c>
      <c r="L188" s="663">
        <v>150.04</v>
      </c>
      <c r="M188" s="663">
        <v>150.04</v>
      </c>
      <c r="N188" s="662">
        <v>1</v>
      </c>
      <c r="O188" s="745">
        <v>1</v>
      </c>
      <c r="P188" s="663">
        <v>150.04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11</v>
      </c>
      <c r="B189" s="662" t="s">
        <v>581</v>
      </c>
      <c r="C189" s="662" t="s">
        <v>2729</v>
      </c>
      <c r="D189" s="743" t="s">
        <v>4536</v>
      </c>
      <c r="E189" s="744" t="s">
        <v>2751</v>
      </c>
      <c r="F189" s="662" t="s">
        <v>2726</v>
      </c>
      <c r="G189" s="662" t="s">
        <v>2766</v>
      </c>
      <c r="H189" s="662" t="s">
        <v>582</v>
      </c>
      <c r="I189" s="662" t="s">
        <v>1247</v>
      </c>
      <c r="J189" s="662" t="s">
        <v>1248</v>
      </c>
      <c r="K189" s="662" t="s">
        <v>2594</v>
      </c>
      <c r="L189" s="663">
        <v>170.52</v>
      </c>
      <c r="M189" s="663">
        <v>2216.7600000000002</v>
      </c>
      <c r="N189" s="662">
        <v>13</v>
      </c>
      <c r="O189" s="745">
        <v>4.5</v>
      </c>
      <c r="P189" s="663">
        <v>511.56000000000006</v>
      </c>
      <c r="Q189" s="678">
        <v>0.23076923076923078</v>
      </c>
      <c r="R189" s="662">
        <v>3</v>
      </c>
      <c r="S189" s="678">
        <v>0.23076923076923078</v>
      </c>
      <c r="T189" s="745">
        <v>1.5</v>
      </c>
      <c r="U189" s="701">
        <v>0.33333333333333331</v>
      </c>
    </row>
    <row r="190" spans="1:21" ht="14.4" customHeight="1" x14ac:dyDescent="0.3">
      <c r="A190" s="661">
        <v>11</v>
      </c>
      <c r="B190" s="662" t="s">
        <v>581</v>
      </c>
      <c r="C190" s="662" t="s">
        <v>2729</v>
      </c>
      <c r="D190" s="743" t="s">
        <v>4536</v>
      </c>
      <c r="E190" s="744" t="s">
        <v>2751</v>
      </c>
      <c r="F190" s="662" t="s">
        <v>2726</v>
      </c>
      <c r="G190" s="662" t="s">
        <v>2766</v>
      </c>
      <c r="H190" s="662" t="s">
        <v>582</v>
      </c>
      <c r="I190" s="662" t="s">
        <v>2892</v>
      </c>
      <c r="J190" s="662" t="s">
        <v>2743</v>
      </c>
      <c r="K190" s="662"/>
      <c r="L190" s="663">
        <v>170.52</v>
      </c>
      <c r="M190" s="663">
        <v>341.04</v>
      </c>
      <c r="N190" s="662">
        <v>2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11</v>
      </c>
      <c r="B191" s="662" t="s">
        <v>581</v>
      </c>
      <c r="C191" s="662" t="s">
        <v>2729</v>
      </c>
      <c r="D191" s="743" t="s">
        <v>4536</v>
      </c>
      <c r="E191" s="744" t="s">
        <v>2751</v>
      </c>
      <c r="F191" s="662" t="s">
        <v>2726</v>
      </c>
      <c r="G191" s="662" t="s">
        <v>2766</v>
      </c>
      <c r="H191" s="662" t="s">
        <v>582</v>
      </c>
      <c r="I191" s="662" t="s">
        <v>2859</v>
      </c>
      <c r="J191" s="662" t="s">
        <v>1248</v>
      </c>
      <c r="K191" s="662" t="s">
        <v>2594</v>
      </c>
      <c r="L191" s="663">
        <v>0</v>
      </c>
      <c r="M191" s="663">
        <v>0</v>
      </c>
      <c r="N191" s="662">
        <v>1</v>
      </c>
      <c r="O191" s="745">
        <v>1</v>
      </c>
      <c r="P191" s="663">
        <v>0</v>
      </c>
      <c r="Q191" s="678"/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11</v>
      </c>
      <c r="B192" s="662" t="s">
        <v>581</v>
      </c>
      <c r="C192" s="662" t="s">
        <v>2729</v>
      </c>
      <c r="D192" s="743" t="s">
        <v>4536</v>
      </c>
      <c r="E192" s="744" t="s">
        <v>2751</v>
      </c>
      <c r="F192" s="662" t="s">
        <v>2726</v>
      </c>
      <c r="G192" s="662" t="s">
        <v>2780</v>
      </c>
      <c r="H192" s="662" t="s">
        <v>1064</v>
      </c>
      <c r="I192" s="662" t="s">
        <v>1194</v>
      </c>
      <c r="J192" s="662" t="s">
        <v>1089</v>
      </c>
      <c r="K192" s="662" t="s">
        <v>2552</v>
      </c>
      <c r="L192" s="663">
        <v>407.55</v>
      </c>
      <c r="M192" s="663">
        <v>1222.6500000000001</v>
      </c>
      <c r="N192" s="662">
        <v>3</v>
      </c>
      <c r="O192" s="745">
        <v>1</v>
      </c>
      <c r="P192" s="663">
        <v>1222.6500000000001</v>
      </c>
      <c r="Q192" s="678">
        <v>1</v>
      </c>
      <c r="R192" s="662">
        <v>3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11</v>
      </c>
      <c r="B193" s="662" t="s">
        <v>581</v>
      </c>
      <c r="C193" s="662" t="s">
        <v>2729</v>
      </c>
      <c r="D193" s="743" t="s">
        <v>4536</v>
      </c>
      <c r="E193" s="744" t="s">
        <v>2751</v>
      </c>
      <c r="F193" s="662" t="s">
        <v>2726</v>
      </c>
      <c r="G193" s="662" t="s">
        <v>2780</v>
      </c>
      <c r="H193" s="662" t="s">
        <v>1064</v>
      </c>
      <c r="I193" s="662" t="s">
        <v>1197</v>
      </c>
      <c r="J193" s="662" t="s">
        <v>1089</v>
      </c>
      <c r="K193" s="662" t="s">
        <v>2554</v>
      </c>
      <c r="L193" s="663">
        <v>543.39</v>
      </c>
      <c r="M193" s="663">
        <v>1086.78</v>
      </c>
      <c r="N193" s="662">
        <v>2</v>
      </c>
      <c r="O193" s="745">
        <v>0.5</v>
      </c>
      <c r="P193" s="663">
        <v>1086.78</v>
      </c>
      <c r="Q193" s="678">
        <v>1</v>
      </c>
      <c r="R193" s="662">
        <v>2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11</v>
      </c>
      <c r="B194" s="662" t="s">
        <v>581</v>
      </c>
      <c r="C194" s="662" t="s">
        <v>2729</v>
      </c>
      <c r="D194" s="743" t="s">
        <v>4536</v>
      </c>
      <c r="E194" s="744" t="s">
        <v>2751</v>
      </c>
      <c r="F194" s="662" t="s">
        <v>2726</v>
      </c>
      <c r="G194" s="662" t="s">
        <v>2780</v>
      </c>
      <c r="H194" s="662" t="s">
        <v>1064</v>
      </c>
      <c r="I194" s="662" t="s">
        <v>1088</v>
      </c>
      <c r="J194" s="662" t="s">
        <v>1089</v>
      </c>
      <c r="K194" s="662" t="s">
        <v>2553</v>
      </c>
      <c r="L194" s="663">
        <v>815.1</v>
      </c>
      <c r="M194" s="663">
        <v>9781.2000000000025</v>
      </c>
      <c r="N194" s="662">
        <v>12</v>
      </c>
      <c r="O194" s="745">
        <v>9.5</v>
      </c>
      <c r="P194" s="663">
        <v>815.1</v>
      </c>
      <c r="Q194" s="678">
        <v>8.3333333333333315E-2</v>
      </c>
      <c r="R194" s="662">
        <v>1</v>
      </c>
      <c r="S194" s="678">
        <v>8.3333333333333329E-2</v>
      </c>
      <c r="T194" s="745">
        <v>1</v>
      </c>
      <c r="U194" s="701">
        <v>0.10526315789473684</v>
      </c>
    </row>
    <row r="195" spans="1:21" ht="14.4" customHeight="1" x14ac:dyDescent="0.3">
      <c r="A195" s="661">
        <v>11</v>
      </c>
      <c r="B195" s="662" t="s">
        <v>581</v>
      </c>
      <c r="C195" s="662" t="s">
        <v>2729</v>
      </c>
      <c r="D195" s="743" t="s">
        <v>4536</v>
      </c>
      <c r="E195" s="744" t="s">
        <v>2751</v>
      </c>
      <c r="F195" s="662" t="s">
        <v>2726</v>
      </c>
      <c r="G195" s="662" t="s">
        <v>2780</v>
      </c>
      <c r="H195" s="662" t="s">
        <v>1064</v>
      </c>
      <c r="I195" s="662" t="s">
        <v>1215</v>
      </c>
      <c r="J195" s="662" t="s">
        <v>1089</v>
      </c>
      <c r="K195" s="662" t="s">
        <v>2554</v>
      </c>
      <c r="L195" s="663">
        <v>543.39</v>
      </c>
      <c r="M195" s="663">
        <v>543.39</v>
      </c>
      <c r="N195" s="662">
        <v>1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11</v>
      </c>
      <c r="B196" s="662" t="s">
        <v>581</v>
      </c>
      <c r="C196" s="662" t="s">
        <v>2729</v>
      </c>
      <c r="D196" s="743" t="s">
        <v>4536</v>
      </c>
      <c r="E196" s="744" t="s">
        <v>2751</v>
      </c>
      <c r="F196" s="662" t="s">
        <v>2728</v>
      </c>
      <c r="G196" s="662" t="s">
        <v>2795</v>
      </c>
      <c r="H196" s="662" t="s">
        <v>582</v>
      </c>
      <c r="I196" s="662" t="s">
        <v>2798</v>
      </c>
      <c r="J196" s="662" t="s">
        <v>2799</v>
      </c>
      <c r="K196" s="662" t="s">
        <v>2800</v>
      </c>
      <c r="L196" s="663">
        <v>1000</v>
      </c>
      <c r="M196" s="663">
        <v>2000</v>
      </c>
      <c r="N196" s="662">
        <v>2</v>
      </c>
      <c r="O196" s="745">
        <v>2</v>
      </c>
      <c r="P196" s="663">
        <v>2000</v>
      </c>
      <c r="Q196" s="678">
        <v>1</v>
      </c>
      <c r="R196" s="662">
        <v>2</v>
      </c>
      <c r="S196" s="678">
        <v>1</v>
      </c>
      <c r="T196" s="745">
        <v>2</v>
      </c>
      <c r="U196" s="701">
        <v>1</v>
      </c>
    </row>
    <row r="197" spans="1:21" ht="14.4" customHeight="1" x14ac:dyDescent="0.3">
      <c r="A197" s="661">
        <v>11</v>
      </c>
      <c r="B197" s="662" t="s">
        <v>581</v>
      </c>
      <c r="C197" s="662" t="s">
        <v>2729</v>
      </c>
      <c r="D197" s="743" t="s">
        <v>4536</v>
      </c>
      <c r="E197" s="744" t="s">
        <v>2751</v>
      </c>
      <c r="F197" s="662" t="s">
        <v>2728</v>
      </c>
      <c r="G197" s="662" t="s">
        <v>2795</v>
      </c>
      <c r="H197" s="662" t="s">
        <v>582</v>
      </c>
      <c r="I197" s="662" t="s">
        <v>2801</v>
      </c>
      <c r="J197" s="662" t="s">
        <v>2802</v>
      </c>
      <c r="K197" s="662" t="s">
        <v>2803</v>
      </c>
      <c r="L197" s="663">
        <v>500</v>
      </c>
      <c r="M197" s="663">
        <v>500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11</v>
      </c>
      <c r="B198" s="662" t="s">
        <v>581</v>
      </c>
      <c r="C198" s="662" t="s">
        <v>2729</v>
      </c>
      <c r="D198" s="743" t="s">
        <v>4536</v>
      </c>
      <c r="E198" s="744" t="s">
        <v>2751</v>
      </c>
      <c r="F198" s="662" t="s">
        <v>2728</v>
      </c>
      <c r="G198" s="662" t="s">
        <v>2795</v>
      </c>
      <c r="H198" s="662" t="s">
        <v>582</v>
      </c>
      <c r="I198" s="662" t="s">
        <v>2918</v>
      </c>
      <c r="J198" s="662" t="s">
        <v>2919</v>
      </c>
      <c r="K198" s="662" t="s">
        <v>2920</v>
      </c>
      <c r="L198" s="663">
        <v>999.46</v>
      </c>
      <c r="M198" s="663">
        <v>999.46</v>
      </c>
      <c r="N198" s="662">
        <v>1</v>
      </c>
      <c r="O198" s="745">
        <v>1</v>
      </c>
      <c r="P198" s="663">
        <v>999.46</v>
      </c>
      <c r="Q198" s="678">
        <v>1</v>
      </c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11</v>
      </c>
      <c r="B199" s="662" t="s">
        <v>581</v>
      </c>
      <c r="C199" s="662" t="s">
        <v>2729</v>
      </c>
      <c r="D199" s="743" t="s">
        <v>4536</v>
      </c>
      <c r="E199" s="744" t="s">
        <v>2751</v>
      </c>
      <c r="F199" s="662" t="s">
        <v>2728</v>
      </c>
      <c r="G199" s="662" t="s">
        <v>2795</v>
      </c>
      <c r="H199" s="662" t="s">
        <v>582</v>
      </c>
      <c r="I199" s="662" t="s">
        <v>2804</v>
      </c>
      <c r="J199" s="662" t="s">
        <v>2805</v>
      </c>
      <c r="K199" s="662" t="s">
        <v>2806</v>
      </c>
      <c r="L199" s="663">
        <v>971.25</v>
      </c>
      <c r="M199" s="663">
        <v>2913.75</v>
      </c>
      <c r="N199" s="662">
        <v>3</v>
      </c>
      <c r="O199" s="745">
        <v>3</v>
      </c>
      <c r="P199" s="663">
        <v>1942.5</v>
      </c>
      <c r="Q199" s="678">
        <v>0.66666666666666663</v>
      </c>
      <c r="R199" s="662">
        <v>2</v>
      </c>
      <c r="S199" s="678">
        <v>0.66666666666666663</v>
      </c>
      <c r="T199" s="745">
        <v>2</v>
      </c>
      <c r="U199" s="701">
        <v>0.66666666666666663</v>
      </c>
    </row>
    <row r="200" spans="1:21" ht="14.4" customHeight="1" x14ac:dyDescent="0.3">
      <c r="A200" s="661">
        <v>11</v>
      </c>
      <c r="B200" s="662" t="s">
        <v>581</v>
      </c>
      <c r="C200" s="662" t="s">
        <v>2729</v>
      </c>
      <c r="D200" s="743" t="s">
        <v>4536</v>
      </c>
      <c r="E200" s="744" t="s">
        <v>2751</v>
      </c>
      <c r="F200" s="662" t="s">
        <v>2728</v>
      </c>
      <c r="G200" s="662" t="s">
        <v>2795</v>
      </c>
      <c r="H200" s="662" t="s">
        <v>582</v>
      </c>
      <c r="I200" s="662" t="s">
        <v>2942</v>
      </c>
      <c r="J200" s="662" t="s">
        <v>2943</v>
      </c>
      <c r="K200" s="662" t="s">
        <v>2944</v>
      </c>
      <c r="L200" s="663">
        <v>1000</v>
      </c>
      <c r="M200" s="663">
        <v>1000</v>
      </c>
      <c r="N200" s="662">
        <v>1</v>
      </c>
      <c r="O200" s="745">
        <v>1</v>
      </c>
      <c r="P200" s="663">
        <v>1000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11</v>
      </c>
      <c r="B201" s="662" t="s">
        <v>581</v>
      </c>
      <c r="C201" s="662" t="s">
        <v>2729</v>
      </c>
      <c r="D201" s="743" t="s">
        <v>4536</v>
      </c>
      <c r="E201" s="744" t="s">
        <v>2751</v>
      </c>
      <c r="F201" s="662" t="s">
        <v>2728</v>
      </c>
      <c r="G201" s="662" t="s">
        <v>2945</v>
      </c>
      <c r="H201" s="662" t="s">
        <v>582</v>
      </c>
      <c r="I201" s="662" t="s">
        <v>2946</v>
      </c>
      <c r="J201" s="662" t="s">
        <v>2947</v>
      </c>
      <c r="K201" s="662" t="s">
        <v>2948</v>
      </c>
      <c r="L201" s="663">
        <v>14235</v>
      </c>
      <c r="M201" s="663">
        <v>14235</v>
      </c>
      <c r="N201" s="662">
        <v>1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11</v>
      </c>
      <c r="B202" s="662" t="s">
        <v>581</v>
      </c>
      <c r="C202" s="662" t="s">
        <v>2729</v>
      </c>
      <c r="D202" s="743" t="s">
        <v>4536</v>
      </c>
      <c r="E202" s="744" t="s">
        <v>2752</v>
      </c>
      <c r="F202" s="662" t="s">
        <v>2726</v>
      </c>
      <c r="G202" s="662" t="s">
        <v>2765</v>
      </c>
      <c r="H202" s="662" t="s">
        <v>1064</v>
      </c>
      <c r="I202" s="662" t="s">
        <v>1272</v>
      </c>
      <c r="J202" s="662" t="s">
        <v>2587</v>
      </c>
      <c r="K202" s="662" t="s">
        <v>2588</v>
      </c>
      <c r="L202" s="663">
        <v>150.04</v>
      </c>
      <c r="M202" s="663">
        <v>450.12</v>
      </c>
      <c r="N202" s="662">
        <v>3</v>
      </c>
      <c r="O202" s="745">
        <v>0.5</v>
      </c>
      <c r="P202" s="663">
        <v>450.12</v>
      </c>
      <c r="Q202" s="678">
        <v>1</v>
      </c>
      <c r="R202" s="662">
        <v>3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11</v>
      </c>
      <c r="B203" s="662" t="s">
        <v>581</v>
      </c>
      <c r="C203" s="662" t="s">
        <v>2729</v>
      </c>
      <c r="D203" s="743" t="s">
        <v>4536</v>
      </c>
      <c r="E203" s="744" t="s">
        <v>2752</v>
      </c>
      <c r="F203" s="662" t="s">
        <v>2726</v>
      </c>
      <c r="G203" s="662" t="s">
        <v>2765</v>
      </c>
      <c r="H203" s="662" t="s">
        <v>1064</v>
      </c>
      <c r="I203" s="662" t="s">
        <v>1272</v>
      </c>
      <c r="J203" s="662" t="s">
        <v>2587</v>
      </c>
      <c r="K203" s="662" t="s">
        <v>2588</v>
      </c>
      <c r="L203" s="663">
        <v>154.36000000000001</v>
      </c>
      <c r="M203" s="663">
        <v>926.16000000000008</v>
      </c>
      <c r="N203" s="662">
        <v>6</v>
      </c>
      <c r="O203" s="745">
        <v>1.5</v>
      </c>
      <c r="P203" s="663">
        <v>926.16000000000008</v>
      </c>
      <c r="Q203" s="678">
        <v>1</v>
      </c>
      <c r="R203" s="662">
        <v>6</v>
      </c>
      <c r="S203" s="678">
        <v>1</v>
      </c>
      <c r="T203" s="745">
        <v>1.5</v>
      </c>
      <c r="U203" s="701">
        <v>1</v>
      </c>
    </row>
    <row r="204" spans="1:21" ht="14.4" customHeight="1" x14ac:dyDescent="0.3">
      <c r="A204" s="661">
        <v>11</v>
      </c>
      <c r="B204" s="662" t="s">
        <v>581</v>
      </c>
      <c r="C204" s="662" t="s">
        <v>2729</v>
      </c>
      <c r="D204" s="743" t="s">
        <v>4536</v>
      </c>
      <c r="E204" s="744" t="s">
        <v>2752</v>
      </c>
      <c r="F204" s="662" t="s">
        <v>2726</v>
      </c>
      <c r="G204" s="662" t="s">
        <v>2765</v>
      </c>
      <c r="H204" s="662" t="s">
        <v>1064</v>
      </c>
      <c r="I204" s="662" t="s">
        <v>2949</v>
      </c>
      <c r="J204" s="662" t="s">
        <v>2950</v>
      </c>
      <c r="K204" s="662" t="s">
        <v>2951</v>
      </c>
      <c r="L204" s="663">
        <v>149.52000000000001</v>
      </c>
      <c r="M204" s="663">
        <v>299.04000000000002</v>
      </c>
      <c r="N204" s="662">
        <v>2</v>
      </c>
      <c r="O204" s="745">
        <v>0.5</v>
      </c>
      <c r="P204" s="663">
        <v>299.04000000000002</v>
      </c>
      <c r="Q204" s="678">
        <v>1</v>
      </c>
      <c r="R204" s="662">
        <v>2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11</v>
      </c>
      <c r="B205" s="662" t="s">
        <v>581</v>
      </c>
      <c r="C205" s="662" t="s">
        <v>2729</v>
      </c>
      <c r="D205" s="743" t="s">
        <v>4536</v>
      </c>
      <c r="E205" s="744" t="s">
        <v>2752</v>
      </c>
      <c r="F205" s="662" t="s">
        <v>2726</v>
      </c>
      <c r="G205" s="662" t="s">
        <v>2858</v>
      </c>
      <c r="H205" s="662" t="s">
        <v>1064</v>
      </c>
      <c r="I205" s="662" t="s">
        <v>1103</v>
      </c>
      <c r="J205" s="662" t="s">
        <v>1104</v>
      </c>
      <c r="K205" s="662" t="s">
        <v>1105</v>
      </c>
      <c r="L205" s="663">
        <v>35.11</v>
      </c>
      <c r="M205" s="663">
        <v>35.11</v>
      </c>
      <c r="N205" s="662">
        <v>1</v>
      </c>
      <c r="O205" s="745">
        <v>0.5</v>
      </c>
      <c r="P205" s="663">
        <v>35.11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11</v>
      </c>
      <c r="B206" s="662" t="s">
        <v>581</v>
      </c>
      <c r="C206" s="662" t="s">
        <v>2729</v>
      </c>
      <c r="D206" s="743" t="s">
        <v>4536</v>
      </c>
      <c r="E206" s="744" t="s">
        <v>2752</v>
      </c>
      <c r="F206" s="662" t="s">
        <v>2726</v>
      </c>
      <c r="G206" s="662" t="s">
        <v>2766</v>
      </c>
      <c r="H206" s="662" t="s">
        <v>582</v>
      </c>
      <c r="I206" s="662" t="s">
        <v>1247</v>
      </c>
      <c r="J206" s="662" t="s">
        <v>1248</v>
      </c>
      <c r="K206" s="662" t="s">
        <v>2594</v>
      </c>
      <c r="L206" s="663">
        <v>170.52</v>
      </c>
      <c r="M206" s="663">
        <v>5115.6000000000004</v>
      </c>
      <c r="N206" s="662">
        <v>30</v>
      </c>
      <c r="O206" s="745">
        <v>10</v>
      </c>
      <c r="P206" s="663">
        <v>3410.4</v>
      </c>
      <c r="Q206" s="678">
        <v>0.66666666666666663</v>
      </c>
      <c r="R206" s="662">
        <v>20</v>
      </c>
      <c r="S206" s="678">
        <v>0.66666666666666663</v>
      </c>
      <c r="T206" s="745">
        <v>7</v>
      </c>
      <c r="U206" s="701">
        <v>0.7</v>
      </c>
    </row>
    <row r="207" spans="1:21" ht="14.4" customHeight="1" x14ac:dyDescent="0.3">
      <c r="A207" s="661">
        <v>11</v>
      </c>
      <c r="B207" s="662" t="s">
        <v>581</v>
      </c>
      <c r="C207" s="662" t="s">
        <v>2729</v>
      </c>
      <c r="D207" s="743" t="s">
        <v>4536</v>
      </c>
      <c r="E207" s="744" t="s">
        <v>2752</v>
      </c>
      <c r="F207" s="662" t="s">
        <v>2726</v>
      </c>
      <c r="G207" s="662" t="s">
        <v>2766</v>
      </c>
      <c r="H207" s="662" t="s">
        <v>582</v>
      </c>
      <c r="I207" s="662" t="s">
        <v>2767</v>
      </c>
      <c r="J207" s="662" t="s">
        <v>1248</v>
      </c>
      <c r="K207" s="662" t="s">
        <v>1237</v>
      </c>
      <c r="L207" s="663">
        <v>0</v>
      </c>
      <c r="M207" s="663">
        <v>0</v>
      </c>
      <c r="N207" s="662">
        <v>4</v>
      </c>
      <c r="O207" s="745">
        <v>1</v>
      </c>
      <c r="P207" s="663">
        <v>0</v>
      </c>
      <c r="Q207" s="678"/>
      <c r="R207" s="662">
        <v>2</v>
      </c>
      <c r="S207" s="678">
        <v>0.5</v>
      </c>
      <c r="T207" s="745">
        <v>0.5</v>
      </c>
      <c r="U207" s="701">
        <v>0.5</v>
      </c>
    </row>
    <row r="208" spans="1:21" ht="14.4" customHeight="1" x14ac:dyDescent="0.3">
      <c r="A208" s="661">
        <v>11</v>
      </c>
      <c r="B208" s="662" t="s">
        <v>581</v>
      </c>
      <c r="C208" s="662" t="s">
        <v>2729</v>
      </c>
      <c r="D208" s="743" t="s">
        <v>4536</v>
      </c>
      <c r="E208" s="744" t="s">
        <v>2752</v>
      </c>
      <c r="F208" s="662" t="s">
        <v>2726</v>
      </c>
      <c r="G208" s="662" t="s">
        <v>2766</v>
      </c>
      <c r="H208" s="662" t="s">
        <v>582</v>
      </c>
      <c r="I208" s="662" t="s">
        <v>2892</v>
      </c>
      <c r="J208" s="662" t="s">
        <v>2743</v>
      </c>
      <c r="K208" s="662"/>
      <c r="L208" s="663">
        <v>170.52</v>
      </c>
      <c r="M208" s="663">
        <v>341.04</v>
      </c>
      <c r="N208" s="662">
        <v>2</v>
      </c>
      <c r="O208" s="745">
        <v>0.5</v>
      </c>
      <c r="P208" s="663">
        <v>341.04</v>
      </c>
      <c r="Q208" s="678">
        <v>1</v>
      </c>
      <c r="R208" s="662">
        <v>2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11</v>
      </c>
      <c r="B209" s="662" t="s">
        <v>581</v>
      </c>
      <c r="C209" s="662" t="s">
        <v>2729</v>
      </c>
      <c r="D209" s="743" t="s">
        <v>4536</v>
      </c>
      <c r="E209" s="744" t="s">
        <v>2752</v>
      </c>
      <c r="F209" s="662" t="s">
        <v>2726</v>
      </c>
      <c r="G209" s="662" t="s">
        <v>2766</v>
      </c>
      <c r="H209" s="662" t="s">
        <v>582</v>
      </c>
      <c r="I209" s="662" t="s">
        <v>2859</v>
      </c>
      <c r="J209" s="662" t="s">
        <v>1248</v>
      </c>
      <c r="K209" s="662" t="s">
        <v>2594</v>
      </c>
      <c r="L209" s="663">
        <v>0</v>
      </c>
      <c r="M209" s="663">
        <v>0</v>
      </c>
      <c r="N209" s="662">
        <v>4</v>
      </c>
      <c r="O209" s="745">
        <v>1.5</v>
      </c>
      <c r="P209" s="663">
        <v>0</v>
      </c>
      <c r="Q209" s="678"/>
      <c r="R209" s="662">
        <v>2</v>
      </c>
      <c r="S209" s="678">
        <v>0.5</v>
      </c>
      <c r="T209" s="745">
        <v>0.5</v>
      </c>
      <c r="U209" s="701">
        <v>0.33333333333333331</v>
      </c>
    </row>
    <row r="210" spans="1:21" ht="14.4" customHeight="1" x14ac:dyDescent="0.3">
      <c r="A210" s="661">
        <v>11</v>
      </c>
      <c r="B210" s="662" t="s">
        <v>581</v>
      </c>
      <c r="C210" s="662" t="s">
        <v>2729</v>
      </c>
      <c r="D210" s="743" t="s">
        <v>4536</v>
      </c>
      <c r="E210" s="744" t="s">
        <v>2752</v>
      </c>
      <c r="F210" s="662" t="s">
        <v>2726</v>
      </c>
      <c r="G210" s="662" t="s">
        <v>2768</v>
      </c>
      <c r="H210" s="662" t="s">
        <v>582</v>
      </c>
      <c r="I210" s="662" t="s">
        <v>1957</v>
      </c>
      <c r="J210" s="662" t="s">
        <v>1958</v>
      </c>
      <c r="K210" s="662" t="s">
        <v>2594</v>
      </c>
      <c r="L210" s="663">
        <v>66.819999999999993</v>
      </c>
      <c r="M210" s="663">
        <v>334.09999999999997</v>
      </c>
      <c r="N210" s="662">
        <v>5</v>
      </c>
      <c r="O210" s="745">
        <v>0.5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11</v>
      </c>
      <c r="B211" s="662" t="s">
        <v>581</v>
      </c>
      <c r="C211" s="662" t="s">
        <v>2729</v>
      </c>
      <c r="D211" s="743" t="s">
        <v>4536</v>
      </c>
      <c r="E211" s="744" t="s">
        <v>2752</v>
      </c>
      <c r="F211" s="662" t="s">
        <v>2726</v>
      </c>
      <c r="G211" s="662" t="s">
        <v>2927</v>
      </c>
      <c r="H211" s="662" t="s">
        <v>582</v>
      </c>
      <c r="I211" s="662" t="s">
        <v>2892</v>
      </c>
      <c r="J211" s="662" t="s">
        <v>2743</v>
      </c>
      <c r="K211" s="662"/>
      <c r="L211" s="663">
        <v>170.52</v>
      </c>
      <c r="M211" s="663">
        <v>341.04</v>
      </c>
      <c r="N211" s="662">
        <v>2</v>
      </c>
      <c r="O211" s="745">
        <v>1</v>
      </c>
      <c r="P211" s="663">
        <v>341.04</v>
      </c>
      <c r="Q211" s="678">
        <v>1</v>
      </c>
      <c r="R211" s="662">
        <v>2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11</v>
      </c>
      <c r="B212" s="662" t="s">
        <v>581</v>
      </c>
      <c r="C212" s="662" t="s">
        <v>2729</v>
      </c>
      <c r="D212" s="743" t="s">
        <v>4536</v>
      </c>
      <c r="E212" s="744" t="s">
        <v>2752</v>
      </c>
      <c r="F212" s="662" t="s">
        <v>2726</v>
      </c>
      <c r="G212" s="662" t="s">
        <v>2828</v>
      </c>
      <c r="H212" s="662" t="s">
        <v>582</v>
      </c>
      <c r="I212" s="662" t="s">
        <v>798</v>
      </c>
      <c r="J212" s="662" t="s">
        <v>799</v>
      </c>
      <c r="K212" s="662" t="s">
        <v>2870</v>
      </c>
      <c r="L212" s="663">
        <v>0</v>
      </c>
      <c r="M212" s="663">
        <v>0</v>
      </c>
      <c r="N212" s="662">
        <v>1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11</v>
      </c>
      <c r="B213" s="662" t="s">
        <v>581</v>
      </c>
      <c r="C213" s="662" t="s">
        <v>2729</v>
      </c>
      <c r="D213" s="743" t="s">
        <v>4536</v>
      </c>
      <c r="E213" s="744" t="s">
        <v>2752</v>
      </c>
      <c r="F213" s="662" t="s">
        <v>2726</v>
      </c>
      <c r="G213" s="662" t="s">
        <v>2828</v>
      </c>
      <c r="H213" s="662" t="s">
        <v>582</v>
      </c>
      <c r="I213" s="662" t="s">
        <v>2829</v>
      </c>
      <c r="J213" s="662" t="s">
        <v>799</v>
      </c>
      <c r="K213" s="662" t="s">
        <v>2830</v>
      </c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11</v>
      </c>
      <c r="B214" s="662" t="s">
        <v>581</v>
      </c>
      <c r="C214" s="662" t="s">
        <v>2729</v>
      </c>
      <c r="D214" s="743" t="s">
        <v>4536</v>
      </c>
      <c r="E214" s="744" t="s">
        <v>2752</v>
      </c>
      <c r="F214" s="662" t="s">
        <v>2726</v>
      </c>
      <c r="G214" s="662" t="s">
        <v>2828</v>
      </c>
      <c r="H214" s="662" t="s">
        <v>582</v>
      </c>
      <c r="I214" s="662" t="s">
        <v>1851</v>
      </c>
      <c r="J214" s="662" t="s">
        <v>799</v>
      </c>
      <c r="K214" s="662" t="s">
        <v>1852</v>
      </c>
      <c r="L214" s="663">
        <v>0</v>
      </c>
      <c r="M214" s="663">
        <v>0</v>
      </c>
      <c r="N214" s="662">
        <v>1</v>
      </c>
      <c r="O214" s="745">
        <v>0.5</v>
      </c>
      <c r="P214" s="663">
        <v>0</v>
      </c>
      <c r="Q214" s="678"/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11</v>
      </c>
      <c r="B215" s="662" t="s">
        <v>581</v>
      </c>
      <c r="C215" s="662" t="s">
        <v>2729</v>
      </c>
      <c r="D215" s="743" t="s">
        <v>4536</v>
      </c>
      <c r="E215" s="744" t="s">
        <v>2752</v>
      </c>
      <c r="F215" s="662" t="s">
        <v>2726</v>
      </c>
      <c r="G215" s="662" t="s">
        <v>2775</v>
      </c>
      <c r="H215" s="662" t="s">
        <v>582</v>
      </c>
      <c r="I215" s="662" t="s">
        <v>1251</v>
      </c>
      <c r="J215" s="662" t="s">
        <v>1252</v>
      </c>
      <c r="K215" s="662" t="s">
        <v>1253</v>
      </c>
      <c r="L215" s="663">
        <v>147.31</v>
      </c>
      <c r="M215" s="663">
        <v>1473.1</v>
      </c>
      <c r="N215" s="662">
        <v>10</v>
      </c>
      <c r="O215" s="745">
        <v>2</v>
      </c>
      <c r="P215" s="663">
        <v>294.62</v>
      </c>
      <c r="Q215" s="678">
        <v>0.2</v>
      </c>
      <c r="R215" s="662">
        <v>2</v>
      </c>
      <c r="S215" s="678">
        <v>0.2</v>
      </c>
      <c r="T215" s="745">
        <v>0.5</v>
      </c>
      <c r="U215" s="701">
        <v>0.25</v>
      </c>
    </row>
    <row r="216" spans="1:21" ht="14.4" customHeight="1" x14ac:dyDescent="0.3">
      <c r="A216" s="661">
        <v>11</v>
      </c>
      <c r="B216" s="662" t="s">
        <v>581</v>
      </c>
      <c r="C216" s="662" t="s">
        <v>2729</v>
      </c>
      <c r="D216" s="743" t="s">
        <v>4536</v>
      </c>
      <c r="E216" s="744" t="s">
        <v>2752</v>
      </c>
      <c r="F216" s="662" t="s">
        <v>2726</v>
      </c>
      <c r="G216" s="662" t="s">
        <v>2775</v>
      </c>
      <c r="H216" s="662" t="s">
        <v>582</v>
      </c>
      <c r="I216" s="662" t="s">
        <v>2776</v>
      </c>
      <c r="J216" s="662" t="s">
        <v>2777</v>
      </c>
      <c r="K216" s="662" t="s">
        <v>2778</v>
      </c>
      <c r="L216" s="663">
        <v>73.66</v>
      </c>
      <c r="M216" s="663">
        <v>368.29999999999995</v>
      </c>
      <c r="N216" s="662">
        <v>5</v>
      </c>
      <c r="O216" s="745">
        <v>0.5</v>
      </c>
      <c r="P216" s="663">
        <v>368.29999999999995</v>
      </c>
      <c r="Q216" s="678">
        <v>1</v>
      </c>
      <c r="R216" s="662">
        <v>5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11</v>
      </c>
      <c r="B217" s="662" t="s">
        <v>581</v>
      </c>
      <c r="C217" s="662" t="s">
        <v>2729</v>
      </c>
      <c r="D217" s="743" t="s">
        <v>4536</v>
      </c>
      <c r="E217" s="744" t="s">
        <v>2752</v>
      </c>
      <c r="F217" s="662" t="s">
        <v>2726</v>
      </c>
      <c r="G217" s="662" t="s">
        <v>2952</v>
      </c>
      <c r="H217" s="662" t="s">
        <v>582</v>
      </c>
      <c r="I217" s="662" t="s">
        <v>2953</v>
      </c>
      <c r="J217" s="662" t="s">
        <v>2954</v>
      </c>
      <c r="K217" s="662" t="s">
        <v>2955</v>
      </c>
      <c r="L217" s="663">
        <v>3161.19</v>
      </c>
      <c r="M217" s="663">
        <v>3161.19</v>
      </c>
      <c r="N217" s="662">
        <v>1</v>
      </c>
      <c r="O217" s="745">
        <v>1</v>
      </c>
      <c r="P217" s="663">
        <v>3161.19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11</v>
      </c>
      <c r="B218" s="662" t="s">
        <v>581</v>
      </c>
      <c r="C218" s="662" t="s">
        <v>2729</v>
      </c>
      <c r="D218" s="743" t="s">
        <v>4536</v>
      </c>
      <c r="E218" s="744" t="s">
        <v>2752</v>
      </c>
      <c r="F218" s="662" t="s">
        <v>2726</v>
      </c>
      <c r="G218" s="662" t="s">
        <v>2956</v>
      </c>
      <c r="H218" s="662" t="s">
        <v>1064</v>
      </c>
      <c r="I218" s="662" t="s">
        <v>2957</v>
      </c>
      <c r="J218" s="662" t="s">
        <v>2340</v>
      </c>
      <c r="K218" s="662" t="s">
        <v>2958</v>
      </c>
      <c r="L218" s="663">
        <v>64.56</v>
      </c>
      <c r="M218" s="663">
        <v>64.56</v>
      </c>
      <c r="N218" s="662">
        <v>1</v>
      </c>
      <c r="O218" s="745">
        <v>0.5</v>
      </c>
      <c r="P218" s="663">
        <v>64.56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11</v>
      </c>
      <c r="B219" s="662" t="s">
        <v>581</v>
      </c>
      <c r="C219" s="662" t="s">
        <v>2729</v>
      </c>
      <c r="D219" s="743" t="s">
        <v>4536</v>
      </c>
      <c r="E219" s="744" t="s">
        <v>2752</v>
      </c>
      <c r="F219" s="662" t="s">
        <v>2726</v>
      </c>
      <c r="G219" s="662" t="s">
        <v>2780</v>
      </c>
      <c r="H219" s="662" t="s">
        <v>1064</v>
      </c>
      <c r="I219" s="662" t="s">
        <v>1197</v>
      </c>
      <c r="J219" s="662" t="s">
        <v>1089</v>
      </c>
      <c r="K219" s="662" t="s">
        <v>2554</v>
      </c>
      <c r="L219" s="663">
        <v>543.39</v>
      </c>
      <c r="M219" s="663">
        <v>3260.34</v>
      </c>
      <c r="N219" s="662">
        <v>6</v>
      </c>
      <c r="O219" s="745">
        <v>3</v>
      </c>
      <c r="P219" s="663">
        <v>3260.34</v>
      </c>
      <c r="Q219" s="678">
        <v>1</v>
      </c>
      <c r="R219" s="662">
        <v>6</v>
      </c>
      <c r="S219" s="678">
        <v>1</v>
      </c>
      <c r="T219" s="745">
        <v>3</v>
      </c>
      <c r="U219" s="701">
        <v>1</v>
      </c>
    </row>
    <row r="220" spans="1:21" ht="14.4" customHeight="1" x14ac:dyDescent="0.3">
      <c r="A220" s="661">
        <v>11</v>
      </c>
      <c r="B220" s="662" t="s">
        <v>581</v>
      </c>
      <c r="C220" s="662" t="s">
        <v>2729</v>
      </c>
      <c r="D220" s="743" t="s">
        <v>4536</v>
      </c>
      <c r="E220" s="744" t="s">
        <v>2752</v>
      </c>
      <c r="F220" s="662" t="s">
        <v>2726</v>
      </c>
      <c r="G220" s="662" t="s">
        <v>2780</v>
      </c>
      <c r="H220" s="662" t="s">
        <v>1064</v>
      </c>
      <c r="I220" s="662" t="s">
        <v>1088</v>
      </c>
      <c r="J220" s="662" t="s">
        <v>1089</v>
      </c>
      <c r="K220" s="662" t="s">
        <v>2553</v>
      </c>
      <c r="L220" s="663">
        <v>815.1</v>
      </c>
      <c r="M220" s="663">
        <v>40754.999999999993</v>
      </c>
      <c r="N220" s="662">
        <v>50</v>
      </c>
      <c r="O220" s="745">
        <v>32</v>
      </c>
      <c r="P220" s="663">
        <v>29343.599999999988</v>
      </c>
      <c r="Q220" s="678">
        <v>0.71999999999999986</v>
      </c>
      <c r="R220" s="662">
        <v>36</v>
      </c>
      <c r="S220" s="678">
        <v>0.72</v>
      </c>
      <c r="T220" s="745">
        <v>22.5</v>
      </c>
      <c r="U220" s="701">
        <v>0.703125</v>
      </c>
    </row>
    <row r="221" spans="1:21" ht="14.4" customHeight="1" x14ac:dyDescent="0.3">
      <c r="A221" s="661">
        <v>11</v>
      </c>
      <c r="B221" s="662" t="s">
        <v>581</v>
      </c>
      <c r="C221" s="662" t="s">
        <v>2729</v>
      </c>
      <c r="D221" s="743" t="s">
        <v>4536</v>
      </c>
      <c r="E221" s="744" t="s">
        <v>2752</v>
      </c>
      <c r="F221" s="662" t="s">
        <v>2726</v>
      </c>
      <c r="G221" s="662" t="s">
        <v>2780</v>
      </c>
      <c r="H221" s="662" t="s">
        <v>1064</v>
      </c>
      <c r="I221" s="662" t="s">
        <v>1092</v>
      </c>
      <c r="J221" s="662" t="s">
        <v>1089</v>
      </c>
      <c r="K221" s="662" t="s">
        <v>2555</v>
      </c>
      <c r="L221" s="663">
        <v>923.74</v>
      </c>
      <c r="M221" s="663">
        <v>3694.96</v>
      </c>
      <c r="N221" s="662">
        <v>4</v>
      </c>
      <c r="O221" s="745">
        <v>1.5</v>
      </c>
      <c r="P221" s="663">
        <v>3694.96</v>
      </c>
      <c r="Q221" s="678">
        <v>1</v>
      </c>
      <c r="R221" s="662">
        <v>4</v>
      </c>
      <c r="S221" s="678">
        <v>1</v>
      </c>
      <c r="T221" s="745">
        <v>1.5</v>
      </c>
      <c r="U221" s="701">
        <v>1</v>
      </c>
    </row>
    <row r="222" spans="1:21" ht="14.4" customHeight="1" x14ac:dyDescent="0.3">
      <c r="A222" s="661">
        <v>11</v>
      </c>
      <c r="B222" s="662" t="s">
        <v>581</v>
      </c>
      <c r="C222" s="662" t="s">
        <v>2729</v>
      </c>
      <c r="D222" s="743" t="s">
        <v>4536</v>
      </c>
      <c r="E222" s="744" t="s">
        <v>2752</v>
      </c>
      <c r="F222" s="662" t="s">
        <v>2726</v>
      </c>
      <c r="G222" s="662" t="s">
        <v>2783</v>
      </c>
      <c r="H222" s="662" t="s">
        <v>1064</v>
      </c>
      <c r="I222" s="662" t="s">
        <v>1073</v>
      </c>
      <c r="J222" s="662" t="s">
        <v>1074</v>
      </c>
      <c r="K222" s="662" t="s">
        <v>2608</v>
      </c>
      <c r="L222" s="663">
        <v>48.42</v>
      </c>
      <c r="M222" s="663">
        <v>96.84</v>
      </c>
      <c r="N222" s="662">
        <v>2</v>
      </c>
      <c r="O222" s="745">
        <v>1</v>
      </c>
      <c r="P222" s="663">
        <v>48.42</v>
      </c>
      <c r="Q222" s="678">
        <v>0.5</v>
      </c>
      <c r="R222" s="662">
        <v>1</v>
      </c>
      <c r="S222" s="678">
        <v>0.5</v>
      </c>
      <c r="T222" s="745">
        <v>0.5</v>
      </c>
      <c r="U222" s="701">
        <v>0.5</v>
      </c>
    </row>
    <row r="223" spans="1:21" ht="14.4" customHeight="1" x14ac:dyDescent="0.3">
      <c r="A223" s="661">
        <v>11</v>
      </c>
      <c r="B223" s="662" t="s">
        <v>581</v>
      </c>
      <c r="C223" s="662" t="s">
        <v>2729</v>
      </c>
      <c r="D223" s="743" t="s">
        <v>4536</v>
      </c>
      <c r="E223" s="744" t="s">
        <v>2752</v>
      </c>
      <c r="F223" s="662" t="s">
        <v>2726</v>
      </c>
      <c r="G223" s="662" t="s">
        <v>2833</v>
      </c>
      <c r="H223" s="662" t="s">
        <v>582</v>
      </c>
      <c r="I223" s="662" t="s">
        <v>1795</v>
      </c>
      <c r="J223" s="662" t="s">
        <v>962</v>
      </c>
      <c r="K223" s="662" t="s">
        <v>1796</v>
      </c>
      <c r="L223" s="663">
        <v>792.31</v>
      </c>
      <c r="M223" s="663">
        <v>792.31</v>
      </c>
      <c r="N223" s="662">
        <v>1</v>
      </c>
      <c r="O223" s="745">
        <v>1</v>
      </c>
      <c r="P223" s="663">
        <v>792.31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11</v>
      </c>
      <c r="B224" s="662" t="s">
        <v>581</v>
      </c>
      <c r="C224" s="662" t="s">
        <v>2729</v>
      </c>
      <c r="D224" s="743" t="s">
        <v>4536</v>
      </c>
      <c r="E224" s="744" t="s">
        <v>2752</v>
      </c>
      <c r="F224" s="662" t="s">
        <v>2726</v>
      </c>
      <c r="G224" s="662" t="s">
        <v>2784</v>
      </c>
      <c r="H224" s="662" t="s">
        <v>582</v>
      </c>
      <c r="I224" s="662" t="s">
        <v>725</v>
      </c>
      <c r="J224" s="662" t="s">
        <v>2785</v>
      </c>
      <c r="K224" s="662" t="s">
        <v>2786</v>
      </c>
      <c r="L224" s="663">
        <v>0</v>
      </c>
      <c r="M224" s="663">
        <v>0</v>
      </c>
      <c r="N224" s="662">
        <v>10</v>
      </c>
      <c r="O224" s="745">
        <v>8</v>
      </c>
      <c r="P224" s="663">
        <v>0</v>
      </c>
      <c r="Q224" s="678"/>
      <c r="R224" s="662">
        <v>6</v>
      </c>
      <c r="S224" s="678">
        <v>0.6</v>
      </c>
      <c r="T224" s="745">
        <v>4.5</v>
      </c>
      <c r="U224" s="701">
        <v>0.5625</v>
      </c>
    </row>
    <row r="225" spans="1:21" ht="14.4" customHeight="1" x14ac:dyDescent="0.3">
      <c r="A225" s="661">
        <v>11</v>
      </c>
      <c r="B225" s="662" t="s">
        <v>581</v>
      </c>
      <c r="C225" s="662" t="s">
        <v>2729</v>
      </c>
      <c r="D225" s="743" t="s">
        <v>4536</v>
      </c>
      <c r="E225" s="744" t="s">
        <v>2752</v>
      </c>
      <c r="F225" s="662" t="s">
        <v>2726</v>
      </c>
      <c r="G225" s="662" t="s">
        <v>2790</v>
      </c>
      <c r="H225" s="662" t="s">
        <v>1064</v>
      </c>
      <c r="I225" s="662" t="s">
        <v>1123</v>
      </c>
      <c r="J225" s="662" t="s">
        <v>1120</v>
      </c>
      <c r="K225" s="662" t="s">
        <v>2613</v>
      </c>
      <c r="L225" s="663">
        <v>93.96</v>
      </c>
      <c r="M225" s="663">
        <v>93.96</v>
      </c>
      <c r="N225" s="662">
        <v>1</v>
      </c>
      <c r="O225" s="745">
        <v>1</v>
      </c>
      <c r="P225" s="663">
        <v>93.96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11</v>
      </c>
      <c r="B226" s="662" t="s">
        <v>581</v>
      </c>
      <c r="C226" s="662" t="s">
        <v>2729</v>
      </c>
      <c r="D226" s="743" t="s">
        <v>4536</v>
      </c>
      <c r="E226" s="744" t="s">
        <v>2752</v>
      </c>
      <c r="F226" s="662" t="s">
        <v>2726</v>
      </c>
      <c r="G226" s="662" t="s">
        <v>2790</v>
      </c>
      <c r="H226" s="662" t="s">
        <v>1064</v>
      </c>
      <c r="I226" s="662" t="s">
        <v>1126</v>
      </c>
      <c r="J226" s="662" t="s">
        <v>1120</v>
      </c>
      <c r="K226" s="662" t="s">
        <v>2614</v>
      </c>
      <c r="L226" s="663">
        <v>156.61000000000001</v>
      </c>
      <c r="M226" s="663">
        <v>156.61000000000001</v>
      </c>
      <c r="N226" s="662">
        <v>1</v>
      </c>
      <c r="O226" s="745">
        <v>1</v>
      </c>
      <c r="P226" s="663">
        <v>156.61000000000001</v>
      </c>
      <c r="Q226" s="678">
        <v>1</v>
      </c>
      <c r="R226" s="662">
        <v>1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11</v>
      </c>
      <c r="B227" s="662" t="s">
        <v>581</v>
      </c>
      <c r="C227" s="662" t="s">
        <v>2729</v>
      </c>
      <c r="D227" s="743" t="s">
        <v>4536</v>
      </c>
      <c r="E227" s="744" t="s">
        <v>2752</v>
      </c>
      <c r="F227" s="662" t="s">
        <v>2728</v>
      </c>
      <c r="G227" s="662" t="s">
        <v>2795</v>
      </c>
      <c r="H227" s="662" t="s">
        <v>582</v>
      </c>
      <c r="I227" s="662" t="s">
        <v>2088</v>
      </c>
      <c r="J227" s="662" t="s">
        <v>2796</v>
      </c>
      <c r="K227" s="662" t="s">
        <v>2797</v>
      </c>
      <c r="L227" s="663">
        <v>748.12</v>
      </c>
      <c r="M227" s="663">
        <v>748.12</v>
      </c>
      <c r="N227" s="662">
        <v>1</v>
      </c>
      <c r="O227" s="745">
        <v>1</v>
      </c>
      <c r="P227" s="663">
        <v>748.12</v>
      </c>
      <c r="Q227" s="678">
        <v>1</v>
      </c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11</v>
      </c>
      <c r="B228" s="662" t="s">
        <v>581</v>
      </c>
      <c r="C228" s="662" t="s">
        <v>2729</v>
      </c>
      <c r="D228" s="743" t="s">
        <v>4536</v>
      </c>
      <c r="E228" s="744" t="s">
        <v>2752</v>
      </c>
      <c r="F228" s="662" t="s">
        <v>2728</v>
      </c>
      <c r="G228" s="662" t="s">
        <v>2795</v>
      </c>
      <c r="H228" s="662" t="s">
        <v>582</v>
      </c>
      <c r="I228" s="662" t="s">
        <v>2899</v>
      </c>
      <c r="J228" s="662" t="s">
        <v>2900</v>
      </c>
      <c r="K228" s="662" t="s">
        <v>2901</v>
      </c>
      <c r="L228" s="663">
        <v>350</v>
      </c>
      <c r="M228" s="663">
        <v>350</v>
      </c>
      <c r="N228" s="662">
        <v>1</v>
      </c>
      <c r="O228" s="745">
        <v>1</v>
      </c>
      <c r="P228" s="663">
        <v>350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11</v>
      </c>
      <c r="B229" s="662" t="s">
        <v>581</v>
      </c>
      <c r="C229" s="662" t="s">
        <v>2729</v>
      </c>
      <c r="D229" s="743" t="s">
        <v>4536</v>
      </c>
      <c r="E229" s="744" t="s">
        <v>2752</v>
      </c>
      <c r="F229" s="662" t="s">
        <v>2728</v>
      </c>
      <c r="G229" s="662" t="s">
        <v>2795</v>
      </c>
      <c r="H229" s="662" t="s">
        <v>582</v>
      </c>
      <c r="I229" s="662" t="s">
        <v>2801</v>
      </c>
      <c r="J229" s="662" t="s">
        <v>2802</v>
      </c>
      <c r="K229" s="662" t="s">
        <v>2803</v>
      </c>
      <c r="L229" s="663">
        <v>500</v>
      </c>
      <c r="M229" s="663">
        <v>3000</v>
      </c>
      <c r="N229" s="662">
        <v>6</v>
      </c>
      <c r="O229" s="745">
        <v>6</v>
      </c>
      <c r="P229" s="663">
        <v>3000</v>
      </c>
      <c r="Q229" s="678">
        <v>1</v>
      </c>
      <c r="R229" s="662">
        <v>6</v>
      </c>
      <c r="S229" s="678">
        <v>1</v>
      </c>
      <c r="T229" s="745">
        <v>6</v>
      </c>
      <c r="U229" s="701">
        <v>1</v>
      </c>
    </row>
    <row r="230" spans="1:21" ht="14.4" customHeight="1" x14ac:dyDescent="0.3">
      <c r="A230" s="661">
        <v>11</v>
      </c>
      <c r="B230" s="662" t="s">
        <v>581</v>
      </c>
      <c r="C230" s="662" t="s">
        <v>2729</v>
      </c>
      <c r="D230" s="743" t="s">
        <v>4536</v>
      </c>
      <c r="E230" s="744" t="s">
        <v>2752</v>
      </c>
      <c r="F230" s="662" t="s">
        <v>2728</v>
      </c>
      <c r="G230" s="662" t="s">
        <v>2795</v>
      </c>
      <c r="H230" s="662" t="s">
        <v>582</v>
      </c>
      <c r="I230" s="662" t="s">
        <v>2918</v>
      </c>
      <c r="J230" s="662" t="s">
        <v>2919</v>
      </c>
      <c r="K230" s="662" t="s">
        <v>2920</v>
      </c>
      <c r="L230" s="663">
        <v>999.46</v>
      </c>
      <c r="M230" s="663">
        <v>999.46</v>
      </c>
      <c r="N230" s="662">
        <v>1</v>
      </c>
      <c r="O230" s="745">
        <v>1</v>
      </c>
      <c r="P230" s="663">
        <v>999.46</v>
      </c>
      <c r="Q230" s="678">
        <v>1</v>
      </c>
      <c r="R230" s="662">
        <v>1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11</v>
      </c>
      <c r="B231" s="662" t="s">
        <v>581</v>
      </c>
      <c r="C231" s="662" t="s">
        <v>2729</v>
      </c>
      <c r="D231" s="743" t="s">
        <v>4536</v>
      </c>
      <c r="E231" s="744" t="s">
        <v>2752</v>
      </c>
      <c r="F231" s="662" t="s">
        <v>2728</v>
      </c>
      <c r="G231" s="662" t="s">
        <v>2795</v>
      </c>
      <c r="H231" s="662" t="s">
        <v>582</v>
      </c>
      <c r="I231" s="662" t="s">
        <v>2804</v>
      </c>
      <c r="J231" s="662" t="s">
        <v>2805</v>
      </c>
      <c r="K231" s="662" t="s">
        <v>2806</v>
      </c>
      <c r="L231" s="663">
        <v>971.25</v>
      </c>
      <c r="M231" s="663">
        <v>1942.5</v>
      </c>
      <c r="N231" s="662">
        <v>2</v>
      </c>
      <c r="O231" s="745">
        <v>2</v>
      </c>
      <c r="P231" s="663">
        <v>1942.5</v>
      </c>
      <c r="Q231" s="678">
        <v>1</v>
      </c>
      <c r="R231" s="662">
        <v>2</v>
      </c>
      <c r="S231" s="678">
        <v>1</v>
      </c>
      <c r="T231" s="745">
        <v>2</v>
      </c>
      <c r="U231" s="701">
        <v>1</v>
      </c>
    </row>
    <row r="232" spans="1:21" ht="14.4" customHeight="1" x14ac:dyDescent="0.3">
      <c r="A232" s="661">
        <v>11</v>
      </c>
      <c r="B232" s="662" t="s">
        <v>581</v>
      </c>
      <c r="C232" s="662" t="s">
        <v>2729</v>
      </c>
      <c r="D232" s="743" t="s">
        <v>4536</v>
      </c>
      <c r="E232" s="744" t="s">
        <v>2752</v>
      </c>
      <c r="F232" s="662" t="s">
        <v>2728</v>
      </c>
      <c r="G232" s="662" t="s">
        <v>2795</v>
      </c>
      <c r="H232" s="662" t="s">
        <v>582</v>
      </c>
      <c r="I232" s="662" t="s">
        <v>2959</v>
      </c>
      <c r="J232" s="662" t="s">
        <v>2940</v>
      </c>
      <c r="K232" s="662" t="s">
        <v>2960</v>
      </c>
      <c r="L232" s="663">
        <v>58.5</v>
      </c>
      <c r="M232" s="663">
        <v>58.5</v>
      </c>
      <c r="N232" s="662">
        <v>1</v>
      </c>
      <c r="O232" s="745">
        <v>1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11</v>
      </c>
      <c r="B233" s="662" t="s">
        <v>581</v>
      </c>
      <c r="C233" s="662" t="s">
        <v>2729</v>
      </c>
      <c r="D233" s="743" t="s">
        <v>4536</v>
      </c>
      <c r="E233" s="744" t="s">
        <v>2752</v>
      </c>
      <c r="F233" s="662" t="s">
        <v>2728</v>
      </c>
      <c r="G233" s="662" t="s">
        <v>2809</v>
      </c>
      <c r="H233" s="662" t="s">
        <v>582</v>
      </c>
      <c r="I233" s="662" t="s">
        <v>2921</v>
      </c>
      <c r="J233" s="662" t="s">
        <v>2922</v>
      </c>
      <c r="K233" s="662" t="s">
        <v>2923</v>
      </c>
      <c r="L233" s="663">
        <v>200</v>
      </c>
      <c r="M233" s="663">
        <v>400</v>
      </c>
      <c r="N233" s="662">
        <v>2</v>
      </c>
      <c r="O233" s="745">
        <v>1</v>
      </c>
      <c r="P233" s="663">
        <v>400</v>
      </c>
      <c r="Q233" s="678">
        <v>1</v>
      </c>
      <c r="R233" s="662">
        <v>2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11</v>
      </c>
      <c r="B234" s="662" t="s">
        <v>581</v>
      </c>
      <c r="C234" s="662" t="s">
        <v>2729</v>
      </c>
      <c r="D234" s="743" t="s">
        <v>4536</v>
      </c>
      <c r="E234" s="744" t="s">
        <v>2752</v>
      </c>
      <c r="F234" s="662" t="s">
        <v>2728</v>
      </c>
      <c r="G234" s="662" t="s">
        <v>2809</v>
      </c>
      <c r="H234" s="662" t="s">
        <v>582</v>
      </c>
      <c r="I234" s="662" t="s">
        <v>2813</v>
      </c>
      <c r="J234" s="662" t="s">
        <v>2814</v>
      </c>
      <c r="K234" s="662" t="s">
        <v>2815</v>
      </c>
      <c r="L234" s="663">
        <v>278.75</v>
      </c>
      <c r="M234" s="663">
        <v>1115</v>
      </c>
      <c r="N234" s="662">
        <v>4</v>
      </c>
      <c r="O234" s="745">
        <v>2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11</v>
      </c>
      <c r="B235" s="662" t="s">
        <v>581</v>
      </c>
      <c r="C235" s="662" t="s">
        <v>2729</v>
      </c>
      <c r="D235" s="743" t="s">
        <v>4536</v>
      </c>
      <c r="E235" s="744" t="s">
        <v>2753</v>
      </c>
      <c r="F235" s="662" t="s">
        <v>2726</v>
      </c>
      <c r="G235" s="662" t="s">
        <v>2766</v>
      </c>
      <c r="H235" s="662" t="s">
        <v>582</v>
      </c>
      <c r="I235" s="662" t="s">
        <v>1247</v>
      </c>
      <c r="J235" s="662" t="s">
        <v>1248</v>
      </c>
      <c r="K235" s="662" t="s">
        <v>2594</v>
      </c>
      <c r="L235" s="663">
        <v>170.52</v>
      </c>
      <c r="M235" s="663">
        <v>341.04</v>
      </c>
      <c r="N235" s="662">
        <v>2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11</v>
      </c>
      <c r="B236" s="662" t="s">
        <v>581</v>
      </c>
      <c r="C236" s="662" t="s">
        <v>2729</v>
      </c>
      <c r="D236" s="743" t="s">
        <v>4536</v>
      </c>
      <c r="E236" s="744" t="s">
        <v>2753</v>
      </c>
      <c r="F236" s="662" t="s">
        <v>2726</v>
      </c>
      <c r="G236" s="662" t="s">
        <v>2775</v>
      </c>
      <c r="H236" s="662" t="s">
        <v>582</v>
      </c>
      <c r="I236" s="662" t="s">
        <v>2928</v>
      </c>
      <c r="J236" s="662" t="s">
        <v>1252</v>
      </c>
      <c r="K236" s="662" t="s">
        <v>1253</v>
      </c>
      <c r="L236" s="663">
        <v>147.31</v>
      </c>
      <c r="M236" s="663">
        <v>147.31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11</v>
      </c>
      <c r="B237" s="662" t="s">
        <v>581</v>
      </c>
      <c r="C237" s="662" t="s">
        <v>2729</v>
      </c>
      <c r="D237" s="743" t="s">
        <v>4536</v>
      </c>
      <c r="E237" s="744" t="s">
        <v>2753</v>
      </c>
      <c r="F237" s="662" t="s">
        <v>2726</v>
      </c>
      <c r="G237" s="662" t="s">
        <v>2780</v>
      </c>
      <c r="H237" s="662" t="s">
        <v>1064</v>
      </c>
      <c r="I237" s="662" t="s">
        <v>1197</v>
      </c>
      <c r="J237" s="662" t="s">
        <v>1089</v>
      </c>
      <c r="K237" s="662" t="s">
        <v>2554</v>
      </c>
      <c r="L237" s="663">
        <v>543.39</v>
      </c>
      <c r="M237" s="663">
        <v>1630.17</v>
      </c>
      <c r="N237" s="662">
        <v>3</v>
      </c>
      <c r="O237" s="745">
        <v>2.5</v>
      </c>
      <c r="P237" s="663">
        <v>1630.17</v>
      </c>
      <c r="Q237" s="678">
        <v>1</v>
      </c>
      <c r="R237" s="662">
        <v>3</v>
      </c>
      <c r="S237" s="678">
        <v>1</v>
      </c>
      <c r="T237" s="745">
        <v>2.5</v>
      </c>
      <c r="U237" s="701">
        <v>1</v>
      </c>
    </row>
    <row r="238" spans="1:21" ht="14.4" customHeight="1" x14ac:dyDescent="0.3">
      <c r="A238" s="661">
        <v>11</v>
      </c>
      <c r="B238" s="662" t="s">
        <v>581</v>
      </c>
      <c r="C238" s="662" t="s">
        <v>2729</v>
      </c>
      <c r="D238" s="743" t="s">
        <v>4536</v>
      </c>
      <c r="E238" s="744" t="s">
        <v>2753</v>
      </c>
      <c r="F238" s="662" t="s">
        <v>2726</v>
      </c>
      <c r="G238" s="662" t="s">
        <v>2780</v>
      </c>
      <c r="H238" s="662" t="s">
        <v>1064</v>
      </c>
      <c r="I238" s="662" t="s">
        <v>1088</v>
      </c>
      <c r="J238" s="662" t="s">
        <v>1089</v>
      </c>
      <c r="K238" s="662" t="s">
        <v>2553</v>
      </c>
      <c r="L238" s="663">
        <v>815.1</v>
      </c>
      <c r="M238" s="663">
        <v>3260.4</v>
      </c>
      <c r="N238" s="662">
        <v>4</v>
      </c>
      <c r="O238" s="745">
        <v>3</v>
      </c>
      <c r="P238" s="663">
        <v>1630.2</v>
      </c>
      <c r="Q238" s="678">
        <v>0.5</v>
      </c>
      <c r="R238" s="662">
        <v>2</v>
      </c>
      <c r="S238" s="678">
        <v>0.5</v>
      </c>
      <c r="T238" s="745">
        <v>1.5</v>
      </c>
      <c r="U238" s="701">
        <v>0.5</v>
      </c>
    </row>
    <row r="239" spans="1:21" ht="14.4" customHeight="1" x14ac:dyDescent="0.3">
      <c r="A239" s="661">
        <v>11</v>
      </c>
      <c r="B239" s="662" t="s">
        <v>581</v>
      </c>
      <c r="C239" s="662" t="s">
        <v>2729</v>
      </c>
      <c r="D239" s="743" t="s">
        <v>4536</v>
      </c>
      <c r="E239" s="744" t="s">
        <v>2753</v>
      </c>
      <c r="F239" s="662" t="s">
        <v>2726</v>
      </c>
      <c r="G239" s="662" t="s">
        <v>2784</v>
      </c>
      <c r="H239" s="662" t="s">
        <v>582</v>
      </c>
      <c r="I239" s="662" t="s">
        <v>725</v>
      </c>
      <c r="J239" s="662" t="s">
        <v>2785</v>
      </c>
      <c r="K239" s="662" t="s">
        <v>2786</v>
      </c>
      <c r="L239" s="663">
        <v>0</v>
      </c>
      <c r="M239" s="663">
        <v>0</v>
      </c>
      <c r="N239" s="662">
        <v>2</v>
      </c>
      <c r="O239" s="745">
        <v>1</v>
      </c>
      <c r="P239" s="663">
        <v>0</v>
      </c>
      <c r="Q239" s="678"/>
      <c r="R239" s="662">
        <v>2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11</v>
      </c>
      <c r="B240" s="662" t="s">
        <v>581</v>
      </c>
      <c r="C240" s="662" t="s">
        <v>2729</v>
      </c>
      <c r="D240" s="743" t="s">
        <v>4536</v>
      </c>
      <c r="E240" s="744" t="s">
        <v>2753</v>
      </c>
      <c r="F240" s="662" t="s">
        <v>2728</v>
      </c>
      <c r="G240" s="662" t="s">
        <v>2795</v>
      </c>
      <c r="H240" s="662" t="s">
        <v>582</v>
      </c>
      <c r="I240" s="662" t="s">
        <v>2804</v>
      </c>
      <c r="J240" s="662" t="s">
        <v>2805</v>
      </c>
      <c r="K240" s="662" t="s">
        <v>2806</v>
      </c>
      <c r="L240" s="663">
        <v>971.25</v>
      </c>
      <c r="M240" s="663">
        <v>971.25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11</v>
      </c>
      <c r="B241" s="662" t="s">
        <v>581</v>
      </c>
      <c r="C241" s="662" t="s">
        <v>2729</v>
      </c>
      <c r="D241" s="743" t="s">
        <v>4536</v>
      </c>
      <c r="E241" s="744" t="s">
        <v>2754</v>
      </c>
      <c r="F241" s="662" t="s">
        <v>2726</v>
      </c>
      <c r="G241" s="662" t="s">
        <v>2766</v>
      </c>
      <c r="H241" s="662" t="s">
        <v>582</v>
      </c>
      <c r="I241" s="662" t="s">
        <v>1247</v>
      </c>
      <c r="J241" s="662" t="s">
        <v>1248</v>
      </c>
      <c r="K241" s="662" t="s">
        <v>2594</v>
      </c>
      <c r="L241" s="663">
        <v>170.52</v>
      </c>
      <c r="M241" s="663">
        <v>341.04</v>
      </c>
      <c r="N241" s="662">
        <v>2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11</v>
      </c>
      <c r="B242" s="662" t="s">
        <v>581</v>
      </c>
      <c r="C242" s="662" t="s">
        <v>2729</v>
      </c>
      <c r="D242" s="743" t="s">
        <v>4536</v>
      </c>
      <c r="E242" s="744" t="s">
        <v>2754</v>
      </c>
      <c r="F242" s="662" t="s">
        <v>2726</v>
      </c>
      <c r="G242" s="662" t="s">
        <v>2766</v>
      </c>
      <c r="H242" s="662" t="s">
        <v>582</v>
      </c>
      <c r="I242" s="662" t="s">
        <v>2859</v>
      </c>
      <c r="J242" s="662" t="s">
        <v>1248</v>
      </c>
      <c r="K242" s="662" t="s">
        <v>2594</v>
      </c>
      <c r="L242" s="663">
        <v>0</v>
      </c>
      <c r="M242" s="663">
        <v>0</v>
      </c>
      <c r="N242" s="662">
        <v>2</v>
      </c>
      <c r="O242" s="745">
        <v>0.5</v>
      </c>
      <c r="P242" s="663">
        <v>0</v>
      </c>
      <c r="Q242" s="678"/>
      <c r="R242" s="662">
        <v>2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11</v>
      </c>
      <c r="B243" s="662" t="s">
        <v>581</v>
      </c>
      <c r="C243" s="662" t="s">
        <v>2729</v>
      </c>
      <c r="D243" s="743" t="s">
        <v>4536</v>
      </c>
      <c r="E243" s="744" t="s">
        <v>2754</v>
      </c>
      <c r="F243" s="662" t="s">
        <v>2726</v>
      </c>
      <c r="G243" s="662" t="s">
        <v>2826</v>
      </c>
      <c r="H243" s="662" t="s">
        <v>582</v>
      </c>
      <c r="I243" s="662" t="s">
        <v>883</v>
      </c>
      <c r="J243" s="662" t="s">
        <v>884</v>
      </c>
      <c r="K243" s="662" t="s">
        <v>2827</v>
      </c>
      <c r="L243" s="663">
        <v>60.9</v>
      </c>
      <c r="M243" s="663">
        <v>60.9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11</v>
      </c>
      <c r="B244" s="662" t="s">
        <v>581</v>
      </c>
      <c r="C244" s="662" t="s">
        <v>2729</v>
      </c>
      <c r="D244" s="743" t="s">
        <v>4536</v>
      </c>
      <c r="E244" s="744" t="s">
        <v>2754</v>
      </c>
      <c r="F244" s="662" t="s">
        <v>2726</v>
      </c>
      <c r="G244" s="662" t="s">
        <v>2828</v>
      </c>
      <c r="H244" s="662" t="s">
        <v>582</v>
      </c>
      <c r="I244" s="662" t="s">
        <v>2829</v>
      </c>
      <c r="J244" s="662" t="s">
        <v>799</v>
      </c>
      <c r="K244" s="662" t="s">
        <v>2830</v>
      </c>
      <c r="L244" s="663">
        <v>0</v>
      </c>
      <c r="M244" s="663">
        <v>0</v>
      </c>
      <c r="N244" s="662">
        <v>1</v>
      </c>
      <c r="O244" s="745">
        <v>0.5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11</v>
      </c>
      <c r="B245" s="662" t="s">
        <v>581</v>
      </c>
      <c r="C245" s="662" t="s">
        <v>2729</v>
      </c>
      <c r="D245" s="743" t="s">
        <v>4536</v>
      </c>
      <c r="E245" s="744" t="s">
        <v>2754</v>
      </c>
      <c r="F245" s="662" t="s">
        <v>2726</v>
      </c>
      <c r="G245" s="662" t="s">
        <v>2775</v>
      </c>
      <c r="H245" s="662" t="s">
        <v>582</v>
      </c>
      <c r="I245" s="662" t="s">
        <v>1251</v>
      </c>
      <c r="J245" s="662" t="s">
        <v>1252</v>
      </c>
      <c r="K245" s="662" t="s">
        <v>1253</v>
      </c>
      <c r="L245" s="663">
        <v>147.31</v>
      </c>
      <c r="M245" s="663">
        <v>294.62</v>
      </c>
      <c r="N245" s="662">
        <v>2</v>
      </c>
      <c r="O245" s="745">
        <v>0.5</v>
      </c>
      <c r="P245" s="663">
        <v>294.62</v>
      </c>
      <c r="Q245" s="678">
        <v>1</v>
      </c>
      <c r="R245" s="662">
        <v>2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11</v>
      </c>
      <c r="B246" s="662" t="s">
        <v>581</v>
      </c>
      <c r="C246" s="662" t="s">
        <v>2729</v>
      </c>
      <c r="D246" s="743" t="s">
        <v>4536</v>
      </c>
      <c r="E246" s="744" t="s">
        <v>2754</v>
      </c>
      <c r="F246" s="662" t="s">
        <v>2726</v>
      </c>
      <c r="G246" s="662" t="s">
        <v>2775</v>
      </c>
      <c r="H246" s="662" t="s">
        <v>582</v>
      </c>
      <c r="I246" s="662" t="s">
        <v>2928</v>
      </c>
      <c r="J246" s="662" t="s">
        <v>1252</v>
      </c>
      <c r="K246" s="662" t="s">
        <v>1253</v>
      </c>
      <c r="L246" s="663">
        <v>147.31</v>
      </c>
      <c r="M246" s="663">
        <v>589.24</v>
      </c>
      <c r="N246" s="662">
        <v>4</v>
      </c>
      <c r="O246" s="745">
        <v>1</v>
      </c>
      <c r="P246" s="663">
        <v>147.31</v>
      </c>
      <c r="Q246" s="678">
        <v>0.25</v>
      </c>
      <c r="R246" s="662">
        <v>1</v>
      </c>
      <c r="S246" s="678">
        <v>0.25</v>
      </c>
      <c r="T246" s="745">
        <v>0.5</v>
      </c>
      <c r="U246" s="701">
        <v>0.5</v>
      </c>
    </row>
    <row r="247" spans="1:21" ht="14.4" customHeight="1" x14ac:dyDescent="0.3">
      <c r="A247" s="661">
        <v>11</v>
      </c>
      <c r="B247" s="662" t="s">
        <v>581</v>
      </c>
      <c r="C247" s="662" t="s">
        <v>2729</v>
      </c>
      <c r="D247" s="743" t="s">
        <v>4536</v>
      </c>
      <c r="E247" s="744" t="s">
        <v>2754</v>
      </c>
      <c r="F247" s="662" t="s">
        <v>2726</v>
      </c>
      <c r="G247" s="662" t="s">
        <v>2882</v>
      </c>
      <c r="H247" s="662" t="s">
        <v>582</v>
      </c>
      <c r="I247" s="662" t="s">
        <v>2929</v>
      </c>
      <c r="J247" s="662" t="s">
        <v>2930</v>
      </c>
      <c r="K247" s="662" t="s">
        <v>2931</v>
      </c>
      <c r="L247" s="663">
        <v>0</v>
      </c>
      <c r="M247" s="663">
        <v>0</v>
      </c>
      <c r="N247" s="662">
        <v>1</v>
      </c>
      <c r="O247" s="745">
        <v>0.5</v>
      </c>
      <c r="P247" s="663"/>
      <c r="Q247" s="678"/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11</v>
      </c>
      <c r="B248" s="662" t="s">
        <v>581</v>
      </c>
      <c r="C248" s="662" t="s">
        <v>2729</v>
      </c>
      <c r="D248" s="743" t="s">
        <v>4536</v>
      </c>
      <c r="E248" s="744" t="s">
        <v>2754</v>
      </c>
      <c r="F248" s="662" t="s">
        <v>2726</v>
      </c>
      <c r="G248" s="662" t="s">
        <v>2780</v>
      </c>
      <c r="H248" s="662" t="s">
        <v>1064</v>
      </c>
      <c r="I248" s="662" t="s">
        <v>1194</v>
      </c>
      <c r="J248" s="662" t="s">
        <v>1089</v>
      </c>
      <c r="K248" s="662" t="s">
        <v>2552</v>
      </c>
      <c r="L248" s="663">
        <v>407.55</v>
      </c>
      <c r="M248" s="663">
        <v>1630.2</v>
      </c>
      <c r="N248" s="662">
        <v>4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11</v>
      </c>
      <c r="B249" s="662" t="s">
        <v>581</v>
      </c>
      <c r="C249" s="662" t="s">
        <v>2729</v>
      </c>
      <c r="D249" s="743" t="s">
        <v>4536</v>
      </c>
      <c r="E249" s="744" t="s">
        <v>2754</v>
      </c>
      <c r="F249" s="662" t="s">
        <v>2726</v>
      </c>
      <c r="G249" s="662" t="s">
        <v>2780</v>
      </c>
      <c r="H249" s="662" t="s">
        <v>1064</v>
      </c>
      <c r="I249" s="662" t="s">
        <v>1197</v>
      </c>
      <c r="J249" s="662" t="s">
        <v>1089</v>
      </c>
      <c r="K249" s="662" t="s">
        <v>2554</v>
      </c>
      <c r="L249" s="663">
        <v>543.39</v>
      </c>
      <c r="M249" s="663">
        <v>2173.56</v>
      </c>
      <c r="N249" s="662">
        <v>4</v>
      </c>
      <c r="O249" s="745">
        <v>2.5</v>
      </c>
      <c r="P249" s="663">
        <v>1086.78</v>
      </c>
      <c r="Q249" s="678">
        <v>0.5</v>
      </c>
      <c r="R249" s="662">
        <v>2</v>
      </c>
      <c r="S249" s="678">
        <v>0.5</v>
      </c>
      <c r="T249" s="745">
        <v>1.5</v>
      </c>
      <c r="U249" s="701">
        <v>0.6</v>
      </c>
    </row>
    <row r="250" spans="1:21" ht="14.4" customHeight="1" x14ac:dyDescent="0.3">
      <c r="A250" s="661">
        <v>11</v>
      </c>
      <c r="B250" s="662" t="s">
        <v>581</v>
      </c>
      <c r="C250" s="662" t="s">
        <v>2729</v>
      </c>
      <c r="D250" s="743" t="s">
        <v>4536</v>
      </c>
      <c r="E250" s="744" t="s">
        <v>2754</v>
      </c>
      <c r="F250" s="662" t="s">
        <v>2726</v>
      </c>
      <c r="G250" s="662" t="s">
        <v>2780</v>
      </c>
      <c r="H250" s="662" t="s">
        <v>1064</v>
      </c>
      <c r="I250" s="662" t="s">
        <v>1088</v>
      </c>
      <c r="J250" s="662" t="s">
        <v>1089</v>
      </c>
      <c r="K250" s="662" t="s">
        <v>2553</v>
      </c>
      <c r="L250" s="663">
        <v>815.1</v>
      </c>
      <c r="M250" s="663">
        <v>13856.700000000003</v>
      </c>
      <c r="N250" s="662">
        <v>17</v>
      </c>
      <c r="O250" s="745">
        <v>11.5</v>
      </c>
      <c r="P250" s="663">
        <v>6520.8000000000011</v>
      </c>
      <c r="Q250" s="678">
        <v>0.47058823529411764</v>
      </c>
      <c r="R250" s="662">
        <v>8</v>
      </c>
      <c r="S250" s="678">
        <v>0.47058823529411764</v>
      </c>
      <c r="T250" s="745">
        <v>3.5</v>
      </c>
      <c r="U250" s="701">
        <v>0.30434782608695654</v>
      </c>
    </row>
    <row r="251" spans="1:21" ht="14.4" customHeight="1" x14ac:dyDescent="0.3">
      <c r="A251" s="661">
        <v>11</v>
      </c>
      <c r="B251" s="662" t="s">
        <v>581</v>
      </c>
      <c r="C251" s="662" t="s">
        <v>2729</v>
      </c>
      <c r="D251" s="743" t="s">
        <v>4536</v>
      </c>
      <c r="E251" s="744" t="s">
        <v>2754</v>
      </c>
      <c r="F251" s="662" t="s">
        <v>2726</v>
      </c>
      <c r="G251" s="662" t="s">
        <v>2780</v>
      </c>
      <c r="H251" s="662" t="s">
        <v>1064</v>
      </c>
      <c r="I251" s="662" t="s">
        <v>1092</v>
      </c>
      <c r="J251" s="662" t="s">
        <v>1089</v>
      </c>
      <c r="K251" s="662" t="s">
        <v>2555</v>
      </c>
      <c r="L251" s="663">
        <v>923.74</v>
      </c>
      <c r="M251" s="663">
        <v>1847.48</v>
      </c>
      <c r="N251" s="662">
        <v>2</v>
      </c>
      <c r="O251" s="745">
        <v>1</v>
      </c>
      <c r="P251" s="663">
        <v>1847.48</v>
      </c>
      <c r="Q251" s="678">
        <v>1</v>
      </c>
      <c r="R251" s="662">
        <v>2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11</v>
      </c>
      <c r="B252" s="662" t="s">
        <v>581</v>
      </c>
      <c r="C252" s="662" t="s">
        <v>2729</v>
      </c>
      <c r="D252" s="743" t="s">
        <v>4536</v>
      </c>
      <c r="E252" s="744" t="s">
        <v>2754</v>
      </c>
      <c r="F252" s="662" t="s">
        <v>2726</v>
      </c>
      <c r="G252" s="662" t="s">
        <v>2780</v>
      </c>
      <c r="H252" s="662" t="s">
        <v>1064</v>
      </c>
      <c r="I252" s="662" t="s">
        <v>1217</v>
      </c>
      <c r="J252" s="662" t="s">
        <v>1089</v>
      </c>
      <c r="K252" s="662" t="s">
        <v>2553</v>
      </c>
      <c r="L252" s="663">
        <v>815.1</v>
      </c>
      <c r="M252" s="663">
        <v>815.1</v>
      </c>
      <c r="N252" s="662">
        <v>1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11</v>
      </c>
      <c r="B253" s="662" t="s">
        <v>581</v>
      </c>
      <c r="C253" s="662" t="s">
        <v>2729</v>
      </c>
      <c r="D253" s="743" t="s">
        <v>4536</v>
      </c>
      <c r="E253" s="744" t="s">
        <v>2754</v>
      </c>
      <c r="F253" s="662" t="s">
        <v>2726</v>
      </c>
      <c r="G253" s="662" t="s">
        <v>2787</v>
      </c>
      <c r="H253" s="662" t="s">
        <v>582</v>
      </c>
      <c r="I253" s="662" t="s">
        <v>1243</v>
      </c>
      <c r="J253" s="662" t="s">
        <v>1244</v>
      </c>
      <c r="K253" s="662" t="s">
        <v>2789</v>
      </c>
      <c r="L253" s="663">
        <v>22.44</v>
      </c>
      <c r="M253" s="663">
        <v>22.44</v>
      </c>
      <c r="N253" s="662">
        <v>1</v>
      </c>
      <c r="O253" s="745">
        <v>0.5</v>
      </c>
      <c r="P253" s="663">
        <v>22.44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11</v>
      </c>
      <c r="B254" s="662" t="s">
        <v>581</v>
      </c>
      <c r="C254" s="662" t="s">
        <v>2729</v>
      </c>
      <c r="D254" s="743" t="s">
        <v>4536</v>
      </c>
      <c r="E254" s="744" t="s">
        <v>2754</v>
      </c>
      <c r="F254" s="662" t="s">
        <v>2728</v>
      </c>
      <c r="G254" s="662" t="s">
        <v>2795</v>
      </c>
      <c r="H254" s="662" t="s">
        <v>582</v>
      </c>
      <c r="I254" s="662" t="s">
        <v>2804</v>
      </c>
      <c r="J254" s="662" t="s">
        <v>2805</v>
      </c>
      <c r="K254" s="662" t="s">
        <v>2806</v>
      </c>
      <c r="L254" s="663">
        <v>971.25</v>
      </c>
      <c r="M254" s="663">
        <v>971.25</v>
      </c>
      <c r="N254" s="662">
        <v>1</v>
      </c>
      <c r="O254" s="745">
        <v>1</v>
      </c>
      <c r="P254" s="663">
        <v>971.25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11</v>
      </c>
      <c r="B255" s="662" t="s">
        <v>581</v>
      </c>
      <c r="C255" s="662" t="s">
        <v>2729</v>
      </c>
      <c r="D255" s="743" t="s">
        <v>4536</v>
      </c>
      <c r="E255" s="744" t="s">
        <v>2754</v>
      </c>
      <c r="F255" s="662" t="s">
        <v>2728</v>
      </c>
      <c r="G255" s="662" t="s">
        <v>2795</v>
      </c>
      <c r="H255" s="662" t="s">
        <v>582</v>
      </c>
      <c r="I255" s="662" t="s">
        <v>2961</v>
      </c>
      <c r="J255" s="662" t="s">
        <v>2962</v>
      </c>
      <c r="K255" s="662" t="s">
        <v>2963</v>
      </c>
      <c r="L255" s="663">
        <v>500</v>
      </c>
      <c r="M255" s="663">
        <v>500</v>
      </c>
      <c r="N255" s="662">
        <v>1</v>
      </c>
      <c r="O255" s="745">
        <v>1</v>
      </c>
      <c r="P255" s="663">
        <v>500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11</v>
      </c>
      <c r="B256" s="662" t="s">
        <v>581</v>
      </c>
      <c r="C256" s="662" t="s">
        <v>2729</v>
      </c>
      <c r="D256" s="743" t="s">
        <v>4536</v>
      </c>
      <c r="E256" s="744" t="s">
        <v>2754</v>
      </c>
      <c r="F256" s="662" t="s">
        <v>2728</v>
      </c>
      <c r="G256" s="662" t="s">
        <v>2849</v>
      </c>
      <c r="H256" s="662" t="s">
        <v>582</v>
      </c>
      <c r="I256" s="662" t="s">
        <v>2850</v>
      </c>
      <c r="J256" s="662" t="s">
        <v>2851</v>
      </c>
      <c r="K256" s="662" t="s">
        <v>2852</v>
      </c>
      <c r="L256" s="663">
        <v>0</v>
      </c>
      <c r="M256" s="663">
        <v>0</v>
      </c>
      <c r="N256" s="662">
        <v>1</v>
      </c>
      <c r="O256" s="745">
        <v>1</v>
      </c>
      <c r="P256" s="663"/>
      <c r="Q256" s="678"/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11</v>
      </c>
      <c r="B257" s="662" t="s">
        <v>581</v>
      </c>
      <c r="C257" s="662" t="s">
        <v>2729</v>
      </c>
      <c r="D257" s="743" t="s">
        <v>4536</v>
      </c>
      <c r="E257" s="744" t="s">
        <v>2755</v>
      </c>
      <c r="F257" s="662" t="s">
        <v>2726</v>
      </c>
      <c r="G257" s="662" t="s">
        <v>2766</v>
      </c>
      <c r="H257" s="662" t="s">
        <v>582</v>
      </c>
      <c r="I257" s="662" t="s">
        <v>1247</v>
      </c>
      <c r="J257" s="662" t="s">
        <v>1248</v>
      </c>
      <c r="K257" s="662" t="s">
        <v>2594</v>
      </c>
      <c r="L257" s="663">
        <v>170.52</v>
      </c>
      <c r="M257" s="663">
        <v>341.04</v>
      </c>
      <c r="N257" s="662">
        <v>2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11</v>
      </c>
      <c r="B258" s="662" t="s">
        <v>581</v>
      </c>
      <c r="C258" s="662" t="s">
        <v>2729</v>
      </c>
      <c r="D258" s="743" t="s">
        <v>4536</v>
      </c>
      <c r="E258" s="744" t="s">
        <v>2755</v>
      </c>
      <c r="F258" s="662" t="s">
        <v>2726</v>
      </c>
      <c r="G258" s="662" t="s">
        <v>2780</v>
      </c>
      <c r="H258" s="662" t="s">
        <v>1064</v>
      </c>
      <c r="I258" s="662" t="s">
        <v>1088</v>
      </c>
      <c r="J258" s="662" t="s">
        <v>1089</v>
      </c>
      <c r="K258" s="662" t="s">
        <v>2553</v>
      </c>
      <c r="L258" s="663">
        <v>815.1</v>
      </c>
      <c r="M258" s="663">
        <v>5705.7000000000007</v>
      </c>
      <c r="N258" s="662">
        <v>7</v>
      </c>
      <c r="O258" s="745">
        <v>5.5</v>
      </c>
      <c r="P258" s="663">
        <v>2445.3000000000002</v>
      </c>
      <c r="Q258" s="678">
        <v>0.42857142857142855</v>
      </c>
      <c r="R258" s="662">
        <v>3</v>
      </c>
      <c r="S258" s="678">
        <v>0.42857142857142855</v>
      </c>
      <c r="T258" s="745">
        <v>3</v>
      </c>
      <c r="U258" s="701">
        <v>0.54545454545454541</v>
      </c>
    </row>
    <row r="259" spans="1:21" ht="14.4" customHeight="1" x14ac:dyDescent="0.3">
      <c r="A259" s="661">
        <v>11</v>
      </c>
      <c r="B259" s="662" t="s">
        <v>581</v>
      </c>
      <c r="C259" s="662" t="s">
        <v>2729</v>
      </c>
      <c r="D259" s="743" t="s">
        <v>4536</v>
      </c>
      <c r="E259" s="744" t="s">
        <v>2755</v>
      </c>
      <c r="F259" s="662" t="s">
        <v>2726</v>
      </c>
      <c r="G259" s="662" t="s">
        <v>2784</v>
      </c>
      <c r="H259" s="662" t="s">
        <v>582</v>
      </c>
      <c r="I259" s="662" t="s">
        <v>725</v>
      </c>
      <c r="J259" s="662" t="s">
        <v>2785</v>
      </c>
      <c r="K259" s="662" t="s">
        <v>2786</v>
      </c>
      <c r="L259" s="663">
        <v>0</v>
      </c>
      <c r="M259" s="663">
        <v>0</v>
      </c>
      <c r="N259" s="662">
        <v>4</v>
      </c>
      <c r="O259" s="745">
        <v>3</v>
      </c>
      <c r="P259" s="663">
        <v>0</v>
      </c>
      <c r="Q259" s="678"/>
      <c r="R259" s="662">
        <v>1</v>
      </c>
      <c r="S259" s="678">
        <v>0.25</v>
      </c>
      <c r="T259" s="745">
        <v>1</v>
      </c>
      <c r="U259" s="701">
        <v>0.33333333333333331</v>
      </c>
    </row>
    <row r="260" spans="1:21" ht="14.4" customHeight="1" x14ac:dyDescent="0.3">
      <c r="A260" s="661">
        <v>11</v>
      </c>
      <c r="B260" s="662" t="s">
        <v>581</v>
      </c>
      <c r="C260" s="662" t="s">
        <v>2729</v>
      </c>
      <c r="D260" s="743" t="s">
        <v>4536</v>
      </c>
      <c r="E260" s="744" t="s">
        <v>2755</v>
      </c>
      <c r="F260" s="662" t="s">
        <v>2728</v>
      </c>
      <c r="G260" s="662" t="s">
        <v>2795</v>
      </c>
      <c r="H260" s="662" t="s">
        <v>582</v>
      </c>
      <c r="I260" s="662" t="s">
        <v>2801</v>
      </c>
      <c r="J260" s="662" t="s">
        <v>2802</v>
      </c>
      <c r="K260" s="662" t="s">
        <v>2803</v>
      </c>
      <c r="L260" s="663">
        <v>500</v>
      </c>
      <c r="M260" s="663">
        <v>500</v>
      </c>
      <c r="N260" s="662">
        <v>1</v>
      </c>
      <c r="O260" s="745">
        <v>1</v>
      </c>
      <c r="P260" s="663">
        <v>500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11</v>
      </c>
      <c r="B261" s="662" t="s">
        <v>581</v>
      </c>
      <c r="C261" s="662" t="s">
        <v>2729</v>
      </c>
      <c r="D261" s="743" t="s">
        <v>4536</v>
      </c>
      <c r="E261" s="744" t="s">
        <v>2756</v>
      </c>
      <c r="F261" s="662" t="s">
        <v>2726</v>
      </c>
      <c r="G261" s="662" t="s">
        <v>2775</v>
      </c>
      <c r="H261" s="662" t="s">
        <v>582</v>
      </c>
      <c r="I261" s="662" t="s">
        <v>1251</v>
      </c>
      <c r="J261" s="662" t="s">
        <v>1252</v>
      </c>
      <c r="K261" s="662" t="s">
        <v>1253</v>
      </c>
      <c r="L261" s="663">
        <v>147.31</v>
      </c>
      <c r="M261" s="663">
        <v>147.31</v>
      </c>
      <c r="N261" s="662">
        <v>1</v>
      </c>
      <c r="O261" s="745">
        <v>0.5</v>
      </c>
      <c r="P261" s="663">
        <v>147.31</v>
      </c>
      <c r="Q261" s="678">
        <v>1</v>
      </c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11</v>
      </c>
      <c r="B262" s="662" t="s">
        <v>581</v>
      </c>
      <c r="C262" s="662" t="s">
        <v>2729</v>
      </c>
      <c r="D262" s="743" t="s">
        <v>4536</v>
      </c>
      <c r="E262" s="744" t="s">
        <v>2756</v>
      </c>
      <c r="F262" s="662" t="s">
        <v>2726</v>
      </c>
      <c r="G262" s="662" t="s">
        <v>2780</v>
      </c>
      <c r="H262" s="662" t="s">
        <v>1064</v>
      </c>
      <c r="I262" s="662" t="s">
        <v>1197</v>
      </c>
      <c r="J262" s="662" t="s">
        <v>1089</v>
      </c>
      <c r="K262" s="662" t="s">
        <v>2554</v>
      </c>
      <c r="L262" s="663">
        <v>543.39</v>
      </c>
      <c r="M262" s="663">
        <v>1086.78</v>
      </c>
      <c r="N262" s="662">
        <v>2</v>
      </c>
      <c r="O262" s="745">
        <v>1.5</v>
      </c>
      <c r="P262" s="663">
        <v>1086.78</v>
      </c>
      <c r="Q262" s="678">
        <v>1</v>
      </c>
      <c r="R262" s="662">
        <v>2</v>
      </c>
      <c r="S262" s="678">
        <v>1</v>
      </c>
      <c r="T262" s="745">
        <v>1.5</v>
      </c>
      <c r="U262" s="701">
        <v>1</v>
      </c>
    </row>
    <row r="263" spans="1:21" ht="14.4" customHeight="1" x14ac:dyDescent="0.3">
      <c r="A263" s="661">
        <v>11</v>
      </c>
      <c r="B263" s="662" t="s">
        <v>581</v>
      </c>
      <c r="C263" s="662" t="s">
        <v>2729</v>
      </c>
      <c r="D263" s="743" t="s">
        <v>4536</v>
      </c>
      <c r="E263" s="744" t="s">
        <v>2756</v>
      </c>
      <c r="F263" s="662" t="s">
        <v>2726</v>
      </c>
      <c r="G263" s="662" t="s">
        <v>2780</v>
      </c>
      <c r="H263" s="662" t="s">
        <v>1064</v>
      </c>
      <c r="I263" s="662" t="s">
        <v>1088</v>
      </c>
      <c r="J263" s="662" t="s">
        <v>1089</v>
      </c>
      <c r="K263" s="662" t="s">
        <v>2553</v>
      </c>
      <c r="L263" s="663">
        <v>815.1</v>
      </c>
      <c r="M263" s="663">
        <v>7335.9</v>
      </c>
      <c r="N263" s="662">
        <v>9</v>
      </c>
      <c r="O263" s="745">
        <v>9</v>
      </c>
      <c r="P263" s="663">
        <v>4075.5</v>
      </c>
      <c r="Q263" s="678">
        <v>0.55555555555555558</v>
      </c>
      <c r="R263" s="662">
        <v>5</v>
      </c>
      <c r="S263" s="678">
        <v>0.55555555555555558</v>
      </c>
      <c r="T263" s="745">
        <v>5</v>
      </c>
      <c r="U263" s="701">
        <v>0.55555555555555558</v>
      </c>
    </row>
    <row r="264" spans="1:21" ht="14.4" customHeight="1" x14ac:dyDescent="0.3">
      <c r="A264" s="661">
        <v>11</v>
      </c>
      <c r="B264" s="662" t="s">
        <v>581</v>
      </c>
      <c r="C264" s="662" t="s">
        <v>2729</v>
      </c>
      <c r="D264" s="743" t="s">
        <v>4536</v>
      </c>
      <c r="E264" s="744" t="s">
        <v>2756</v>
      </c>
      <c r="F264" s="662" t="s">
        <v>2726</v>
      </c>
      <c r="G264" s="662" t="s">
        <v>2780</v>
      </c>
      <c r="H264" s="662" t="s">
        <v>1064</v>
      </c>
      <c r="I264" s="662" t="s">
        <v>1092</v>
      </c>
      <c r="J264" s="662" t="s">
        <v>1089</v>
      </c>
      <c r="K264" s="662" t="s">
        <v>2555</v>
      </c>
      <c r="L264" s="663">
        <v>923.74</v>
      </c>
      <c r="M264" s="663">
        <v>923.74</v>
      </c>
      <c r="N264" s="662">
        <v>1</v>
      </c>
      <c r="O264" s="745">
        <v>1</v>
      </c>
      <c r="P264" s="663">
        <v>923.74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11</v>
      </c>
      <c r="B265" s="662" t="s">
        <v>581</v>
      </c>
      <c r="C265" s="662" t="s">
        <v>2729</v>
      </c>
      <c r="D265" s="743" t="s">
        <v>4536</v>
      </c>
      <c r="E265" s="744" t="s">
        <v>2756</v>
      </c>
      <c r="F265" s="662" t="s">
        <v>2726</v>
      </c>
      <c r="G265" s="662" t="s">
        <v>2780</v>
      </c>
      <c r="H265" s="662" t="s">
        <v>1064</v>
      </c>
      <c r="I265" s="662" t="s">
        <v>2964</v>
      </c>
      <c r="J265" s="662" t="s">
        <v>1543</v>
      </c>
      <c r="K265" s="662" t="s">
        <v>2553</v>
      </c>
      <c r="L265" s="663">
        <v>1385.62</v>
      </c>
      <c r="M265" s="663">
        <v>2771.24</v>
      </c>
      <c r="N265" s="662">
        <v>2</v>
      </c>
      <c r="O265" s="745">
        <v>2</v>
      </c>
      <c r="P265" s="663">
        <v>1385.62</v>
      </c>
      <c r="Q265" s="678">
        <v>0.5</v>
      </c>
      <c r="R265" s="662">
        <v>1</v>
      </c>
      <c r="S265" s="678">
        <v>0.5</v>
      </c>
      <c r="T265" s="745">
        <v>1</v>
      </c>
      <c r="U265" s="701">
        <v>0.5</v>
      </c>
    </row>
    <row r="266" spans="1:21" ht="14.4" customHeight="1" x14ac:dyDescent="0.3">
      <c r="A266" s="661">
        <v>11</v>
      </c>
      <c r="B266" s="662" t="s">
        <v>581</v>
      </c>
      <c r="C266" s="662" t="s">
        <v>2729</v>
      </c>
      <c r="D266" s="743" t="s">
        <v>4536</v>
      </c>
      <c r="E266" s="744" t="s">
        <v>2756</v>
      </c>
      <c r="F266" s="662" t="s">
        <v>2726</v>
      </c>
      <c r="G266" s="662" t="s">
        <v>2780</v>
      </c>
      <c r="H266" s="662" t="s">
        <v>1064</v>
      </c>
      <c r="I266" s="662" t="s">
        <v>1217</v>
      </c>
      <c r="J266" s="662" t="s">
        <v>1089</v>
      </c>
      <c r="K266" s="662" t="s">
        <v>2553</v>
      </c>
      <c r="L266" s="663">
        <v>815.1</v>
      </c>
      <c r="M266" s="663">
        <v>2445.3000000000002</v>
      </c>
      <c r="N266" s="662">
        <v>3</v>
      </c>
      <c r="O266" s="745">
        <v>3</v>
      </c>
      <c r="P266" s="663">
        <v>815.1</v>
      </c>
      <c r="Q266" s="678">
        <v>0.33333333333333331</v>
      </c>
      <c r="R266" s="662">
        <v>1</v>
      </c>
      <c r="S266" s="678">
        <v>0.33333333333333331</v>
      </c>
      <c r="T266" s="745">
        <v>1</v>
      </c>
      <c r="U266" s="701">
        <v>0.33333333333333331</v>
      </c>
    </row>
    <row r="267" spans="1:21" ht="14.4" customHeight="1" x14ac:dyDescent="0.3">
      <c r="A267" s="661">
        <v>11</v>
      </c>
      <c r="B267" s="662" t="s">
        <v>581</v>
      </c>
      <c r="C267" s="662" t="s">
        <v>2729</v>
      </c>
      <c r="D267" s="743" t="s">
        <v>4536</v>
      </c>
      <c r="E267" s="744" t="s">
        <v>2756</v>
      </c>
      <c r="F267" s="662" t="s">
        <v>2728</v>
      </c>
      <c r="G267" s="662" t="s">
        <v>2795</v>
      </c>
      <c r="H267" s="662" t="s">
        <v>582</v>
      </c>
      <c r="I267" s="662" t="s">
        <v>2801</v>
      </c>
      <c r="J267" s="662" t="s">
        <v>2802</v>
      </c>
      <c r="K267" s="662" t="s">
        <v>2803</v>
      </c>
      <c r="L267" s="663">
        <v>500</v>
      </c>
      <c r="M267" s="663">
        <v>500</v>
      </c>
      <c r="N267" s="662">
        <v>1</v>
      </c>
      <c r="O267" s="745">
        <v>1</v>
      </c>
      <c r="P267" s="663">
        <v>500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11</v>
      </c>
      <c r="B268" s="662" t="s">
        <v>581</v>
      </c>
      <c r="C268" s="662" t="s">
        <v>2729</v>
      </c>
      <c r="D268" s="743" t="s">
        <v>4536</v>
      </c>
      <c r="E268" s="744" t="s">
        <v>2756</v>
      </c>
      <c r="F268" s="662" t="s">
        <v>2728</v>
      </c>
      <c r="G268" s="662" t="s">
        <v>2849</v>
      </c>
      <c r="H268" s="662" t="s">
        <v>582</v>
      </c>
      <c r="I268" s="662" t="s">
        <v>2850</v>
      </c>
      <c r="J268" s="662" t="s">
        <v>2851</v>
      </c>
      <c r="K268" s="662" t="s">
        <v>2852</v>
      </c>
      <c r="L268" s="663">
        <v>0</v>
      </c>
      <c r="M268" s="663">
        <v>0</v>
      </c>
      <c r="N268" s="662">
        <v>1</v>
      </c>
      <c r="O268" s="745">
        <v>1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11</v>
      </c>
      <c r="B269" s="662" t="s">
        <v>581</v>
      </c>
      <c r="C269" s="662" t="s">
        <v>2729</v>
      </c>
      <c r="D269" s="743" t="s">
        <v>4536</v>
      </c>
      <c r="E269" s="744" t="s">
        <v>2757</v>
      </c>
      <c r="F269" s="662" t="s">
        <v>2726</v>
      </c>
      <c r="G269" s="662" t="s">
        <v>2853</v>
      </c>
      <c r="H269" s="662" t="s">
        <v>582</v>
      </c>
      <c r="I269" s="662" t="s">
        <v>821</v>
      </c>
      <c r="J269" s="662" t="s">
        <v>822</v>
      </c>
      <c r="K269" s="662" t="s">
        <v>823</v>
      </c>
      <c r="L269" s="663">
        <v>36.86</v>
      </c>
      <c r="M269" s="663">
        <v>36.86</v>
      </c>
      <c r="N269" s="662">
        <v>1</v>
      </c>
      <c r="O269" s="745">
        <v>0.5</v>
      </c>
      <c r="P269" s="663">
        <v>36.86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11</v>
      </c>
      <c r="B270" s="662" t="s">
        <v>581</v>
      </c>
      <c r="C270" s="662" t="s">
        <v>2729</v>
      </c>
      <c r="D270" s="743" t="s">
        <v>4536</v>
      </c>
      <c r="E270" s="744" t="s">
        <v>2757</v>
      </c>
      <c r="F270" s="662" t="s">
        <v>2726</v>
      </c>
      <c r="G270" s="662" t="s">
        <v>2765</v>
      </c>
      <c r="H270" s="662" t="s">
        <v>1064</v>
      </c>
      <c r="I270" s="662" t="s">
        <v>1272</v>
      </c>
      <c r="J270" s="662" t="s">
        <v>2587</v>
      </c>
      <c r="K270" s="662" t="s">
        <v>2588</v>
      </c>
      <c r="L270" s="663">
        <v>154.36000000000001</v>
      </c>
      <c r="M270" s="663">
        <v>617.44000000000005</v>
      </c>
      <c r="N270" s="662">
        <v>4</v>
      </c>
      <c r="O270" s="745">
        <v>1</v>
      </c>
      <c r="P270" s="663">
        <v>617.44000000000005</v>
      </c>
      <c r="Q270" s="678">
        <v>1</v>
      </c>
      <c r="R270" s="662">
        <v>4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11</v>
      </c>
      <c r="B271" s="662" t="s">
        <v>581</v>
      </c>
      <c r="C271" s="662" t="s">
        <v>2729</v>
      </c>
      <c r="D271" s="743" t="s">
        <v>4536</v>
      </c>
      <c r="E271" s="744" t="s">
        <v>2757</v>
      </c>
      <c r="F271" s="662" t="s">
        <v>2726</v>
      </c>
      <c r="G271" s="662" t="s">
        <v>2765</v>
      </c>
      <c r="H271" s="662" t="s">
        <v>1064</v>
      </c>
      <c r="I271" s="662" t="s">
        <v>2965</v>
      </c>
      <c r="J271" s="662" t="s">
        <v>2587</v>
      </c>
      <c r="K271" s="662" t="s">
        <v>2951</v>
      </c>
      <c r="L271" s="663">
        <v>225.06</v>
      </c>
      <c r="M271" s="663">
        <v>675.18000000000006</v>
      </c>
      <c r="N271" s="662">
        <v>3</v>
      </c>
      <c r="O271" s="745">
        <v>1</v>
      </c>
      <c r="P271" s="663">
        <v>450.12</v>
      </c>
      <c r="Q271" s="678">
        <v>0.66666666666666663</v>
      </c>
      <c r="R271" s="662">
        <v>2</v>
      </c>
      <c r="S271" s="678">
        <v>0.66666666666666663</v>
      </c>
      <c r="T271" s="745">
        <v>0.5</v>
      </c>
      <c r="U271" s="701">
        <v>0.5</v>
      </c>
    </row>
    <row r="272" spans="1:21" ht="14.4" customHeight="1" x14ac:dyDescent="0.3">
      <c r="A272" s="661">
        <v>11</v>
      </c>
      <c r="B272" s="662" t="s">
        <v>581</v>
      </c>
      <c r="C272" s="662" t="s">
        <v>2729</v>
      </c>
      <c r="D272" s="743" t="s">
        <v>4536</v>
      </c>
      <c r="E272" s="744" t="s">
        <v>2757</v>
      </c>
      <c r="F272" s="662" t="s">
        <v>2726</v>
      </c>
      <c r="G272" s="662" t="s">
        <v>2966</v>
      </c>
      <c r="H272" s="662" t="s">
        <v>582</v>
      </c>
      <c r="I272" s="662" t="s">
        <v>2967</v>
      </c>
      <c r="J272" s="662" t="s">
        <v>2968</v>
      </c>
      <c r="K272" s="662" t="s">
        <v>2969</v>
      </c>
      <c r="L272" s="663">
        <v>159.71</v>
      </c>
      <c r="M272" s="663">
        <v>479.13</v>
      </c>
      <c r="N272" s="662">
        <v>3</v>
      </c>
      <c r="O272" s="745">
        <v>0.5</v>
      </c>
      <c r="P272" s="663">
        <v>479.13</v>
      </c>
      <c r="Q272" s="678">
        <v>1</v>
      </c>
      <c r="R272" s="662">
        <v>3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11</v>
      </c>
      <c r="B273" s="662" t="s">
        <v>581</v>
      </c>
      <c r="C273" s="662" t="s">
        <v>2729</v>
      </c>
      <c r="D273" s="743" t="s">
        <v>4536</v>
      </c>
      <c r="E273" s="744" t="s">
        <v>2757</v>
      </c>
      <c r="F273" s="662" t="s">
        <v>2726</v>
      </c>
      <c r="G273" s="662" t="s">
        <v>2816</v>
      </c>
      <c r="H273" s="662" t="s">
        <v>582</v>
      </c>
      <c r="I273" s="662" t="s">
        <v>1971</v>
      </c>
      <c r="J273" s="662" t="s">
        <v>1972</v>
      </c>
      <c r="K273" s="662" t="s">
        <v>2817</v>
      </c>
      <c r="L273" s="663">
        <v>86.02</v>
      </c>
      <c r="M273" s="663">
        <v>172.04</v>
      </c>
      <c r="N273" s="662">
        <v>2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11</v>
      </c>
      <c r="B274" s="662" t="s">
        <v>581</v>
      </c>
      <c r="C274" s="662" t="s">
        <v>2729</v>
      </c>
      <c r="D274" s="743" t="s">
        <v>4536</v>
      </c>
      <c r="E274" s="744" t="s">
        <v>2757</v>
      </c>
      <c r="F274" s="662" t="s">
        <v>2726</v>
      </c>
      <c r="G274" s="662" t="s">
        <v>2766</v>
      </c>
      <c r="H274" s="662" t="s">
        <v>582</v>
      </c>
      <c r="I274" s="662" t="s">
        <v>2818</v>
      </c>
      <c r="J274" s="662" t="s">
        <v>1248</v>
      </c>
      <c r="K274" s="662" t="s">
        <v>2594</v>
      </c>
      <c r="L274" s="663">
        <v>170.52</v>
      </c>
      <c r="M274" s="663">
        <v>2557.8000000000002</v>
      </c>
      <c r="N274" s="662">
        <v>15</v>
      </c>
      <c r="O274" s="745">
        <v>4</v>
      </c>
      <c r="P274" s="663">
        <v>1534.6800000000003</v>
      </c>
      <c r="Q274" s="678">
        <v>0.60000000000000009</v>
      </c>
      <c r="R274" s="662">
        <v>9</v>
      </c>
      <c r="S274" s="678">
        <v>0.6</v>
      </c>
      <c r="T274" s="745">
        <v>2.5</v>
      </c>
      <c r="U274" s="701">
        <v>0.625</v>
      </c>
    </row>
    <row r="275" spans="1:21" ht="14.4" customHeight="1" x14ac:dyDescent="0.3">
      <c r="A275" s="661">
        <v>11</v>
      </c>
      <c r="B275" s="662" t="s">
        <v>581</v>
      </c>
      <c r="C275" s="662" t="s">
        <v>2729</v>
      </c>
      <c r="D275" s="743" t="s">
        <v>4536</v>
      </c>
      <c r="E275" s="744" t="s">
        <v>2757</v>
      </c>
      <c r="F275" s="662" t="s">
        <v>2726</v>
      </c>
      <c r="G275" s="662" t="s">
        <v>2766</v>
      </c>
      <c r="H275" s="662" t="s">
        <v>582</v>
      </c>
      <c r="I275" s="662" t="s">
        <v>1247</v>
      </c>
      <c r="J275" s="662" t="s">
        <v>1248</v>
      </c>
      <c r="K275" s="662" t="s">
        <v>2594</v>
      </c>
      <c r="L275" s="663">
        <v>170.52</v>
      </c>
      <c r="M275" s="663">
        <v>5456.64</v>
      </c>
      <c r="N275" s="662">
        <v>32</v>
      </c>
      <c r="O275" s="745">
        <v>11.5</v>
      </c>
      <c r="P275" s="663">
        <v>3580.92</v>
      </c>
      <c r="Q275" s="678">
        <v>0.65625</v>
      </c>
      <c r="R275" s="662">
        <v>21</v>
      </c>
      <c r="S275" s="678">
        <v>0.65625</v>
      </c>
      <c r="T275" s="745">
        <v>7</v>
      </c>
      <c r="U275" s="701">
        <v>0.60869565217391308</v>
      </c>
    </row>
    <row r="276" spans="1:21" ht="14.4" customHeight="1" x14ac:dyDescent="0.3">
      <c r="A276" s="661">
        <v>11</v>
      </c>
      <c r="B276" s="662" t="s">
        <v>581</v>
      </c>
      <c r="C276" s="662" t="s">
        <v>2729</v>
      </c>
      <c r="D276" s="743" t="s">
        <v>4536</v>
      </c>
      <c r="E276" s="744" t="s">
        <v>2757</v>
      </c>
      <c r="F276" s="662" t="s">
        <v>2726</v>
      </c>
      <c r="G276" s="662" t="s">
        <v>2766</v>
      </c>
      <c r="H276" s="662" t="s">
        <v>582</v>
      </c>
      <c r="I276" s="662" t="s">
        <v>2767</v>
      </c>
      <c r="J276" s="662" t="s">
        <v>1248</v>
      </c>
      <c r="K276" s="662" t="s">
        <v>1237</v>
      </c>
      <c r="L276" s="663">
        <v>0</v>
      </c>
      <c r="M276" s="663">
        <v>0</v>
      </c>
      <c r="N276" s="662">
        <v>7</v>
      </c>
      <c r="O276" s="745">
        <v>4</v>
      </c>
      <c r="P276" s="663">
        <v>0</v>
      </c>
      <c r="Q276" s="678"/>
      <c r="R276" s="662">
        <v>2</v>
      </c>
      <c r="S276" s="678">
        <v>0.2857142857142857</v>
      </c>
      <c r="T276" s="745">
        <v>2</v>
      </c>
      <c r="U276" s="701">
        <v>0.5</v>
      </c>
    </row>
    <row r="277" spans="1:21" ht="14.4" customHeight="1" x14ac:dyDescent="0.3">
      <c r="A277" s="661">
        <v>11</v>
      </c>
      <c r="B277" s="662" t="s">
        <v>581</v>
      </c>
      <c r="C277" s="662" t="s">
        <v>2729</v>
      </c>
      <c r="D277" s="743" t="s">
        <v>4536</v>
      </c>
      <c r="E277" s="744" t="s">
        <v>2757</v>
      </c>
      <c r="F277" s="662" t="s">
        <v>2726</v>
      </c>
      <c r="G277" s="662" t="s">
        <v>2766</v>
      </c>
      <c r="H277" s="662" t="s">
        <v>582</v>
      </c>
      <c r="I277" s="662" t="s">
        <v>2892</v>
      </c>
      <c r="J277" s="662" t="s">
        <v>2743</v>
      </c>
      <c r="K277" s="662"/>
      <c r="L277" s="663">
        <v>170.52</v>
      </c>
      <c r="M277" s="663">
        <v>682.08</v>
      </c>
      <c r="N277" s="662">
        <v>4</v>
      </c>
      <c r="O277" s="745">
        <v>1</v>
      </c>
      <c r="P277" s="663">
        <v>682.08</v>
      </c>
      <c r="Q277" s="678">
        <v>1</v>
      </c>
      <c r="R277" s="662">
        <v>4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11</v>
      </c>
      <c r="B278" s="662" t="s">
        <v>581</v>
      </c>
      <c r="C278" s="662" t="s">
        <v>2729</v>
      </c>
      <c r="D278" s="743" t="s">
        <v>4536</v>
      </c>
      <c r="E278" s="744" t="s">
        <v>2757</v>
      </c>
      <c r="F278" s="662" t="s">
        <v>2726</v>
      </c>
      <c r="G278" s="662" t="s">
        <v>2970</v>
      </c>
      <c r="H278" s="662" t="s">
        <v>582</v>
      </c>
      <c r="I278" s="662" t="s">
        <v>2029</v>
      </c>
      <c r="J278" s="662" t="s">
        <v>2971</v>
      </c>
      <c r="K278" s="662" t="s">
        <v>2972</v>
      </c>
      <c r="L278" s="663">
        <v>72.5</v>
      </c>
      <c r="M278" s="663">
        <v>72.5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11</v>
      </c>
      <c r="B279" s="662" t="s">
        <v>581</v>
      </c>
      <c r="C279" s="662" t="s">
        <v>2729</v>
      </c>
      <c r="D279" s="743" t="s">
        <v>4536</v>
      </c>
      <c r="E279" s="744" t="s">
        <v>2757</v>
      </c>
      <c r="F279" s="662" t="s">
        <v>2726</v>
      </c>
      <c r="G279" s="662" t="s">
        <v>2768</v>
      </c>
      <c r="H279" s="662" t="s">
        <v>582</v>
      </c>
      <c r="I279" s="662" t="s">
        <v>1957</v>
      </c>
      <c r="J279" s="662" t="s">
        <v>1958</v>
      </c>
      <c r="K279" s="662" t="s">
        <v>2594</v>
      </c>
      <c r="L279" s="663">
        <v>78.33</v>
      </c>
      <c r="M279" s="663">
        <v>626.64</v>
      </c>
      <c r="N279" s="662">
        <v>8</v>
      </c>
      <c r="O279" s="745">
        <v>1.5</v>
      </c>
      <c r="P279" s="663">
        <v>469.98</v>
      </c>
      <c r="Q279" s="678">
        <v>0.75</v>
      </c>
      <c r="R279" s="662">
        <v>6</v>
      </c>
      <c r="S279" s="678">
        <v>0.75</v>
      </c>
      <c r="T279" s="745">
        <v>1</v>
      </c>
      <c r="U279" s="701">
        <v>0.66666666666666663</v>
      </c>
    </row>
    <row r="280" spans="1:21" ht="14.4" customHeight="1" x14ac:dyDescent="0.3">
      <c r="A280" s="661">
        <v>11</v>
      </c>
      <c r="B280" s="662" t="s">
        <v>581</v>
      </c>
      <c r="C280" s="662" t="s">
        <v>2729</v>
      </c>
      <c r="D280" s="743" t="s">
        <v>4536</v>
      </c>
      <c r="E280" s="744" t="s">
        <v>2757</v>
      </c>
      <c r="F280" s="662" t="s">
        <v>2726</v>
      </c>
      <c r="G280" s="662" t="s">
        <v>2819</v>
      </c>
      <c r="H280" s="662" t="s">
        <v>582</v>
      </c>
      <c r="I280" s="662" t="s">
        <v>2973</v>
      </c>
      <c r="J280" s="662" t="s">
        <v>2821</v>
      </c>
      <c r="K280" s="662" t="s">
        <v>2974</v>
      </c>
      <c r="L280" s="663">
        <v>0</v>
      </c>
      <c r="M280" s="663">
        <v>0</v>
      </c>
      <c r="N280" s="662">
        <v>1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11</v>
      </c>
      <c r="B281" s="662" t="s">
        <v>581</v>
      </c>
      <c r="C281" s="662" t="s">
        <v>2729</v>
      </c>
      <c r="D281" s="743" t="s">
        <v>4536</v>
      </c>
      <c r="E281" s="744" t="s">
        <v>2757</v>
      </c>
      <c r="F281" s="662" t="s">
        <v>2726</v>
      </c>
      <c r="G281" s="662" t="s">
        <v>2893</v>
      </c>
      <c r="H281" s="662" t="s">
        <v>582</v>
      </c>
      <c r="I281" s="662" t="s">
        <v>2975</v>
      </c>
      <c r="J281" s="662" t="s">
        <v>1505</v>
      </c>
      <c r="K281" s="662" t="s">
        <v>2976</v>
      </c>
      <c r="L281" s="663">
        <v>0</v>
      </c>
      <c r="M281" s="663">
        <v>0</v>
      </c>
      <c r="N281" s="662">
        <v>1</v>
      </c>
      <c r="O281" s="745">
        <v>1</v>
      </c>
      <c r="P281" s="663"/>
      <c r="Q281" s="678"/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11</v>
      </c>
      <c r="B282" s="662" t="s">
        <v>581</v>
      </c>
      <c r="C282" s="662" t="s">
        <v>2729</v>
      </c>
      <c r="D282" s="743" t="s">
        <v>4536</v>
      </c>
      <c r="E282" s="744" t="s">
        <v>2757</v>
      </c>
      <c r="F282" s="662" t="s">
        <v>2726</v>
      </c>
      <c r="G282" s="662" t="s">
        <v>2902</v>
      </c>
      <c r="H282" s="662" t="s">
        <v>582</v>
      </c>
      <c r="I282" s="662" t="s">
        <v>2977</v>
      </c>
      <c r="J282" s="662" t="s">
        <v>1697</v>
      </c>
      <c r="K282" s="662" t="s">
        <v>2978</v>
      </c>
      <c r="L282" s="663">
        <v>815.1</v>
      </c>
      <c r="M282" s="663">
        <v>815.1</v>
      </c>
      <c r="N282" s="662">
        <v>1</v>
      </c>
      <c r="O282" s="745">
        <v>1</v>
      </c>
      <c r="P282" s="663">
        <v>815.1</v>
      </c>
      <c r="Q282" s="678">
        <v>1</v>
      </c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11</v>
      </c>
      <c r="B283" s="662" t="s">
        <v>581</v>
      </c>
      <c r="C283" s="662" t="s">
        <v>2729</v>
      </c>
      <c r="D283" s="743" t="s">
        <v>4536</v>
      </c>
      <c r="E283" s="744" t="s">
        <v>2757</v>
      </c>
      <c r="F283" s="662" t="s">
        <v>2726</v>
      </c>
      <c r="G283" s="662" t="s">
        <v>2864</v>
      </c>
      <c r="H283" s="662" t="s">
        <v>582</v>
      </c>
      <c r="I283" s="662" t="s">
        <v>1468</v>
      </c>
      <c r="J283" s="662" t="s">
        <v>2865</v>
      </c>
      <c r="K283" s="662" t="s">
        <v>1466</v>
      </c>
      <c r="L283" s="663">
        <v>0</v>
      </c>
      <c r="M283" s="663">
        <v>0</v>
      </c>
      <c r="N283" s="662">
        <v>4</v>
      </c>
      <c r="O283" s="745">
        <v>1</v>
      </c>
      <c r="P283" s="663">
        <v>0</v>
      </c>
      <c r="Q283" s="678"/>
      <c r="R283" s="662">
        <v>3</v>
      </c>
      <c r="S283" s="678">
        <v>0.75</v>
      </c>
      <c r="T283" s="745">
        <v>0.5</v>
      </c>
      <c r="U283" s="701">
        <v>0.5</v>
      </c>
    </row>
    <row r="284" spans="1:21" ht="14.4" customHeight="1" x14ac:dyDescent="0.3">
      <c r="A284" s="661">
        <v>11</v>
      </c>
      <c r="B284" s="662" t="s">
        <v>581</v>
      </c>
      <c r="C284" s="662" t="s">
        <v>2729</v>
      </c>
      <c r="D284" s="743" t="s">
        <v>4536</v>
      </c>
      <c r="E284" s="744" t="s">
        <v>2757</v>
      </c>
      <c r="F284" s="662" t="s">
        <v>2726</v>
      </c>
      <c r="G284" s="662" t="s">
        <v>2826</v>
      </c>
      <c r="H284" s="662" t="s">
        <v>582</v>
      </c>
      <c r="I284" s="662" t="s">
        <v>883</v>
      </c>
      <c r="J284" s="662" t="s">
        <v>884</v>
      </c>
      <c r="K284" s="662" t="s">
        <v>2827</v>
      </c>
      <c r="L284" s="663">
        <v>60.9</v>
      </c>
      <c r="M284" s="663">
        <v>243.6</v>
      </c>
      <c r="N284" s="662">
        <v>4</v>
      </c>
      <c r="O284" s="745">
        <v>1</v>
      </c>
      <c r="P284" s="663">
        <v>243.6</v>
      </c>
      <c r="Q284" s="678">
        <v>1</v>
      </c>
      <c r="R284" s="662">
        <v>4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11</v>
      </c>
      <c r="B285" s="662" t="s">
        <v>581</v>
      </c>
      <c r="C285" s="662" t="s">
        <v>2729</v>
      </c>
      <c r="D285" s="743" t="s">
        <v>4536</v>
      </c>
      <c r="E285" s="744" t="s">
        <v>2757</v>
      </c>
      <c r="F285" s="662" t="s">
        <v>2726</v>
      </c>
      <c r="G285" s="662" t="s">
        <v>2828</v>
      </c>
      <c r="H285" s="662" t="s">
        <v>582</v>
      </c>
      <c r="I285" s="662" t="s">
        <v>1851</v>
      </c>
      <c r="J285" s="662" t="s">
        <v>799</v>
      </c>
      <c r="K285" s="662" t="s">
        <v>1852</v>
      </c>
      <c r="L285" s="663">
        <v>0</v>
      </c>
      <c r="M285" s="663">
        <v>0</v>
      </c>
      <c r="N285" s="662">
        <v>1</v>
      </c>
      <c r="O285" s="745">
        <v>0.5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11</v>
      </c>
      <c r="B286" s="662" t="s">
        <v>581</v>
      </c>
      <c r="C286" s="662" t="s">
        <v>2729</v>
      </c>
      <c r="D286" s="743" t="s">
        <v>4536</v>
      </c>
      <c r="E286" s="744" t="s">
        <v>2757</v>
      </c>
      <c r="F286" s="662" t="s">
        <v>2726</v>
      </c>
      <c r="G286" s="662" t="s">
        <v>2775</v>
      </c>
      <c r="H286" s="662" t="s">
        <v>582</v>
      </c>
      <c r="I286" s="662" t="s">
        <v>1251</v>
      </c>
      <c r="J286" s="662" t="s">
        <v>1252</v>
      </c>
      <c r="K286" s="662" t="s">
        <v>1253</v>
      </c>
      <c r="L286" s="663">
        <v>147.31</v>
      </c>
      <c r="M286" s="663">
        <v>589.24</v>
      </c>
      <c r="N286" s="662">
        <v>4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11</v>
      </c>
      <c r="B287" s="662" t="s">
        <v>581</v>
      </c>
      <c r="C287" s="662" t="s">
        <v>2729</v>
      </c>
      <c r="D287" s="743" t="s">
        <v>4536</v>
      </c>
      <c r="E287" s="744" t="s">
        <v>2757</v>
      </c>
      <c r="F287" s="662" t="s">
        <v>2726</v>
      </c>
      <c r="G287" s="662" t="s">
        <v>2775</v>
      </c>
      <c r="H287" s="662" t="s">
        <v>582</v>
      </c>
      <c r="I287" s="662" t="s">
        <v>2928</v>
      </c>
      <c r="J287" s="662" t="s">
        <v>1252</v>
      </c>
      <c r="K287" s="662" t="s">
        <v>1253</v>
      </c>
      <c r="L287" s="663">
        <v>147.31</v>
      </c>
      <c r="M287" s="663">
        <v>883.86</v>
      </c>
      <c r="N287" s="662">
        <v>6</v>
      </c>
      <c r="O287" s="745">
        <v>2.5</v>
      </c>
      <c r="P287" s="663">
        <v>441.93</v>
      </c>
      <c r="Q287" s="678">
        <v>0.5</v>
      </c>
      <c r="R287" s="662">
        <v>3</v>
      </c>
      <c r="S287" s="678">
        <v>0.5</v>
      </c>
      <c r="T287" s="745">
        <v>1</v>
      </c>
      <c r="U287" s="701">
        <v>0.4</v>
      </c>
    </row>
    <row r="288" spans="1:21" ht="14.4" customHeight="1" x14ac:dyDescent="0.3">
      <c r="A288" s="661">
        <v>11</v>
      </c>
      <c r="B288" s="662" t="s">
        <v>581</v>
      </c>
      <c r="C288" s="662" t="s">
        <v>2729</v>
      </c>
      <c r="D288" s="743" t="s">
        <v>4536</v>
      </c>
      <c r="E288" s="744" t="s">
        <v>2757</v>
      </c>
      <c r="F288" s="662" t="s">
        <v>2726</v>
      </c>
      <c r="G288" s="662" t="s">
        <v>2979</v>
      </c>
      <c r="H288" s="662" t="s">
        <v>582</v>
      </c>
      <c r="I288" s="662" t="s">
        <v>1304</v>
      </c>
      <c r="J288" s="662" t="s">
        <v>1305</v>
      </c>
      <c r="K288" s="662" t="s">
        <v>1306</v>
      </c>
      <c r="L288" s="663">
        <v>0</v>
      </c>
      <c r="M288" s="663">
        <v>0</v>
      </c>
      <c r="N288" s="662">
        <v>1</v>
      </c>
      <c r="O288" s="745">
        <v>1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11</v>
      </c>
      <c r="B289" s="662" t="s">
        <v>581</v>
      </c>
      <c r="C289" s="662" t="s">
        <v>2729</v>
      </c>
      <c r="D289" s="743" t="s">
        <v>4536</v>
      </c>
      <c r="E289" s="744" t="s">
        <v>2757</v>
      </c>
      <c r="F289" s="662" t="s">
        <v>2726</v>
      </c>
      <c r="G289" s="662" t="s">
        <v>2779</v>
      </c>
      <c r="H289" s="662" t="s">
        <v>1064</v>
      </c>
      <c r="I289" s="662" t="s">
        <v>1999</v>
      </c>
      <c r="J289" s="662" t="s">
        <v>2684</v>
      </c>
      <c r="K289" s="662" t="s">
        <v>1955</v>
      </c>
      <c r="L289" s="663">
        <v>11293.87</v>
      </c>
      <c r="M289" s="663">
        <v>33881.61</v>
      </c>
      <c r="N289" s="662">
        <v>3</v>
      </c>
      <c r="O289" s="745">
        <v>0.5</v>
      </c>
      <c r="P289" s="663">
        <v>33881.61</v>
      </c>
      <c r="Q289" s="678">
        <v>1</v>
      </c>
      <c r="R289" s="662">
        <v>3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11</v>
      </c>
      <c r="B290" s="662" t="s">
        <v>581</v>
      </c>
      <c r="C290" s="662" t="s">
        <v>2729</v>
      </c>
      <c r="D290" s="743" t="s">
        <v>4536</v>
      </c>
      <c r="E290" s="744" t="s">
        <v>2757</v>
      </c>
      <c r="F290" s="662" t="s">
        <v>2726</v>
      </c>
      <c r="G290" s="662" t="s">
        <v>2882</v>
      </c>
      <c r="H290" s="662" t="s">
        <v>582</v>
      </c>
      <c r="I290" s="662" t="s">
        <v>683</v>
      </c>
      <c r="J290" s="662" t="s">
        <v>2930</v>
      </c>
      <c r="K290" s="662" t="s">
        <v>971</v>
      </c>
      <c r="L290" s="663">
        <v>0</v>
      </c>
      <c r="M290" s="663">
        <v>0</v>
      </c>
      <c r="N290" s="662">
        <v>1</v>
      </c>
      <c r="O290" s="745">
        <v>1</v>
      </c>
      <c r="P290" s="663">
        <v>0</v>
      </c>
      <c r="Q290" s="678"/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11</v>
      </c>
      <c r="B291" s="662" t="s">
        <v>581</v>
      </c>
      <c r="C291" s="662" t="s">
        <v>2729</v>
      </c>
      <c r="D291" s="743" t="s">
        <v>4536</v>
      </c>
      <c r="E291" s="744" t="s">
        <v>2757</v>
      </c>
      <c r="F291" s="662" t="s">
        <v>2726</v>
      </c>
      <c r="G291" s="662" t="s">
        <v>2980</v>
      </c>
      <c r="H291" s="662" t="s">
        <v>582</v>
      </c>
      <c r="I291" s="662" t="s">
        <v>1963</v>
      </c>
      <c r="J291" s="662" t="s">
        <v>1964</v>
      </c>
      <c r="K291" s="662" t="s">
        <v>1965</v>
      </c>
      <c r="L291" s="663">
        <v>115.13</v>
      </c>
      <c r="M291" s="663">
        <v>230.26</v>
      </c>
      <c r="N291" s="662">
        <v>2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11</v>
      </c>
      <c r="B292" s="662" t="s">
        <v>581</v>
      </c>
      <c r="C292" s="662" t="s">
        <v>2729</v>
      </c>
      <c r="D292" s="743" t="s">
        <v>4536</v>
      </c>
      <c r="E292" s="744" t="s">
        <v>2757</v>
      </c>
      <c r="F292" s="662" t="s">
        <v>2726</v>
      </c>
      <c r="G292" s="662" t="s">
        <v>2780</v>
      </c>
      <c r="H292" s="662" t="s">
        <v>1064</v>
      </c>
      <c r="I292" s="662" t="s">
        <v>1194</v>
      </c>
      <c r="J292" s="662" t="s">
        <v>1089</v>
      </c>
      <c r="K292" s="662" t="s">
        <v>2552</v>
      </c>
      <c r="L292" s="663">
        <v>407.55</v>
      </c>
      <c r="M292" s="663">
        <v>1222.6500000000001</v>
      </c>
      <c r="N292" s="662">
        <v>3</v>
      </c>
      <c r="O292" s="745">
        <v>0.5</v>
      </c>
      <c r="P292" s="663">
        <v>1222.6500000000001</v>
      </c>
      <c r="Q292" s="678">
        <v>1</v>
      </c>
      <c r="R292" s="662">
        <v>3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11</v>
      </c>
      <c r="B293" s="662" t="s">
        <v>581</v>
      </c>
      <c r="C293" s="662" t="s">
        <v>2729</v>
      </c>
      <c r="D293" s="743" t="s">
        <v>4536</v>
      </c>
      <c r="E293" s="744" t="s">
        <v>2757</v>
      </c>
      <c r="F293" s="662" t="s">
        <v>2726</v>
      </c>
      <c r="G293" s="662" t="s">
        <v>2780</v>
      </c>
      <c r="H293" s="662" t="s">
        <v>1064</v>
      </c>
      <c r="I293" s="662" t="s">
        <v>1197</v>
      </c>
      <c r="J293" s="662" t="s">
        <v>1089</v>
      </c>
      <c r="K293" s="662" t="s">
        <v>2554</v>
      </c>
      <c r="L293" s="663">
        <v>543.39</v>
      </c>
      <c r="M293" s="663">
        <v>6520.6799999999994</v>
      </c>
      <c r="N293" s="662">
        <v>12</v>
      </c>
      <c r="O293" s="745">
        <v>6.5</v>
      </c>
      <c r="P293" s="663">
        <v>4890.5099999999993</v>
      </c>
      <c r="Q293" s="678">
        <v>0.75</v>
      </c>
      <c r="R293" s="662">
        <v>9</v>
      </c>
      <c r="S293" s="678">
        <v>0.75</v>
      </c>
      <c r="T293" s="745">
        <v>4.5</v>
      </c>
      <c r="U293" s="701">
        <v>0.69230769230769229</v>
      </c>
    </row>
    <row r="294" spans="1:21" ht="14.4" customHeight="1" x14ac:dyDescent="0.3">
      <c r="A294" s="661">
        <v>11</v>
      </c>
      <c r="B294" s="662" t="s">
        <v>581</v>
      </c>
      <c r="C294" s="662" t="s">
        <v>2729</v>
      </c>
      <c r="D294" s="743" t="s">
        <v>4536</v>
      </c>
      <c r="E294" s="744" t="s">
        <v>2757</v>
      </c>
      <c r="F294" s="662" t="s">
        <v>2726</v>
      </c>
      <c r="G294" s="662" t="s">
        <v>2780</v>
      </c>
      <c r="H294" s="662" t="s">
        <v>1064</v>
      </c>
      <c r="I294" s="662" t="s">
        <v>1088</v>
      </c>
      <c r="J294" s="662" t="s">
        <v>1089</v>
      </c>
      <c r="K294" s="662" t="s">
        <v>2553</v>
      </c>
      <c r="L294" s="663">
        <v>815.1</v>
      </c>
      <c r="M294" s="663">
        <v>140197.20000000001</v>
      </c>
      <c r="N294" s="662">
        <v>172</v>
      </c>
      <c r="O294" s="745">
        <v>118.5</v>
      </c>
      <c r="P294" s="663">
        <v>96181.800000000047</v>
      </c>
      <c r="Q294" s="678">
        <v>0.68604651162790731</v>
      </c>
      <c r="R294" s="662">
        <v>118</v>
      </c>
      <c r="S294" s="678">
        <v>0.68604651162790697</v>
      </c>
      <c r="T294" s="745">
        <v>82.5</v>
      </c>
      <c r="U294" s="701">
        <v>0.69620253164556967</v>
      </c>
    </row>
    <row r="295" spans="1:21" ht="14.4" customHeight="1" x14ac:dyDescent="0.3">
      <c r="A295" s="661">
        <v>11</v>
      </c>
      <c r="B295" s="662" t="s">
        <v>581</v>
      </c>
      <c r="C295" s="662" t="s">
        <v>2729</v>
      </c>
      <c r="D295" s="743" t="s">
        <v>4536</v>
      </c>
      <c r="E295" s="744" t="s">
        <v>2757</v>
      </c>
      <c r="F295" s="662" t="s">
        <v>2726</v>
      </c>
      <c r="G295" s="662" t="s">
        <v>2780</v>
      </c>
      <c r="H295" s="662" t="s">
        <v>1064</v>
      </c>
      <c r="I295" s="662" t="s">
        <v>1092</v>
      </c>
      <c r="J295" s="662" t="s">
        <v>1089</v>
      </c>
      <c r="K295" s="662" t="s">
        <v>2555</v>
      </c>
      <c r="L295" s="663">
        <v>923.74</v>
      </c>
      <c r="M295" s="663">
        <v>7389.92</v>
      </c>
      <c r="N295" s="662">
        <v>8</v>
      </c>
      <c r="O295" s="745">
        <v>3.5</v>
      </c>
      <c r="P295" s="663">
        <v>5542.4400000000005</v>
      </c>
      <c r="Q295" s="678">
        <v>0.75000000000000011</v>
      </c>
      <c r="R295" s="662">
        <v>6</v>
      </c>
      <c r="S295" s="678">
        <v>0.75</v>
      </c>
      <c r="T295" s="745">
        <v>2.5</v>
      </c>
      <c r="U295" s="701">
        <v>0.7142857142857143</v>
      </c>
    </row>
    <row r="296" spans="1:21" ht="14.4" customHeight="1" x14ac:dyDescent="0.3">
      <c r="A296" s="661">
        <v>11</v>
      </c>
      <c r="B296" s="662" t="s">
        <v>581</v>
      </c>
      <c r="C296" s="662" t="s">
        <v>2729</v>
      </c>
      <c r="D296" s="743" t="s">
        <v>4536</v>
      </c>
      <c r="E296" s="744" t="s">
        <v>2757</v>
      </c>
      <c r="F296" s="662" t="s">
        <v>2726</v>
      </c>
      <c r="G296" s="662" t="s">
        <v>2783</v>
      </c>
      <c r="H296" s="662" t="s">
        <v>1064</v>
      </c>
      <c r="I296" s="662" t="s">
        <v>1073</v>
      </c>
      <c r="J296" s="662" t="s">
        <v>1074</v>
      </c>
      <c r="K296" s="662" t="s">
        <v>2608</v>
      </c>
      <c r="L296" s="663">
        <v>48.42</v>
      </c>
      <c r="M296" s="663">
        <v>48.42</v>
      </c>
      <c r="N296" s="662">
        <v>1</v>
      </c>
      <c r="O296" s="745">
        <v>0.5</v>
      </c>
      <c r="P296" s="663">
        <v>48.42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11</v>
      </c>
      <c r="B297" s="662" t="s">
        <v>581</v>
      </c>
      <c r="C297" s="662" t="s">
        <v>2729</v>
      </c>
      <c r="D297" s="743" t="s">
        <v>4536</v>
      </c>
      <c r="E297" s="744" t="s">
        <v>2757</v>
      </c>
      <c r="F297" s="662" t="s">
        <v>2726</v>
      </c>
      <c r="G297" s="662" t="s">
        <v>2783</v>
      </c>
      <c r="H297" s="662" t="s">
        <v>1064</v>
      </c>
      <c r="I297" s="662" t="s">
        <v>1073</v>
      </c>
      <c r="J297" s="662" t="s">
        <v>1074</v>
      </c>
      <c r="K297" s="662" t="s">
        <v>2608</v>
      </c>
      <c r="L297" s="663">
        <v>36.54</v>
      </c>
      <c r="M297" s="663">
        <v>36.54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11</v>
      </c>
      <c r="B298" s="662" t="s">
        <v>581</v>
      </c>
      <c r="C298" s="662" t="s">
        <v>2729</v>
      </c>
      <c r="D298" s="743" t="s">
        <v>4536</v>
      </c>
      <c r="E298" s="744" t="s">
        <v>2757</v>
      </c>
      <c r="F298" s="662" t="s">
        <v>2726</v>
      </c>
      <c r="G298" s="662" t="s">
        <v>2783</v>
      </c>
      <c r="H298" s="662" t="s">
        <v>1064</v>
      </c>
      <c r="I298" s="662" t="s">
        <v>2831</v>
      </c>
      <c r="J298" s="662" t="s">
        <v>1074</v>
      </c>
      <c r="K298" s="662" t="s">
        <v>2832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11</v>
      </c>
      <c r="B299" s="662" t="s">
        <v>581</v>
      </c>
      <c r="C299" s="662" t="s">
        <v>2729</v>
      </c>
      <c r="D299" s="743" t="s">
        <v>4536</v>
      </c>
      <c r="E299" s="744" t="s">
        <v>2757</v>
      </c>
      <c r="F299" s="662" t="s">
        <v>2726</v>
      </c>
      <c r="G299" s="662" t="s">
        <v>2783</v>
      </c>
      <c r="H299" s="662" t="s">
        <v>582</v>
      </c>
      <c r="I299" s="662" t="s">
        <v>2981</v>
      </c>
      <c r="J299" s="662" t="s">
        <v>1074</v>
      </c>
      <c r="K299" s="662" t="s">
        <v>2982</v>
      </c>
      <c r="L299" s="663">
        <v>24.22</v>
      </c>
      <c r="M299" s="663">
        <v>48.44</v>
      </c>
      <c r="N299" s="662">
        <v>2</v>
      </c>
      <c r="O299" s="745">
        <v>2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11</v>
      </c>
      <c r="B300" s="662" t="s">
        <v>581</v>
      </c>
      <c r="C300" s="662" t="s">
        <v>2729</v>
      </c>
      <c r="D300" s="743" t="s">
        <v>4536</v>
      </c>
      <c r="E300" s="744" t="s">
        <v>2757</v>
      </c>
      <c r="F300" s="662" t="s">
        <v>2726</v>
      </c>
      <c r="G300" s="662" t="s">
        <v>2983</v>
      </c>
      <c r="H300" s="662" t="s">
        <v>1064</v>
      </c>
      <c r="I300" s="662" t="s">
        <v>1147</v>
      </c>
      <c r="J300" s="662" t="s">
        <v>1148</v>
      </c>
      <c r="K300" s="662" t="s">
        <v>1105</v>
      </c>
      <c r="L300" s="663">
        <v>48.27</v>
      </c>
      <c r="M300" s="663">
        <v>48.27</v>
      </c>
      <c r="N300" s="662">
        <v>1</v>
      </c>
      <c r="O300" s="745">
        <v>1</v>
      </c>
      <c r="P300" s="663">
        <v>48.27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11</v>
      </c>
      <c r="B301" s="662" t="s">
        <v>581</v>
      </c>
      <c r="C301" s="662" t="s">
        <v>2729</v>
      </c>
      <c r="D301" s="743" t="s">
        <v>4536</v>
      </c>
      <c r="E301" s="744" t="s">
        <v>2757</v>
      </c>
      <c r="F301" s="662" t="s">
        <v>2726</v>
      </c>
      <c r="G301" s="662" t="s">
        <v>2984</v>
      </c>
      <c r="H301" s="662" t="s">
        <v>1064</v>
      </c>
      <c r="I301" s="662" t="s">
        <v>1567</v>
      </c>
      <c r="J301" s="662" t="s">
        <v>1568</v>
      </c>
      <c r="K301" s="662" t="s">
        <v>839</v>
      </c>
      <c r="L301" s="663">
        <v>194.54</v>
      </c>
      <c r="M301" s="663">
        <v>194.54</v>
      </c>
      <c r="N301" s="662">
        <v>1</v>
      </c>
      <c r="O301" s="745">
        <v>0.5</v>
      </c>
      <c r="P301" s="663">
        <v>194.54</v>
      </c>
      <c r="Q301" s="678">
        <v>1</v>
      </c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11</v>
      </c>
      <c r="B302" s="662" t="s">
        <v>581</v>
      </c>
      <c r="C302" s="662" t="s">
        <v>2729</v>
      </c>
      <c r="D302" s="743" t="s">
        <v>4536</v>
      </c>
      <c r="E302" s="744" t="s">
        <v>2757</v>
      </c>
      <c r="F302" s="662" t="s">
        <v>2726</v>
      </c>
      <c r="G302" s="662" t="s">
        <v>2985</v>
      </c>
      <c r="H302" s="662" t="s">
        <v>582</v>
      </c>
      <c r="I302" s="662" t="s">
        <v>1681</v>
      </c>
      <c r="J302" s="662" t="s">
        <v>1682</v>
      </c>
      <c r="K302" s="662" t="s">
        <v>2692</v>
      </c>
      <c r="L302" s="663">
        <v>105.46</v>
      </c>
      <c r="M302" s="663">
        <v>105.46</v>
      </c>
      <c r="N302" s="662">
        <v>1</v>
      </c>
      <c r="O302" s="745">
        <v>0.5</v>
      </c>
      <c r="P302" s="663">
        <v>105.46</v>
      </c>
      <c r="Q302" s="678">
        <v>1</v>
      </c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11</v>
      </c>
      <c r="B303" s="662" t="s">
        <v>581</v>
      </c>
      <c r="C303" s="662" t="s">
        <v>2729</v>
      </c>
      <c r="D303" s="743" t="s">
        <v>4536</v>
      </c>
      <c r="E303" s="744" t="s">
        <v>2757</v>
      </c>
      <c r="F303" s="662" t="s">
        <v>2726</v>
      </c>
      <c r="G303" s="662" t="s">
        <v>2837</v>
      </c>
      <c r="H303" s="662" t="s">
        <v>582</v>
      </c>
      <c r="I303" s="662" t="s">
        <v>2986</v>
      </c>
      <c r="J303" s="662" t="s">
        <v>2987</v>
      </c>
      <c r="K303" s="662" t="s">
        <v>2988</v>
      </c>
      <c r="L303" s="663">
        <v>143.34</v>
      </c>
      <c r="M303" s="663">
        <v>143.34</v>
      </c>
      <c r="N303" s="662">
        <v>1</v>
      </c>
      <c r="O303" s="745">
        <v>0.5</v>
      </c>
      <c r="P303" s="663">
        <v>143.34</v>
      </c>
      <c r="Q303" s="678">
        <v>1</v>
      </c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11</v>
      </c>
      <c r="B304" s="662" t="s">
        <v>581</v>
      </c>
      <c r="C304" s="662" t="s">
        <v>2729</v>
      </c>
      <c r="D304" s="743" t="s">
        <v>4536</v>
      </c>
      <c r="E304" s="744" t="s">
        <v>2757</v>
      </c>
      <c r="F304" s="662" t="s">
        <v>2726</v>
      </c>
      <c r="G304" s="662" t="s">
        <v>2837</v>
      </c>
      <c r="H304" s="662" t="s">
        <v>582</v>
      </c>
      <c r="I304" s="662" t="s">
        <v>775</v>
      </c>
      <c r="J304" s="662" t="s">
        <v>776</v>
      </c>
      <c r="K304" s="662" t="s">
        <v>2838</v>
      </c>
      <c r="L304" s="663">
        <v>107.25</v>
      </c>
      <c r="M304" s="663">
        <v>107.25</v>
      </c>
      <c r="N304" s="662">
        <v>1</v>
      </c>
      <c r="O304" s="745">
        <v>0.5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11</v>
      </c>
      <c r="B305" s="662" t="s">
        <v>581</v>
      </c>
      <c r="C305" s="662" t="s">
        <v>2729</v>
      </c>
      <c r="D305" s="743" t="s">
        <v>4536</v>
      </c>
      <c r="E305" s="744" t="s">
        <v>2757</v>
      </c>
      <c r="F305" s="662" t="s">
        <v>2726</v>
      </c>
      <c r="G305" s="662" t="s">
        <v>2784</v>
      </c>
      <c r="H305" s="662" t="s">
        <v>582</v>
      </c>
      <c r="I305" s="662" t="s">
        <v>725</v>
      </c>
      <c r="J305" s="662" t="s">
        <v>2785</v>
      </c>
      <c r="K305" s="662" t="s">
        <v>2786</v>
      </c>
      <c r="L305" s="663">
        <v>0</v>
      </c>
      <c r="M305" s="663">
        <v>0</v>
      </c>
      <c r="N305" s="662">
        <v>63</v>
      </c>
      <c r="O305" s="745">
        <v>39</v>
      </c>
      <c r="P305" s="663">
        <v>0</v>
      </c>
      <c r="Q305" s="678"/>
      <c r="R305" s="662">
        <v>32</v>
      </c>
      <c r="S305" s="678">
        <v>0.50793650793650791</v>
      </c>
      <c r="T305" s="745">
        <v>19</v>
      </c>
      <c r="U305" s="701">
        <v>0.48717948717948717</v>
      </c>
    </row>
    <row r="306" spans="1:21" ht="14.4" customHeight="1" x14ac:dyDescent="0.3">
      <c r="A306" s="661">
        <v>11</v>
      </c>
      <c r="B306" s="662" t="s">
        <v>581</v>
      </c>
      <c r="C306" s="662" t="s">
        <v>2729</v>
      </c>
      <c r="D306" s="743" t="s">
        <v>4536</v>
      </c>
      <c r="E306" s="744" t="s">
        <v>2757</v>
      </c>
      <c r="F306" s="662" t="s">
        <v>2726</v>
      </c>
      <c r="G306" s="662" t="s">
        <v>2787</v>
      </c>
      <c r="H306" s="662" t="s">
        <v>582</v>
      </c>
      <c r="I306" s="662" t="s">
        <v>1243</v>
      </c>
      <c r="J306" s="662" t="s">
        <v>1244</v>
      </c>
      <c r="K306" s="662" t="s">
        <v>2789</v>
      </c>
      <c r="L306" s="663">
        <v>22.44</v>
      </c>
      <c r="M306" s="663">
        <v>22.44</v>
      </c>
      <c r="N306" s="662">
        <v>1</v>
      </c>
      <c r="O306" s="745">
        <v>0.5</v>
      </c>
      <c r="P306" s="663">
        <v>22.44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11</v>
      </c>
      <c r="B307" s="662" t="s">
        <v>581</v>
      </c>
      <c r="C307" s="662" t="s">
        <v>2729</v>
      </c>
      <c r="D307" s="743" t="s">
        <v>4536</v>
      </c>
      <c r="E307" s="744" t="s">
        <v>2757</v>
      </c>
      <c r="F307" s="662" t="s">
        <v>2726</v>
      </c>
      <c r="G307" s="662" t="s">
        <v>2790</v>
      </c>
      <c r="H307" s="662" t="s">
        <v>1064</v>
      </c>
      <c r="I307" s="662" t="s">
        <v>2933</v>
      </c>
      <c r="J307" s="662" t="s">
        <v>2934</v>
      </c>
      <c r="K307" s="662" t="s">
        <v>2935</v>
      </c>
      <c r="L307" s="663">
        <v>31.32</v>
      </c>
      <c r="M307" s="663">
        <v>31.32</v>
      </c>
      <c r="N307" s="662">
        <v>1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11</v>
      </c>
      <c r="B308" s="662" t="s">
        <v>581</v>
      </c>
      <c r="C308" s="662" t="s">
        <v>2729</v>
      </c>
      <c r="D308" s="743" t="s">
        <v>4536</v>
      </c>
      <c r="E308" s="744" t="s">
        <v>2757</v>
      </c>
      <c r="F308" s="662" t="s">
        <v>2726</v>
      </c>
      <c r="G308" s="662" t="s">
        <v>2936</v>
      </c>
      <c r="H308" s="662" t="s">
        <v>582</v>
      </c>
      <c r="I308" s="662" t="s">
        <v>1849</v>
      </c>
      <c r="J308" s="662" t="s">
        <v>1850</v>
      </c>
      <c r="K308" s="662" t="s">
        <v>839</v>
      </c>
      <c r="L308" s="663">
        <v>136.93</v>
      </c>
      <c r="M308" s="663">
        <v>136.93</v>
      </c>
      <c r="N308" s="662">
        <v>1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11</v>
      </c>
      <c r="B309" s="662" t="s">
        <v>581</v>
      </c>
      <c r="C309" s="662" t="s">
        <v>2729</v>
      </c>
      <c r="D309" s="743" t="s">
        <v>4536</v>
      </c>
      <c r="E309" s="744" t="s">
        <v>2757</v>
      </c>
      <c r="F309" s="662" t="s">
        <v>2726</v>
      </c>
      <c r="G309" s="662" t="s">
        <v>2936</v>
      </c>
      <c r="H309" s="662" t="s">
        <v>582</v>
      </c>
      <c r="I309" s="662" t="s">
        <v>2989</v>
      </c>
      <c r="J309" s="662" t="s">
        <v>906</v>
      </c>
      <c r="K309" s="662" t="s">
        <v>2990</v>
      </c>
      <c r="L309" s="663">
        <v>0</v>
      </c>
      <c r="M309" s="663">
        <v>0</v>
      </c>
      <c r="N309" s="662">
        <v>1</v>
      </c>
      <c r="O309" s="745">
        <v>1</v>
      </c>
      <c r="P309" s="663">
        <v>0</v>
      </c>
      <c r="Q309" s="678"/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11</v>
      </c>
      <c r="B310" s="662" t="s">
        <v>581</v>
      </c>
      <c r="C310" s="662" t="s">
        <v>2729</v>
      </c>
      <c r="D310" s="743" t="s">
        <v>4536</v>
      </c>
      <c r="E310" s="744" t="s">
        <v>2757</v>
      </c>
      <c r="F310" s="662" t="s">
        <v>2728</v>
      </c>
      <c r="G310" s="662" t="s">
        <v>2795</v>
      </c>
      <c r="H310" s="662" t="s">
        <v>582</v>
      </c>
      <c r="I310" s="662" t="s">
        <v>2896</v>
      </c>
      <c r="J310" s="662" t="s">
        <v>2897</v>
      </c>
      <c r="K310" s="662" t="s">
        <v>2898</v>
      </c>
      <c r="L310" s="663">
        <v>492.18</v>
      </c>
      <c r="M310" s="663">
        <v>492.18</v>
      </c>
      <c r="N310" s="662">
        <v>1</v>
      </c>
      <c r="O310" s="745">
        <v>1</v>
      </c>
      <c r="P310" s="663">
        <v>492.18</v>
      </c>
      <c r="Q310" s="678">
        <v>1</v>
      </c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11</v>
      </c>
      <c r="B311" s="662" t="s">
        <v>581</v>
      </c>
      <c r="C311" s="662" t="s">
        <v>2729</v>
      </c>
      <c r="D311" s="743" t="s">
        <v>4536</v>
      </c>
      <c r="E311" s="744" t="s">
        <v>2757</v>
      </c>
      <c r="F311" s="662" t="s">
        <v>2728</v>
      </c>
      <c r="G311" s="662" t="s">
        <v>2795</v>
      </c>
      <c r="H311" s="662" t="s">
        <v>582</v>
      </c>
      <c r="I311" s="662" t="s">
        <v>2088</v>
      </c>
      <c r="J311" s="662" t="s">
        <v>2796</v>
      </c>
      <c r="K311" s="662" t="s">
        <v>2797</v>
      </c>
      <c r="L311" s="663">
        <v>748.12</v>
      </c>
      <c r="M311" s="663">
        <v>2992.48</v>
      </c>
      <c r="N311" s="662">
        <v>4</v>
      </c>
      <c r="O311" s="745">
        <v>4</v>
      </c>
      <c r="P311" s="663">
        <v>2992.48</v>
      </c>
      <c r="Q311" s="678">
        <v>1</v>
      </c>
      <c r="R311" s="662">
        <v>4</v>
      </c>
      <c r="S311" s="678">
        <v>1</v>
      </c>
      <c r="T311" s="745">
        <v>4</v>
      </c>
      <c r="U311" s="701">
        <v>1</v>
      </c>
    </row>
    <row r="312" spans="1:21" ht="14.4" customHeight="1" x14ac:dyDescent="0.3">
      <c r="A312" s="661">
        <v>11</v>
      </c>
      <c r="B312" s="662" t="s">
        <v>581</v>
      </c>
      <c r="C312" s="662" t="s">
        <v>2729</v>
      </c>
      <c r="D312" s="743" t="s">
        <v>4536</v>
      </c>
      <c r="E312" s="744" t="s">
        <v>2757</v>
      </c>
      <c r="F312" s="662" t="s">
        <v>2728</v>
      </c>
      <c r="G312" s="662" t="s">
        <v>2795</v>
      </c>
      <c r="H312" s="662" t="s">
        <v>582</v>
      </c>
      <c r="I312" s="662" t="s">
        <v>2798</v>
      </c>
      <c r="J312" s="662" t="s">
        <v>2799</v>
      </c>
      <c r="K312" s="662" t="s">
        <v>2800</v>
      </c>
      <c r="L312" s="663">
        <v>1000</v>
      </c>
      <c r="M312" s="663">
        <v>11000</v>
      </c>
      <c r="N312" s="662">
        <v>11</v>
      </c>
      <c r="O312" s="745">
        <v>11</v>
      </c>
      <c r="P312" s="663">
        <v>11000</v>
      </c>
      <c r="Q312" s="678">
        <v>1</v>
      </c>
      <c r="R312" s="662">
        <v>11</v>
      </c>
      <c r="S312" s="678">
        <v>1</v>
      </c>
      <c r="T312" s="745">
        <v>11</v>
      </c>
      <c r="U312" s="701">
        <v>1</v>
      </c>
    </row>
    <row r="313" spans="1:21" ht="14.4" customHeight="1" x14ac:dyDescent="0.3">
      <c r="A313" s="661">
        <v>11</v>
      </c>
      <c r="B313" s="662" t="s">
        <v>581</v>
      </c>
      <c r="C313" s="662" t="s">
        <v>2729</v>
      </c>
      <c r="D313" s="743" t="s">
        <v>4536</v>
      </c>
      <c r="E313" s="744" t="s">
        <v>2757</v>
      </c>
      <c r="F313" s="662" t="s">
        <v>2728</v>
      </c>
      <c r="G313" s="662" t="s">
        <v>2795</v>
      </c>
      <c r="H313" s="662" t="s">
        <v>582</v>
      </c>
      <c r="I313" s="662" t="s">
        <v>2899</v>
      </c>
      <c r="J313" s="662" t="s">
        <v>2900</v>
      </c>
      <c r="K313" s="662" t="s">
        <v>2901</v>
      </c>
      <c r="L313" s="663">
        <v>350</v>
      </c>
      <c r="M313" s="663">
        <v>700</v>
      </c>
      <c r="N313" s="662">
        <v>2</v>
      </c>
      <c r="O313" s="745">
        <v>2</v>
      </c>
      <c r="P313" s="663">
        <v>700</v>
      </c>
      <c r="Q313" s="678">
        <v>1</v>
      </c>
      <c r="R313" s="662">
        <v>2</v>
      </c>
      <c r="S313" s="678">
        <v>1</v>
      </c>
      <c r="T313" s="745">
        <v>2</v>
      </c>
      <c r="U313" s="701">
        <v>1</v>
      </c>
    </row>
    <row r="314" spans="1:21" ht="14.4" customHeight="1" x14ac:dyDescent="0.3">
      <c r="A314" s="661">
        <v>11</v>
      </c>
      <c r="B314" s="662" t="s">
        <v>581</v>
      </c>
      <c r="C314" s="662" t="s">
        <v>2729</v>
      </c>
      <c r="D314" s="743" t="s">
        <v>4536</v>
      </c>
      <c r="E314" s="744" t="s">
        <v>2757</v>
      </c>
      <c r="F314" s="662" t="s">
        <v>2728</v>
      </c>
      <c r="G314" s="662" t="s">
        <v>2795</v>
      </c>
      <c r="H314" s="662" t="s">
        <v>582</v>
      </c>
      <c r="I314" s="662" t="s">
        <v>2801</v>
      </c>
      <c r="J314" s="662" t="s">
        <v>2802</v>
      </c>
      <c r="K314" s="662" t="s">
        <v>2803</v>
      </c>
      <c r="L314" s="663">
        <v>500</v>
      </c>
      <c r="M314" s="663">
        <v>4000</v>
      </c>
      <c r="N314" s="662">
        <v>8</v>
      </c>
      <c r="O314" s="745">
        <v>8</v>
      </c>
      <c r="P314" s="663">
        <v>4000</v>
      </c>
      <c r="Q314" s="678">
        <v>1</v>
      </c>
      <c r="R314" s="662">
        <v>8</v>
      </c>
      <c r="S314" s="678">
        <v>1</v>
      </c>
      <c r="T314" s="745">
        <v>8</v>
      </c>
      <c r="U314" s="701">
        <v>1</v>
      </c>
    </row>
    <row r="315" spans="1:21" ht="14.4" customHeight="1" x14ac:dyDescent="0.3">
      <c r="A315" s="661">
        <v>11</v>
      </c>
      <c r="B315" s="662" t="s">
        <v>581</v>
      </c>
      <c r="C315" s="662" t="s">
        <v>2729</v>
      </c>
      <c r="D315" s="743" t="s">
        <v>4536</v>
      </c>
      <c r="E315" s="744" t="s">
        <v>2757</v>
      </c>
      <c r="F315" s="662" t="s">
        <v>2728</v>
      </c>
      <c r="G315" s="662" t="s">
        <v>2795</v>
      </c>
      <c r="H315" s="662" t="s">
        <v>582</v>
      </c>
      <c r="I315" s="662" t="s">
        <v>2918</v>
      </c>
      <c r="J315" s="662" t="s">
        <v>2919</v>
      </c>
      <c r="K315" s="662" t="s">
        <v>2920</v>
      </c>
      <c r="L315" s="663">
        <v>999.46</v>
      </c>
      <c r="M315" s="663">
        <v>3997.84</v>
      </c>
      <c r="N315" s="662">
        <v>4</v>
      </c>
      <c r="O315" s="745">
        <v>4</v>
      </c>
      <c r="P315" s="663">
        <v>3997.84</v>
      </c>
      <c r="Q315" s="678">
        <v>1</v>
      </c>
      <c r="R315" s="662">
        <v>4</v>
      </c>
      <c r="S315" s="678">
        <v>1</v>
      </c>
      <c r="T315" s="745">
        <v>4</v>
      </c>
      <c r="U315" s="701">
        <v>1</v>
      </c>
    </row>
    <row r="316" spans="1:21" ht="14.4" customHeight="1" x14ac:dyDescent="0.3">
      <c r="A316" s="661">
        <v>11</v>
      </c>
      <c r="B316" s="662" t="s">
        <v>581</v>
      </c>
      <c r="C316" s="662" t="s">
        <v>2729</v>
      </c>
      <c r="D316" s="743" t="s">
        <v>4536</v>
      </c>
      <c r="E316" s="744" t="s">
        <v>2757</v>
      </c>
      <c r="F316" s="662" t="s">
        <v>2728</v>
      </c>
      <c r="G316" s="662" t="s">
        <v>2795</v>
      </c>
      <c r="H316" s="662" t="s">
        <v>582</v>
      </c>
      <c r="I316" s="662" t="s">
        <v>2804</v>
      </c>
      <c r="J316" s="662" t="s">
        <v>2805</v>
      </c>
      <c r="K316" s="662" t="s">
        <v>2806</v>
      </c>
      <c r="L316" s="663">
        <v>971.25</v>
      </c>
      <c r="M316" s="663">
        <v>14568.75</v>
      </c>
      <c r="N316" s="662">
        <v>15</v>
      </c>
      <c r="O316" s="745">
        <v>15</v>
      </c>
      <c r="P316" s="663">
        <v>14568.75</v>
      </c>
      <c r="Q316" s="678">
        <v>1</v>
      </c>
      <c r="R316" s="662">
        <v>15</v>
      </c>
      <c r="S316" s="678">
        <v>1</v>
      </c>
      <c r="T316" s="745">
        <v>15</v>
      </c>
      <c r="U316" s="701">
        <v>1</v>
      </c>
    </row>
    <row r="317" spans="1:21" ht="14.4" customHeight="1" x14ac:dyDescent="0.3">
      <c r="A317" s="661">
        <v>11</v>
      </c>
      <c r="B317" s="662" t="s">
        <v>581</v>
      </c>
      <c r="C317" s="662" t="s">
        <v>2729</v>
      </c>
      <c r="D317" s="743" t="s">
        <v>4536</v>
      </c>
      <c r="E317" s="744" t="s">
        <v>2757</v>
      </c>
      <c r="F317" s="662" t="s">
        <v>2728</v>
      </c>
      <c r="G317" s="662" t="s">
        <v>2795</v>
      </c>
      <c r="H317" s="662" t="s">
        <v>582</v>
      </c>
      <c r="I317" s="662" t="s">
        <v>2910</v>
      </c>
      <c r="J317" s="662" t="s">
        <v>2911</v>
      </c>
      <c r="K317" s="662"/>
      <c r="L317" s="663">
        <v>500</v>
      </c>
      <c r="M317" s="663">
        <v>500</v>
      </c>
      <c r="N317" s="662">
        <v>1</v>
      </c>
      <c r="O317" s="745">
        <v>1</v>
      </c>
      <c r="P317" s="663">
        <v>500</v>
      </c>
      <c r="Q317" s="678">
        <v>1</v>
      </c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11</v>
      </c>
      <c r="B318" s="662" t="s">
        <v>581</v>
      </c>
      <c r="C318" s="662" t="s">
        <v>2729</v>
      </c>
      <c r="D318" s="743" t="s">
        <v>4536</v>
      </c>
      <c r="E318" s="744" t="s">
        <v>2757</v>
      </c>
      <c r="F318" s="662" t="s">
        <v>2728</v>
      </c>
      <c r="G318" s="662" t="s">
        <v>2795</v>
      </c>
      <c r="H318" s="662" t="s">
        <v>582</v>
      </c>
      <c r="I318" s="662" t="s">
        <v>2890</v>
      </c>
      <c r="J318" s="662" t="s">
        <v>2891</v>
      </c>
      <c r="K318" s="662"/>
      <c r="L318" s="663">
        <v>1000</v>
      </c>
      <c r="M318" s="663">
        <v>2000</v>
      </c>
      <c r="N318" s="662">
        <v>2</v>
      </c>
      <c r="O318" s="745">
        <v>2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11</v>
      </c>
      <c r="B319" s="662" t="s">
        <v>581</v>
      </c>
      <c r="C319" s="662" t="s">
        <v>2729</v>
      </c>
      <c r="D319" s="743" t="s">
        <v>4536</v>
      </c>
      <c r="E319" s="744" t="s">
        <v>2757</v>
      </c>
      <c r="F319" s="662" t="s">
        <v>2728</v>
      </c>
      <c r="G319" s="662" t="s">
        <v>2795</v>
      </c>
      <c r="H319" s="662" t="s">
        <v>582</v>
      </c>
      <c r="I319" s="662" t="s">
        <v>2942</v>
      </c>
      <c r="J319" s="662" t="s">
        <v>2943</v>
      </c>
      <c r="K319" s="662" t="s">
        <v>2944</v>
      </c>
      <c r="L319" s="663">
        <v>1000</v>
      </c>
      <c r="M319" s="663">
        <v>1000</v>
      </c>
      <c r="N319" s="662">
        <v>1</v>
      </c>
      <c r="O319" s="745">
        <v>1</v>
      </c>
      <c r="P319" s="663">
        <v>1000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11</v>
      </c>
      <c r="B320" s="662" t="s">
        <v>581</v>
      </c>
      <c r="C320" s="662" t="s">
        <v>2729</v>
      </c>
      <c r="D320" s="743" t="s">
        <v>4536</v>
      </c>
      <c r="E320" s="744" t="s">
        <v>2757</v>
      </c>
      <c r="F320" s="662" t="s">
        <v>2728</v>
      </c>
      <c r="G320" s="662" t="s">
        <v>2809</v>
      </c>
      <c r="H320" s="662" t="s">
        <v>582</v>
      </c>
      <c r="I320" s="662" t="s">
        <v>2991</v>
      </c>
      <c r="J320" s="662" t="s">
        <v>2992</v>
      </c>
      <c r="K320" s="662" t="s">
        <v>2845</v>
      </c>
      <c r="L320" s="663">
        <v>1200</v>
      </c>
      <c r="M320" s="663">
        <v>1200</v>
      </c>
      <c r="N320" s="662">
        <v>1</v>
      </c>
      <c r="O320" s="745">
        <v>1</v>
      </c>
      <c r="P320" s="663">
        <v>1200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11</v>
      </c>
      <c r="B321" s="662" t="s">
        <v>581</v>
      </c>
      <c r="C321" s="662" t="s">
        <v>2729</v>
      </c>
      <c r="D321" s="743" t="s">
        <v>4536</v>
      </c>
      <c r="E321" s="744" t="s">
        <v>2757</v>
      </c>
      <c r="F321" s="662" t="s">
        <v>2728</v>
      </c>
      <c r="G321" s="662" t="s">
        <v>2809</v>
      </c>
      <c r="H321" s="662" t="s">
        <v>582</v>
      </c>
      <c r="I321" s="662" t="s">
        <v>2921</v>
      </c>
      <c r="J321" s="662" t="s">
        <v>2922</v>
      </c>
      <c r="K321" s="662" t="s">
        <v>2923</v>
      </c>
      <c r="L321" s="663">
        <v>200</v>
      </c>
      <c r="M321" s="663">
        <v>400</v>
      </c>
      <c r="N321" s="662">
        <v>2</v>
      </c>
      <c r="O321" s="745">
        <v>1</v>
      </c>
      <c r="P321" s="663">
        <v>400</v>
      </c>
      <c r="Q321" s="678">
        <v>1</v>
      </c>
      <c r="R321" s="662">
        <v>2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11</v>
      </c>
      <c r="B322" s="662" t="s">
        <v>581</v>
      </c>
      <c r="C322" s="662" t="s">
        <v>2729</v>
      </c>
      <c r="D322" s="743" t="s">
        <v>4536</v>
      </c>
      <c r="E322" s="744" t="s">
        <v>2757</v>
      </c>
      <c r="F322" s="662" t="s">
        <v>2728</v>
      </c>
      <c r="G322" s="662" t="s">
        <v>2809</v>
      </c>
      <c r="H322" s="662" t="s">
        <v>582</v>
      </c>
      <c r="I322" s="662" t="s">
        <v>2813</v>
      </c>
      <c r="J322" s="662" t="s">
        <v>2814</v>
      </c>
      <c r="K322" s="662" t="s">
        <v>2815</v>
      </c>
      <c r="L322" s="663">
        <v>278.75</v>
      </c>
      <c r="M322" s="663">
        <v>2230</v>
      </c>
      <c r="N322" s="662">
        <v>8</v>
      </c>
      <c r="O322" s="745">
        <v>4</v>
      </c>
      <c r="P322" s="663">
        <v>2230</v>
      </c>
      <c r="Q322" s="678">
        <v>1</v>
      </c>
      <c r="R322" s="662">
        <v>8</v>
      </c>
      <c r="S322" s="678">
        <v>1</v>
      </c>
      <c r="T322" s="745">
        <v>4</v>
      </c>
      <c r="U322" s="701">
        <v>1</v>
      </c>
    </row>
    <row r="323" spans="1:21" ht="14.4" customHeight="1" x14ac:dyDescent="0.3">
      <c r="A323" s="661">
        <v>11</v>
      </c>
      <c r="B323" s="662" t="s">
        <v>581</v>
      </c>
      <c r="C323" s="662" t="s">
        <v>2729</v>
      </c>
      <c r="D323" s="743" t="s">
        <v>4536</v>
      </c>
      <c r="E323" s="744" t="s">
        <v>2757</v>
      </c>
      <c r="F323" s="662" t="s">
        <v>2728</v>
      </c>
      <c r="G323" s="662" t="s">
        <v>2809</v>
      </c>
      <c r="H323" s="662" t="s">
        <v>582</v>
      </c>
      <c r="I323" s="662" t="s">
        <v>2993</v>
      </c>
      <c r="J323" s="662" t="s">
        <v>2994</v>
      </c>
      <c r="K323" s="662" t="s">
        <v>2995</v>
      </c>
      <c r="L323" s="663">
        <v>1150</v>
      </c>
      <c r="M323" s="663">
        <v>1150</v>
      </c>
      <c r="N323" s="662">
        <v>1</v>
      </c>
      <c r="O323" s="745">
        <v>1</v>
      </c>
      <c r="P323" s="663">
        <v>1150</v>
      </c>
      <c r="Q323" s="678">
        <v>1</v>
      </c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11</v>
      </c>
      <c r="B324" s="662" t="s">
        <v>581</v>
      </c>
      <c r="C324" s="662" t="s">
        <v>2729</v>
      </c>
      <c r="D324" s="743" t="s">
        <v>4536</v>
      </c>
      <c r="E324" s="744" t="s">
        <v>2758</v>
      </c>
      <c r="F324" s="662" t="s">
        <v>2726</v>
      </c>
      <c r="G324" s="662" t="s">
        <v>2766</v>
      </c>
      <c r="H324" s="662" t="s">
        <v>582</v>
      </c>
      <c r="I324" s="662" t="s">
        <v>2818</v>
      </c>
      <c r="J324" s="662" t="s">
        <v>1248</v>
      </c>
      <c r="K324" s="662" t="s">
        <v>2594</v>
      </c>
      <c r="L324" s="663">
        <v>170.52</v>
      </c>
      <c r="M324" s="663">
        <v>511.56000000000006</v>
      </c>
      <c r="N324" s="662">
        <v>3</v>
      </c>
      <c r="O324" s="745">
        <v>0.5</v>
      </c>
      <c r="P324" s="663">
        <v>511.56000000000006</v>
      </c>
      <c r="Q324" s="678">
        <v>1</v>
      </c>
      <c r="R324" s="662">
        <v>3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11</v>
      </c>
      <c r="B325" s="662" t="s">
        <v>581</v>
      </c>
      <c r="C325" s="662" t="s">
        <v>2729</v>
      </c>
      <c r="D325" s="743" t="s">
        <v>4536</v>
      </c>
      <c r="E325" s="744" t="s">
        <v>2758</v>
      </c>
      <c r="F325" s="662" t="s">
        <v>2726</v>
      </c>
      <c r="G325" s="662" t="s">
        <v>2766</v>
      </c>
      <c r="H325" s="662" t="s">
        <v>582</v>
      </c>
      <c r="I325" s="662" t="s">
        <v>1247</v>
      </c>
      <c r="J325" s="662" t="s">
        <v>1248</v>
      </c>
      <c r="K325" s="662" t="s">
        <v>2594</v>
      </c>
      <c r="L325" s="663">
        <v>170.52</v>
      </c>
      <c r="M325" s="663">
        <v>3921.96</v>
      </c>
      <c r="N325" s="662">
        <v>23</v>
      </c>
      <c r="O325" s="745">
        <v>7</v>
      </c>
      <c r="P325" s="663">
        <v>2728.32</v>
      </c>
      <c r="Q325" s="678">
        <v>0.69565217391304346</v>
      </c>
      <c r="R325" s="662">
        <v>16</v>
      </c>
      <c r="S325" s="678">
        <v>0.69565217391304346</v>
      </c>
      <c r="T325" s="745">
        <v>4.5</v>
      </c>
      <c r="U325" s="701">
        <v>0.6428571428571429</v>
      </c>
    </row>
    <row r="326" spans="1:21" ht="14.4" customHeight="1" x14ac:dyDescent="0.3">
      <c r="A326" s="661">
        <v>11</v>
      </c>
      <c r="B326" s="662" t="s">
        <v>581</v>
      </c>
      <c r="C326" s="662" t="s">
        <v>2729</v>
      </c>
      <c r="D326" s="743" t="s">
        <v>4536</v>
      </c>
      <c r="E326" s="744" t="s">
        <v>2758</v>
      </c>
      <c r="F326" s="662" t="s">
        <v>2726</v>
      </c>
      <c r="G326" s="662" t="s">
        <v>2766</v>
      </c>
      <c r="H326" s="662" t="s">
        <v>582</v>
      </c>
      <c r="I326" s="662" t="s">
        <v>2767</v>
      </c>
      <c r="J326" s="662" t="s">
        <v>1248</v>
      </c>
      <c r="K326" s="662" t="s">
        <v>1237</v>
      </c>
      <c r="L326" s="663">
        <v>0</v>
      </c>
      <c r="M326" s="663">
        <v>0</v>
      </c>
      <c r="N326" s="662">
        <v>15</v>
      </c>
      <c r="O326" s="745">
        <v>6</v>
      </c>
      <c r="P326" s="663">
        <v>0</v>
      </c>
      <c r="Q326" s="678"/>
      <c r="R326" s="662">
        <v>11</v>
      </c>
      <c r="S326" s="678">
        <v>0.73333333333333328</v>
      </c>
      <c r="T326" s="745">
        <v>3.5</v>
      </c>
      <c r="U326" s="701">
        <v>0.58333333333333337</v>
      </c>
    </row>
    <row r="327" spans="1:21" ht="14.4" customHeight="1" x14ac:dyDescent="0.3">
      <c r="A327" s="661">
        <v>11</v>
      </c>
      <c r="B327" s="662" t="s">
        <v>581</v>
      </c>
      <c r="C327" s="662" t="s">
        <v>2729</v>
      </c>
      <c r="D327" s="743" t="s">
        <v>4536</v>
      </c>
      <c r="E327" s="744" t="s">
        <v>2758</v>
      </c>
      <c r="F327" s="662" t="s">
        <v>2726</v>
      </c>
      <c r="G327" s="662" t="s">
        <v>2766</v>
      </c>
      <c r="H327" s="662" t="s">
        <v>582</v>
      </c>
      <c r="I327" s="662" t="s">
        <v>2859</v>
      </c>
      <c r="J327" s="662" t="s">
        <v>1248</v>
      </c>
      <c r="K327" s="662" t="s">
        <v>2594</v>
      </c>
      <c r="L327" s="663">
        <v>0</v>
      </c>
      <c r="M327" s="663">
        <v>0</v>
      </c>
      <c r="N327" s="662">
        <v>4</v>
      </c>
      <c r="O327" s="745">
        <v>1.5</v>
      </c>
      <c r="P327" s="663">
        <v>0</v>
      </c>
      <c r="Q327" s="678"/>
      <c r="R327" s="662">
        <v>2</v>
      </c>
      <c r="S327" s="678">
        <v>0.5</v>
      </c>
      <c r="T327" s="745">
        <v>0.5</v>
      </c>
      <c r="U327" s="701">
        <v>0.33333333333333331</v>
      </c>
    </row>
    <row r="328" spans="1:21" ht="14.4" customHeight="1" x14ac:dyDescent="0.3">
      <c r="A328" s="661">
        <v>11</v>
      </c>
      <c r="B328" s="662" t="s">
        <v>581</v>
      </c>
      <c r="C328" s="662" t="s">
        <v>2729</v>
      </c>
      <c r="D328" s="743" t="s">
        <v>4536</v>
      </c>
      <c r="E328" s="744" t="s">
        <v>2758</v>
      </c>
      <c r="F328" s="662" t="s">
        <v>2726</v>
      </c>
      <c r="G328" s="662" t="s">
        <v>2902</v>
      </c>
      <c r="H328" s="662" t="s">
        <v>582</v>
      </c>
      <c r="I328" s="662" t="s">
        <v>1696</v>
      </c>
      <c r="J328" s="662" t="s">
        <v>1697</v>
      </c>
      <c r="K328" s="662" t="s">
        <v>2903</v>
      </c>
      <c r="L328" s="663">
        <v>923.74</v>
      </c>
      <c r="M328" s="663">
        <v>10161.14</v>
      </c>
      <c r="N328" s="662">
        <v>11</v>
      </c>
      <c r="O328" s="745">
        <v>9</v>
      </c>
      <c r="P328" s="663">
        <v>2771.2200000000003</v>
      </c>
      <c r="Q328" s="678">
        <v>0.27272727272727276</v>
      </c>
      <c r="R328" s="662">
        <v>3</v>
      </c>
      <c r="S328" s="678">
        <v>0.27272727272727271</v>
      </c>
      <c r="T328" s="745">
        <v>2</v>
      </c>
      <c r="U328" s="701">
        <v>0.22222222222222221</v>
      </c>
    </row>
    <row r="329" spans="1:21" ht="14.4" customHeight="1" x14ac:dyDescent="0.3">
      <c r="A329" s="661">
        <v>11</v>
      </c>
      <c r="B329" s="662" t="s">
        <v>581</v>
      </c>
      <c r="C329" s="662" t="s">
        <v>2729</v>
      </c>
      <c r="D329" s="743" t="s">
        <v>4536</v>
      </c>
      <c r="E329" s="744" t="s">
        <v>2758</v>
      </c>
      <c r="F329" s="662" t="s">
        <v>2726</v>
      </c>
      <c r="G329" s="662" t="s">
        <v>2864</v>
      </c>
      <c r="H329" s="662" t="s">
        <v>582</v>
      </c>
      <c r="I329" s="662" t="s">
        <v>1468</v>
      </c>
      <c r="J329" s="662" t="s">
        <v>2865</v>
      </c>
      <c r="K329" s="662" t="s">
        <v>1466</v>
      </c>
      <c r="L329" s="663">
        <v>0</v>
      </c>
      <c r="M329" s="663">
        <v>0</v>
      </c>
      <c r="N329" s="662">
        <v>1</v>
      </c>
      <c r="O329" s="745">
        <v>0.5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11</v>
      </c>
      <c r="B330" s="662" t="s">
        <v>581</v>
      </c>
      <c r="C330" s="662" t="s">
        <v>2729</v>
      </c>
      <c r="D330" s="743" t="s">
        <v>4536</v>
      </c>
      <c r="E330" s="744" t="s">
        <v>2758</v>
      </c>
      <c r="F330" s="662" t="s">
        <v>2726</v>
      </c>
      <c r="G330" s="662" t="s">
        <v>2826</v>
      </c>
      <c r="H330" s="662" t="s">
        <v>582</v>
      </c>
      <c r="I330" s="662" t="s">
        <v>883</v>
      </c>
      <c r="J330" s="662" t="s">
        <v>884</v>
      </c>
      <c r="K330" s="662" t="s">
        <v>2827</v>
      </c>
      <c r="L330" s="663">
        <v>60.9</v>
      </c>
      <c r="M330" s="663">
        <v>304.5</v>
      </c>
      <c r="N330" s="662">
        <v>5</v>
      </c>
      <c r="O330" s="745">
        <v>1</v>
      </c>
      <c r="P330" s="663">
        <v>304.5</v>
      </c>
      <c r="Q330" s="678">
        <v>1</v>
      </c>
      <c r="R330" s="662">
        <v>5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11</v>
      </c>
      <c r="B331" s="662" t="s">
        <v>581</v>
      </c>
      <c r="C331" s="662" t="s">
        <v>2729</v>
      </c>
      <c r="D331" s="743" t="s">
        <v>4536</v>
      </c>
      <c r="E331" s="744" t="s">
        <v>2758</v>
      </c>
      <c r="F331" s="662" t="s">
        <v>2726</v>
      </c>
      <c r="G331" s="662" t="s">
        <v>2828</v>
      </c>
      <c r="H331" s="662" t="s">
        <v>582</v>
      </c>
      <c r="I331" s="662" t="s">
        <v>2829</v>
      </c>
      <c r="J331" s="662" t="s">
        <v>799</v>
      </c>
      <c r="K331" s="662" t="s">
        <v>2830</v>
      </c>
      <c r="L331" s="663">
        <v>0</v>
      </c>
      <c r="M331" s="663">
        <v>0</v>
      </c>
      <c r="N331" s="662">
        <v>2</v>
      </c>
      <c r="O331" s="745">
        <v>1.5</v>
      </c>
      <c r="P331" s="663">
        <v>0</v>
      </c>
      <c r="Q331" s="678"/>
      <c r="R331" s="662">
        <v>1</v>
      </c>
      <c r="S331" s="678">
        <v>0.5</v>
      </c>
      <c r="T331" s="745">
        <v>1</v>
      </c>
      <c r="U331" s="701">
        <v>0.66666666666666663</v>
      </c>
    </row>
    <row r="332" spans="1:21" ht="14.4" customHeight="1" x14ac:dyDescent="0.3">
      <c r="A332" s="661">
        <v>11</v>
      </c>
      <c r="B332" s="662" t="s">
        <v>581</v>
      </c>
      <c r="C332" s="662" t="s">
        <v>2729</v>
      </c>
      <c r="D332" s="743" t="s">
        <v>4536</v>
      </c>
      <c r="E332" s="744" t="s">
        <v>2758</v>
      </c>
      <c r="F332" s="662" t="s">
        <v>2726</v>
      </c>
      <c r="G332" s="662" t="s">
        <v>2828</v>
      </c>
      <c r="H332" s="662" t="s">
        <v>582</v>
      </c>
      <c r="I332" s="662" t="s">
        <v>1851</v>
      </c>
      <c r="J332" s="662" t="s">
        <v>799</v>
      </c>
      <c r="K332" s="662" t="s">
        <v>1852</v>
      </c>
      <c r="L332" s="663">
        <v>0</v>
      </c>
      <c r="M332" s="663">
        <v>0</v>
      </c>
      <c r="N332" s="662">
        <v>1</v>
      </c>
      <c r="O332" s="745">
        <v>1</v>
      </c>
      <c r="P332" s="663">
        <v>0</v>
      </c>
      <c r="Q332" s="678"/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11</v>
      </c>
      <c r="B333" s="662" t="s">
        <v>581</v>
      </c>
      <c r="C333" s="662" t="s">
        <v>2729</v>
      </c>
      <c r="D333" s="743" t="s">
        <v>4536</v>
      </c>
      <c r="E333" s="744" t="s">
        <v>2758</v>
      </c>
      <c r="F333" s="662" t="s">
        <v>2726</v>
      </c>
      <c r="G333" s="662" t="s">
        <v>2775</v>
      </c>
      <c r="H333" s="662" t="s">
        <v>582</v>
      </c>
      <c r="I333" s="662" t="s">
        <v>1251</v>
      </c>
      <c r="J333" s="662" t="s">
        <v>1252</v>
      </c>
      <c r="K333" s="662" t="s">
        <v>1253</v>
      </c>
      <c r="L333" s="663">
        <v>147.31</v>
      </c>
      <c r="M333" s="663">
        <v>2504.27</v>
      </c>
      <c r="N333" s="662">
        <v>17</v>
      </c>
      <c r="O333" s="745">
        <v>2.5</v>
      </c>
      <c r="P333" s="663">
        <v>147.31</v>
      </c>
      <c r="Q333" s="678">
        <v>5.8823529411764705E-2</v>
      </c>
      <c r="R333" s="662">
        <v>1</v>
      </c>
      <c r="S333" s="678">
        <v>5.8823529411764705E-2</v>
      </c>
      <c r="T333" s="745">
        <v>0.5</v>
      </c>
      <c r="U333" s="701">
        <v>0.2</v>
      </c>
    </row>
    <row r="334" spans="1:21" ht="14.4" customHeight="1" x14ac:dyDescent="0.3">
      <c r="A334" s="661">
        <v>11</v>
      </c>
      <c r="B334" s="662" t="s">
        <v>581</v>
      </c>
      <c r="C334" s="662" t="s">
        <v>2729</v>
      </c>
      <c r="D334" s="743" t="s">
        <v>4536</v>
      </c>
      <c r="E334" s="744" t="s">
        <v>2758</v>
      </c>
      <c r="F334" s="662" t="s">
        <v>2726</v>
      </c>
      <c r="G334" s="662" t="s">
        <v>2882</v>
      </c>
      <c r="H334" s="662" t="s">
        <v>582</v>
      </c>
      <c r="I334" s="662" t="s">
        <v>2996</v>
      </c>
      <c r="J334" s="662" t="s">
        <v>2930</v>
      </c>
      <c r="K334" s="662" t="s">
        <v>2997</v>
      </c>
      <c r="L334" s="663">
        <v>0</v>
      </c>
      <c r="M334" s="663">
        <v>0</v>
      </c>
      <c r="N334" s="662">
        <v>1</v>
      </c>
      <c r="O334" s="745">
        <v>0.5</v>
      </c>
      <c r="P334" s="663">
        <v>0</v>
      </c>
      <c r="Q334" s="678"/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11</v>
      </c>
      <c r="B335" s="662" t="s">
        <v>581</v>
      </c>
      <c r="C335" s="662" t="s">
        <v>2729</v>
      </c>
      <c r="D335" s="743" t="s">
        <v>4536</v>
      </c>
      <c r="E335" s="744" t="s">
        <v>2758</v>
      </c>
      <c r="F335" s="662" t="s">
        <v>2726</v>
      </c>
      <c r="G335" s="662" t="s">
        <v>2780</v>
      </c>
      <c r="H335" s="662" t="s">
        <v>1064</v>
      </c>
      <c r="I335" s="662" t="s">
        <v>1197</v>
      </c>
      <c r="J335" s="662" t="s">
        <v>1089</v>
      </c>
      <c r="K335" s="662" t="s">
        <v>2554</v>
      </c>
      <c r="L335" s="663">
        <v>543.39</v>
      </c>
      <c r="M335" s="663">
        <v>5433.9</v>
      </c>
      <c r="N335" s="662">
        <v>10</v>
      </c>
      <c r="O335" s="745">
        <v>8</v>
      </c>
      <c r="P335" s="663">
        <v>1630.17</v>
      </c>
      <c r="Q335" s="678">
        <v>0.30000000000000004</v>
      </c>
      <c r="R335" s="662">
        <v>3</v>
      </c>
      <c r="S335" s="678">
        <v>0.3</v>
      </c>
      <c r="T335" s="745">
        <v>2.5</v>
      </c>
      <c r="U335" s="701">
        <v>0.3125</v>
      </c>
    </row>
    <row r="336" spans="1:21" ht="14.4" customHeight="1" x14ac:dyDescent="0.3">
      <c r="A336" s="661">
        <v>11</v>
      </c>
      <c r="B336" s="662" t="s">
        <v>581</v>
      </c>
      <c r="C336" s="662" t="s">
        <v>2729</v>
      </c>
      <c r="D336" s="743" t="s">
        <v>4536</v>
      </c>
      <c r="E336" s="744" t="s">
        <v>2758</v>
      </c>
      <c r="F336" s="662" t="s">
        <v>2726</v>
      </c>
      <c r="G336" s="662" t="s">
        <v>2780</v>
      </c>
      <c r="H336" s="662" t="s">
        <v>1064</v>
      </c>
      <c r="I336" s="662" t="s">
        <v>1088</v>
      </c>
      <c r="J336" s="662" t="s">
        <v>1089</v>
      </c>
      <c r="K336" s="662" t="s">
        <v>2553</v>
      </c>
      <c r="L336" s="663">
        <v>815.1</v>
      </c>
      <c r="M336" s="663">
        <v>122264.99999999991</v>
      </c>
      <c r="N336" s="662">
        <v>150</v>
      </c>
      <c r="O336" s="745">
        <v>125</v>
      </c>
      <c r="P336" s="663">
        <v>71728.799999999974</v>
      </c>
      <c r="Q336" s="678">
        <v>0.58666666666666689</v>
      </c>
      <c r="R336" s="662">
        <v>88</v>
      </c>
      <c r="S336" s="678">
        <v>0.58666666666666667</v>
      </c>
      <c r="T336" s="745">
        <v>74</v>
      </c>
      <c r="U336" s="701">
        <v>0.59199999999999997</v>
      </c>
    </row>
    <row r="337" spans="1:21" ht="14.4" customHeight="1" x14ac:dyDescent="0.3">
      <c r="A337" s="661">
        <v>11</v>
      </c>
      <c r="B337" s="662" t="s">
        <v>581</v>
      </c>
      <c r="C337" s="662" t="s">
        <v>2729</v>
      </c>
      <c r="D337" s="743" t="s">
        <v>4536</v>
      </c>
      <c r="E337" s="744" t="s">
        <v>2758</v>
      </c>
      <c r="F337" s="662" t="s">
        <v>2726</v>
      </c>
      <c r="G337" s="662" t="s">
        <v>2780</v>
      </c>
      <c r="H337" s="662" t="s">
        <v>1064</v>
      </c>
      <c r="I337" s="662" t="s">
        <v>1092</v>
      </c>
      <c r="J337" s="662" t="s">
        <v>1089</v>
      </c>
      <c r="K337" s="662" t="s">
        <v>2555</v>
      </c>
      <c r="L337" s="663">
        <v>923.74</v>
      </c>
      <c r="M337" s="663">
        <v>6466.18</v>
      </c>
      <c r="N337" s="662">
        <v>7</v>
      </c>
      <c r="O337" s="745">
        <v>5</v>
      </c>
      <c r="P337" s="663">
        <v>3694.96</v>
      </c>
      <c r="Q337" s="678">
        <v>0.5714285714285714</v>
      </c>
      <c r="R337" s="662">
        <v>4</v>
      </c>
      <c r="S337" s="678">
        <v>0.5714285714285714</v>
      </c>
      <c r="T337" s="745">
        <v>3</v>
      </c>
      <c r="U337" s="701">
        <v>0.6</v>
      </c>
    </row>
    <row r="338" spans="1:21" ht="14.4" customHeight="1" x14ac:dyDescent="0.3">
      <c r="A338" s="661">
        <v>11</v>
      </c>
      <c r="B338" s="662" t="s">
        <v>581</v>
      </c>
      <c r="C338" s="662" t="s">
        <v>2729</v>
      </c>
      <c r="D338" s="743" t="s">
        <v>4536</v>
      </c>
      <c r="E338" s="744" t="s">
        <v>2758</v>
      </c>
      <c r="F338" s="662" t="s">
        <v>2726</v>
      </c>
      <c r="G338" s="662" t="s">
        <v>2780</v>
      </c>
      <c r="H338" s="662" t="s">
        <v>1064</v>
      </c>
      <c r="I338" s="662" t="s">
        <v>1866</v>
      </c>
      <c r="J338" s="662" t="s">
        <v>1089</v>
      </c>
      <c r="K338" s="662" t="s">
        <v>2663</v>
      </c>
      <c r="L338" s="663">
        <v>1154.68</v>
      </c>
      <c r="M338" s="663">
        <v>3464.04</v>
      </c>
      <c r="N338" s="662">
        <v>3</v>
      </c>
      <c r="O338" s="745">
        <v>1.5</v>
      </c>
      <c r="P338" s="663">
        <v>3464.04</v>
      </c>
      <c r="Q338" s="678">
        <v>1</v>
      </c>
      <c r="R338" s="662">
        <v>3</v>
      </c>
      <c r="S338" s="678">
        <v>1</v>
      </c>
      <c r="T338" s="745">
        <v>1.5</v>
      </c>
      <c r="U338" s="701">
        <v>1</v>
      </c>
    </row>
    <row r="339" spans="1:21" ht="14.4" customHeight="1" x14ac:dyDescent="0.3">
      <c r="A339" s="661">
        <v>11</v>
      </c>
      <c r="B339" s="662" t="s">
        <v>581</v>
      </c>
      <c r="C339" s="662" t="s">
        <v>2729</v>
      </c>
      <c r="D339" s="743" t="s">
        <v>4536</v>
      </c>
      <c r="E339" s="744" t="s">
        <v>2758</v>
      </c>
      <c r="F339" s="662" t="s">
        <v>2726</v>
      </c>
      <c r="G339" s="662" t="s">
        <v>2780</v>
      </c>
      <c r="H339" s="662" t="s">
        <v>1064</v>
      </c>
      <c r="I339" s="662" t="s">
        <v>1542</v>
      </c>
      <c r="J339" s="662" t="s">
        <v>1543</v>
      </c>
      <c r="K339" s="662" t="s">
        <v>2555</v>
      </c>
      <c r="L339" s="663">
        <v>1847.49</v>
      </c>
      <c r="M339" s="663">
        <v>1847.49</v>
      </c>
      <c r="N339" s="662">
        <v>1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11</v>
      </c>
      <c r="B340" s="662" t="s">
        <v>581</v>
      </c>
      <c r="C340" s="662" t="s">
        <v>2729</v>
      </c>
      <c r="D340" s="743" t="s">
        <v>4536</v>
      </c>
      <c r="E340" s="744" t="s">
        <v>2758</v>
      </c>
      <c r="F340" s="662" t="s">
        <v>2726</v>
      </c>
      <c r="G340" s="662" t="s">
        <v>2784</v>
      </c>
      <c r="H340" s="662" t="s">
        <v>582</v>
      </c>
      <c r="I340" s="662" t="s">
        <v>725</v>
      </c>
      <c r="J340" s="662" t="s">
        <v>2785</v>
      </c>
      <c r="K340" s="662" t="s">
        <v>2786</v>
      </c>
      <c r="L340" s="663">
        <v>0</v>
      </c>
      <c r="M340" s="663">
        <v>0</v>
      </c>
      <c r="N340" s="662">
        <v>53</v>
      </c>
      <c r="O340" s="745">
        <v>36</v>
      </c>
      <c r="P340" s="663">
        <v>0</v>
      </c>
      <c r="Q340" s="678"/>
      <c r="R340" s="662">
        <v>22</v>
      </c>
      <c r="S340" s="678">
        <v>0.41509433962264153</v>
      </c>
      <c r="T340" s="745">
        <v>14</v>
      </c>
      <c r="U340" s="701">
        <v>0.3888888888888889</v>
      </c>
    </row>
    <row r="341" spans="1:21" ht="14.4" customHeight="1" x14ac:dyDescent="0.3">
      <c r="A341" s="661">
        <v>11</v>
      </c>
      <c r="B341" s="662" t="s">
        <v>581</v>
      </c>
      <c r="C341" s="662" t="s">
        <v>2729</v>
      </c>
      <c r="D341" s="743" t="s">
        <v>4536</v>
      </c>
      <c r="E341" s="744" t="s">
        <v>2758</v>
      </c>
      <c r="F341" s="662" t="s">
        <v>2726</v>
      </c>
      <c r="G341" s="662" t="s">
        <v>2787</v>
      </c>
      <c r="H341" s="662" t="s">
        <v>582</v>
      </c>
      <c r="I341" s="662" t="s">
        <v>1243</v>
      </c>
      <c r="J341" s="662" t="s">
        <v>1244</v>
      </c>
      <c r="K341" s="662" t="s">
        <v>2789</v>
      </c>
      <c r="L341" s="663">
        <v>22.44</v>
      </c>
      <c r="M341" s="663">
        <v>22.44</v>
      </c>
      <c r="N341" s="662">
        <v>1</v>
      </c>
      <c r="O341" s="745">
        <v>1</v>
      </c>
      <c r="P341" s="663">
        <v>22.44</v>
      </c>
      <c r="Q341" s="678">
        <v>1</v>
      </c>
      <c r="R341" s="662">
        <v>1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11</v>
      </c>
      <c r="B342" s="662" t="s">
        <v>581</v>
      </c>
      <c r="C342" s="662" t="s">
        <v>2729</v>
      </c>
      <c r="D342" s="743" t="s">
        <v>4536</v>
      </c>
      <c r="E342" s="744" t="s">
        <v>2758</v>
      </c>
      <c r="F342" s="662" t="s">
        <v>2726</v>
      </c>
      <c r="G342" s="662" t="s">
        <v>2790</v>
      </c>
      <c r="H342" s="662" t="s">
        <v>1064</v>
      </c>
      <c r="I342" s="662" t="s">
        <v>2933</v>
      </c>
      <c r="J342" s="662" t="s">
        <v>2934</v>
      </c>
      <c r="K342" s="662" t="s">
        <v>2935</v>
      </c>
      <c r="L342" s="663">
        <v>31.32</v>
      </c>
      <c r="M342" s="663">
        <v>31.32</v>
      </c>
      <c r="N342" s="662">
        <v>1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11</v>
      </c>
      <c r="B343" s="662" t="s">
        <v>581</v>
      </c>
      <c r="C343" s="662" t="s">
        <v>2729</v>
      </c>
      <c r="D343" s="743" t="s">
        <v>4536</v>
      </c>
      <c r="E343" s="744" t="s">
        <v>2758</v>
      </c>
      <c r="F343" s="662" t="s">
        <v>2728</v>
      </c>
      <c r="G343" s="662" t="s">
        <v>2795</v>
      </c>
      <c r="H343" s="662" t="s">
        <v>582</v>
      </c>
      <c r="I343" s="662" t="s">
        <v>2896</v>
      </c>
      <c r="J343" s="662" t="s">
        <v>2897</v>
      </c>
      <c r="K343" s="662" t="s">
        <v>2898</v>
      </c>
      <c r="L343" s="663">
        <v>492.18</v>
      </c>
      <c r="M343" s="663">
        <v>984.36</v>
      </c>
      <c r="N343" s="662">
        <v>2</v>
      </c>
      <c r="O343" s="745">
        <v>2</v>
      </c>
      <c r="P343" s="663">
        <v>984.36</v>
      </c>
      <c r="Q343" s="678">
        <v>1</v>
      </c>
      <c r="R343" s="662">
        <v>2</v>
      </c>
      <c r="S343" s="678">
        <v>1</v>
      </c>
      <c r="T343" s="745">
        <v>2</v>
      </c>
      <c r="U343" s="701">
        <v>1</v>
      </c>
    </row>
    <row r="344" spans="1:21" ht="14.4" customHeight="1" x14ac:dyDescent="0.3">
      <c r="A344" s="661">
        <v>11</v>
      </c>
      <c r="B344" s="662" t="s">
        <v>581</v>
      </c>
      <c r="C344" s="662" t="s">
        <v>2729</v>
      </c>
      <c r="D344" s="743" t="s">
        <v>4536</v>
      </c>
      <c r="E344" s="744" t="s">
        <v>2758</v>
      </c>
      <c r="F344" s="662" t="s">
        <v>2728</v>
      </c>
      <c r="G344" s="662" t="s">
        <v>2795</v>
      </c>
      <c r="H344" s="662" t="s">
        <v>582</v>
      </c>
      <c r="I344" s="662" t="s">
        <v>2088</v>
      </c>
      <c r="J344" s="662" t="s">
        <v>2796</v>
      </c>
      <c r="K344" s="662" t="s">
        <v>2797</v>
      </c>
      <c r="L344" s="663">
        <v>748.12</v>
      </c>
      <c r="M344" s="663">
        <v>3740.6</v>
      </c>
      <c r="N344" s="662">
        <v>5</v>
      </c>
      <c r="O344" s="745">
        <v>5</v>
      </c>
      <c r="P344" s="663">
        <v>3740.6</v>
      </c>
      <c r="Q344" s="678">
        <v>1</v>
      </c>
      <c r="R344" s="662">
        <v>5</v>
      </c>
      <c r="S344" s="678">
        <v>1</v>
      </c>
      <c r="T344" s="745">
        <v>5</v>
      </c>
      <c r="U344" s="701">
        <v>1</v>
      </c>
    </row>
    <row r="345" spans="1:21" ht="14.4" customHeight="1" x14ac:dyDescent="0.3">
      <c r="A345" s="661">
        <v>11</v>
      </c>
      <c r="B345" s="662" t="s">
        <v>581</v>
      </c>
      <c r="C345" s="662" t="s">
        <v>2729</v>
      </c>
      <c r="D345" s="743" t="s">
        <v>4536</v>
      </c>
      <c r="E345" s="744" t="s">
        <v>2758</v>
      </c>
      <c r="F345" s="662" t="s">
        <v>2728</v>
      </c>
      <c r="G345" s="662" t="s">
        <v>2795</v>
      </c>
      <c r="H345" s="662" t="s">
        <v>582</v>
      </c>
      <c r="I345" s="662" t="s">
        <v>2798</v>
      </c>
      <c r="J345" s="662" t="s">
        <v>2799</v>
      </c>
      <c r="K345" s="662" t="s">
        <v>2800</v>
      </c>
      <c r="L345" s="663">
        <v>1000</v>
      </c>
      <c r="M345" s="663">
        <v>4000</v>
      </c>
      <c r="N345" s="662">
        <v>4</v>
      </c>
      <c r="O345" s="745">
        <v>4</v>
      </c>
      <c r="P345" s="663">
        <v>4000</v>
      </c>
      <c r="Q345" s="678">
        <v>1</v>
      </c>
      <c r="R345" s="662">
        <v>4</v>
      </c>
      <c r="S345" s="678">
        <v>1</v>
      </c>
      <c r="T345" s="745">
        <v>4</v>
      </c>
      <c r="U345" s="701">
        <v>1</v>
      </c>
    </row>
    <row r="346" spans="1:21" ht="14.4" customHeight="1" x14ac:dyDescent="0.3">
      <c r="A346" s="661">
        <v>11</v>
      </c>
      <c r="B346" s="662" t="s">
        <v>581</v>
      </c>
      <c r="C346" s="662" t="s">
        <v>2729</v>
      </c>
      <c r="D346" s="743" t="s">
        <v>4536</v>
      </c>
      <c r="E346" s="744" t="s">
        <v>2758</v>
      </c>
      <c r="F346" s="662" t="s">
        <v>2728</v>
      </c>
      <c r="G346" s="662" t="s">
        <v>2795</v>
      </c>
      <c r="H346" s="662" t="s">
        <v>582</v>
      </c>
      <c r="I346" s="662" t="s">
        <v>2801</v>
      </c>
      <c r="J346" s="662" t="s">
        <v>2802</v>
      </c>
      <c r="K346" s="662" t="s">
        <v>2803</v>
      </c>
      <c r="L346" s="663">
        <v>500</v>
      </c>
      <c r="M346" s="663">
        <v>7000</v>
      </c>
      <c r="N346" s="662">
        <v>14</v>
      </c>
      <c r="O346" s="745">
        <v>14</v>
      </c>
      <c r="P346" s="663">
        <v>6500</v>
      </c>
      <c r="Q346" s="678">
        <v>0.9285714285714286</v>
      </c>
      <c r="R346" s="662">
        <v>13</v>
      </c>
      <c r="S346" s="678">
        <v>0.9285714285714286</v>
      </c>
      <c r="T346" s="745">
        <v>13</v>
      </c>
      <c r="U346" s="701">
        <v>0.9285714285714286</v>
      </c>
    </row>
    <row r="347" spans="1:21" ht="14.4" customHeight="1" x14ac:dyDescent="0.3">
      <c r="A347" s="661">
        <v>11</v>
      </c>
      <c r="B347" s="662" t="s">
        <v>581</v>
      </c>
      <c r="C347" s="662" t="s">
        <v>2729</v>
      </c>
      <c r="D347" s="743" t="s">
        <v>4536</v>
      </c>
      <c r="E347" s="744" t="s">
        <v>2758</v>
      </c>
      <c r="F347" s="662" t="s">
        <v>2728</v>
      </c>
      <c r="G347" s="662" t="s">
        <v>2795</v>
      </c>
      <c r="H347" s="662" t="s">
        <v>582</v>
      </c>
      <c r="I347" s="662" t="s">
        <v>2918</v>
      </c>
      <c r="J347" s="662" t="s">
        <v>2919</v>
      </c>
      <c r="K347" s="662" t="s">
        <v>2920</v>
      </c>
      <c r="L347" s="663">
        <v>999.46</v>
      </c>
      <c r="M347" s="663">
        <v>999.46</v>
      </c>
      <c r="N347" s="662">
        <v>1</v>
      </c>
      <c r="O347" s="745">
        <v>1</v>
      </c>
      <c r="P347" s="663">
        <v>999.46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11</v>
      </c>
      <c r="B348" s="662" t="s">
        <v>581</v>
      </c>
      <c r="C348" s="662" t="s">
        <v>2729</v>
      </c>
      <c r="D348" s="743" t="s">
        <v>4536</v>
      </c>
      <c r="E348" s="744" t="s">
        <v>2758</v>
      </c>
      <c r="F348" s="662" t="s">
        <v>2728</v>
      </c>
      <c r="G348" s="662" t="s">
        <v>2795</v>
      </c>
      <c r="H348" s="662" t="s">
        <v>582</v>
      </c>
      <c r="I348" s="662" t="s">
        <v>2804</v>
      </c>
      <c r="J348" s="662" t="s">
        <v>2805</v>
      </c>
      <c r="K348" s="662" t="s">
        <v>2806</v>
      </c>
      <c r="L348" s="663">
        <v>971.25</v>
      </c>
      <c r="M348" s="663">
        <v>14568.75</v>
      </c>
      <c r="N348" s="662">
        <v>15</v>
      </c>
      <c r="O348" s="745">
        <v>15</v>
      </c>
      <c r="P348" s="663">
        <v>13597.5</v>
      </c>
      <c r="Q348" s="678">
        <v>0.93333333333333335</v>
      </c>
      <c r="R348" s="662">
        <v>14</v>
      </c>
      <c r="S348" s="678">
        <v>0.93333333333333335</v>
      </c>
      <c r="T348" s="745">
        <v>14</v>
      </c>
      <c r="U348" s="701">
        <v>0.93333333333333335</v>
      </c>
    </row>
    <row r="349" spans="1:21" ht="14.4" customHeight="1" x14ac:dyDescent="0.3">
      <c r="A349" s="661">
        <v>11</v>
      </c>
      <c r="B349" s="662" t="s">
        <v>581</v>
      </c>
      <c r="C349" s="662" t="s">
        <v>2729</v>
      </c>
      <c r="D349" s="743" t="s">
        <v>4536</v>
      </c>
      <c r="E349" s="744" t="s">
        <v>2758</v>
      </c>
      <c r="F349" s="662" t="s">
        <v>2728</v>
      </c>
      <c r="G349" s="662" t="s">
        <v>2795</v>
      </c>
      <c r="H349" s="662" t="s">
        <v>582</v>
      </c>
      <c r="I349" s="662" t="s">
        <v>2890</v>
      </c>
      <c r="J349" s="662" t="s">
        <v>2891</v>
      </c>
      <c r="K349" s="662"/>
      <c r="L349" s="663">
        <v>1000</v>
      </c>
      <c r="M349" s="663">
        <v>1000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11</v>
      </c>
      <c r="B350" s="662" t="s">
        <v>581</v>
      </c>
      <c r="C350" s="662" t="s">
        <v>2729</v>
      </c>
      <c r="D350" s="743" t="s">
        <v>4536</v>
      </c>
      <c r="E350" s="744" t="s">
        <v>2758</v>
      </c>
      <c r="F350" s="662" t="s">
        <v>2728</v>
      </c>
      <c r="G350" s="662" t="s">
        <v>2795</v>
      </c>
      <c r="H350" s="662" t="s">
        <v>582</v>
      </c>
      <c r="I350" s="662" t="s">
        <v>2942</v>
      </c>
      <c r="J350" s="662" t="s">
        <v>2943</v>
      </c>
      <c r="K350" s="662" t="s">
        <v>2944</v>
      </c>
      <c r="L350" s="663">
        <v>1000</v>
      </c>
      <c r="M350" s="663">
        <v>2000</v>
      </c>
      <c r="N350" s="662">
        <v>2</v>
      </c>
      <c r="O350" s="745">
        <v>2</v>
      </c>
      <c r="P350" s="663">
        <v>2000</v>
      </c>
      <c r="Q350" s="678">
        <v>1</v>
      </c>
      <c r="R350" s="662">
        <v>2</v>
      </c>
      <c r="S350" s="678">
        <v>1</v>
      </c>
      <c r="T350" s="745">
        <v>2</v>
      </c>
      <c r="U350" s="701">
        <v>1</v>
      </c>
    </row>
    <row r="351" spans="1:21" ht="14.4" customHeight="1" x14ac:dyDescent="0.3">
      <c r="A351" s="661">
        <v>11</v>
      </c>
      <c r="B351" s="662" t="s">
        <v>581</v>
      </c>
      <c r="C351" s="662" t="s">
        <v>2729</v>
      </c>
      <c r="D351" s="743" t="s">
        <v>4536</v>
      </c>
      <c r="E351" s="744" t="s">
        <v>2758</v>
      </c>
      <c r="F351" s="662" t="s">
        <v>2728</v>
      </c>
      <c r="G351" s="662" t="s">
        <v>2809</v>
      </c>
      <c r="H351" s="662" t="s">
        <v>582</v>
      </c>
      <c r="I351" s="662" t="s">
        <v>2921</v>
      </c>
      <c r="J351" s="662" t="s">
        <v>2922</v>
      </c>
      <c r="K351" s="662" t="s">
        <v>2923</v>
      </c>
      <c r="L351" s="663">
        <v>200</v>
      </c>
      <c r="M351" s="663">
        <v>2600</v>
      </c>
      <c r="N351" s="662">
        <v>13</v>
      </c>
      <c r="O351" s="745">
        <v>7</v>
      </c>
      <c r="P351" s="663">
        <v>2000</v>
      </c>
      <c r="Q351" s="678">
        <v>0.76923076923076927</v>
      </c>
      <c r="R351" s="662">
        <v>10</v>
      </c>
      <c r="S351" s="678">
        <v>0.76923076923076927</v>
      </c>
      <c r="T351" s="745">
        <v>5</v>
      </c>
      <c r="U351" s="701">
        <v>0.7142857142857143</v>
      </c>
    </row>
    <row r="352" spans="1:21" ht="14.4" customHeight="1" x14ac:dyDescent="0.3">
      <c r="A352" s="661">
        <v>11</v>
      </c>
      <c r="B352" s="662" t="s">
        <v>581</v>
      </c>
      <c r="C352" s="662" t="s">
        <v>2729</v>
      </c>
      <c r="D352" s="743" t="s">
        <v>4536</v>
      </c>
      <c r="E352" s="744" t="s">
        <v>2758</v>
      </c>
      <c r="F352" s="662" t="s">
        <v>2728</v>
      </c>
      <c r="G352" s="662" t="s">
        <v>2809</v>
      </c>
      <c r="H352" s="662" t="s">
        <v>582</v>
      </c>
      <c r="I352" s="662" t="s">
        <v>2813</v>
      </c>
      <c r="J352" s="662" t="s">
        <v>2814</v>
      </c>
      <c r="K352" s="662" t="s">
        <v>2815</v>
      </c>
      <c r="L352" s="663">
        <v>278.75</v>
      </c>
      <c r="M352" s="663">
        <v>3902.5</v>
      </c>
      <c r="N352" s="662">
        <v>14</v>
      </c>
      <c r="O352" s="745">
        <v>7</v>
      </c>
      <c r="P352" s="663">
        <v>3902.5</v>
      </c>
      <c r="Q352" s="678">
        <v>1</v>
      </c>
      <c r="R352" s="662">
        <v>14</v>
      </c>
      <c r="S352" s="678">
        <v>1</v>
      </c>
      <c r="T352" s="745">
        <v>7</v>
      </c>
      <c r="U352" s="701">
        <v>1</v>
      </c>
    </row>
    <row r="353" spans="1:21" ht="14.4" customHeight="1" x14ac:dyDescent="0.3">
      <c r="A353" s="661">
        <v>11</v>
      </c>
      <c r="B353" s="662" t="s">
        <v>581</v>
      </c>
      <c r="C353" s="662" t="s">
        <v>2729</v>
      </c>
      <c r="D353" s="743" t="s">
        <v>4536</v>
      </c>
      <c r="E353" s="744" t="s">
        <v>2759</v>
      </c>
      <c r="F353" s="662" t="s">
        <v>2726</v>
      </c>
      <c r="G353" s="662" t="s">
        <v>2998</v>
      </c>
      <c r="H353" s="662" t="s">
        <v>582</v>
      </c>
      <c r="I353" s="662" t="s">
        <v>2999</v>
      </c>
      <c r="J353" s="662" t="s">
        <v>3000</v>
      </c>
      <c r="K353" s="662" t="s">
        <v>3001</v>
      </c>
      <c r="L353" s="663">
        <v>815.1</v>
      </c>
      <c r="M353" s="663">
        <v>1630.2</v>
      </c>
      <c r="N353" s="662">
        <v>2</v>
      </c>
      <c r="O353" s="745">
        <v>0.5</v>
      </c>
      <c r="P353" s="663">
        <v>1630.2</v>
      </c>
      <c r="Q353" s="678">
        <v>1</v>
      </c>
      <c r="R353" s="662">
        <v>2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11</v>
      </c>
      <c r="B354" s="662" t="s">
        <v>581</v>
      </c>
      <c r="C354" s="662" t="s">
        <v>2729</v>
      </c>
      <c r="D354" s="743" t="s">
        <v>4536</v>
      </c>
      <c r="E354" s="744" t="s">
        <v>2759</v>
      </c>
      <c r="F354" s="662" t="s">
        <v>2726</v>
      </c>
      <c r="G354" s="662" t="s">
        <v>2766</v>
      </c>
      <c r="H354" s="662" t="s">
        <v>582</v>
      </c>
      <c r="I354" s="662" t="s">
        <v>2818</v>
      </c>
      <c r="J354" s="662" t="s">
        <v>1248</v>
      </c>
      <c r="K354" s="662" t="s">
        <v>2594</v>
      </c>
      <c r="L354" s="663">
        <v>170.52</v>
      </c>
      <c r="M354" s="663">
        <v>1193.6400000000001</v>
      </c>
      <c r="N354" s="662">
        <v>7</v>
      </c>
      <c r="O354" s="745">
        <v>3</v>
      </c>
      <c r="P354" s="663">
        <v>341.04</v>
      </c>
      <c r="Q354" s="678">
        <v>0.2857142857142857</v>
      </c>
      <c r="R354" s="662">
        <v>2</v>
      </c>
      <c r="S354" s="678">
        <v>0.2857142857142857</v>
      </c>
      <c r="T354" s="745">
        <v>0.5</v>
      </c>
      <c r="U354" s="701">
        <v>0.16666666666666666</v>
      </c>
    </row>
    <row r="355" spans="1:21" ht="14.4" customHeight="1" x14ac:dyDescent="0.3">
      <c r="A355" s="661">
        <v>11</v>
      </c>
      <c r="B355" s="662" t="s">
        <v>581</v>
      </c>
      <c r="C355" s="662" t="s">
        <v>2729</v>
      </c>
      <c r="D355" s="743" t="s">
        <v>4536</v>
      </c>
      <c r="E355" s="744" t="s">
        <v>2759</v>
      </c>
      <c r="F355" s="662" t="s">
        <v>2726</v>
      </c>
      <c r="G355" s="662" t="s">
        <v>2766</v>
      </c>
      <c r="H355" s="662" t="s">
        <v>582</v>
      </c>
      <c r="I355" s="662" t="s">
        <v>1247</v>
      </c>
      <c r="J355" s="662" t="s">
        <v>1248</v>
      </c>
      <c r="K355" s="662" t="s">
        <v>2594</v>
      </c>
      <c r="L355" s="663">
        <v>170.52</v>
      </c>
      <c r="M355" s="663">
        <v>1705.2</v>
      </c>
      <c r="N355" s="662">
        <v>10</v>
      </c>
      <c r="O355" s="745">
        <v>3.5</v>
      </c>
      <c r="P355" s="663">
        <v>1534.68</v>
      </c>
      <c r="Q355" s="678">
        <v>0.9</v>
      </c>
      <c r="R355" s="662">
        <v>9</v>
      </c>
      <c r="S355" s="678">
        <v>0.9</v>
      </c>
      <c r="T355" s="745">
        <v>2.5</v>
      </c>
      <c r="U355" s="701">
        <v>0.7142857142857143</v>
      </c>
    </row>
    <row r="356" spans="1:21" ht="14.4" customHeight="1" x14ac:dyDescent="0.3">
      <c r="A356" s="661">
        <v>11</v>
      </c>
      <c r="B356" s="662" t="s">
        <v>581</v>
      </c>
      <c r="C356" s="662" t="s">
        <v>2729</v>
      </c>
      <c r="D356" s="743" t="s">
        <v>4536</v>
      </c>
      <c r="E356" s="744" t="s">
        <v>2759</v>
      </c>
      <c r="F356" s="662" t="s">
        <v>2726</v>
      </c>
      <c r="G356" s="662" t="s">
        <v>2902</v>
      </c>
      <c r="H356" s="662" t="s">
        <v>582</v>
      </c>
      <c r="I356" s="662" t="s">
        <v>1696</v>
      </c>
      <c r="J356" s="662" t="s">
        <v>1697</v>
      </c>
      <c r="K356" s="662" t="s">
        <v>2903</v>
      </c>
      <c r="L356" s="663">
        <v>923.74</v>
      </c>
      <c r="M356" s="663">
        <v>923.74</v>
      </c>
      <c r="N356" s="662">
        <v>1</v>
      </c>
      <c r="O356" s="745">
        <v>1</v>
      </c>
      <c r="P356" s="663">
        <v>923.74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11</v>
      </c>
      <c r="B357" s="662" t="s">
        <v>581</v>
      </c>
      <c r="C357" s="662" t="s">
        <v>2729</v>
      </c>
      <c r="D357" s="743" t="s">
        <v>4536</v>
      </c>
      <c r="E357" s="744" t="s">
        <v>2759</v>
      </c>
      <c r="F357" s="662" t="s">
        <v>2726</v>
      </c>
      <c r="G357" s="662" t="s">
        <v>2864</v>
      </c>
      <c r="H357" s="662" t="s">
        <v>582</v>
      </c>
      <c r="I357" s="662" t="s">
        <v>1468</v>
      </c>
      <c r="J357" s="662" t="s">
        <v>2865</v>
      </c>
      <c r="K357" s="662" t="s">
        <v>1466</v>
      </c>
      <c r="L357" s="663">
        <v>0</v>
      </c>
      <c r="M357" s="663">
        <v>0</v>
      </c>
      <c r="N357" s="662">
        <v>1</v>
      </c>
      <c r="O357" s="745">
        <v>0.5</v>
      </c>
      <c r="P357" s="663">
        <v>0</v>
      </c>
      <c r="Q357" s="678"/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11</v>
      </c>
      <c r="B358" s="662" t="s">
        <v>581</v>
      </c>
      <c r="C358" s="662" t="s">
        <v>2729</v>
      </c>
      <c r="D358" s="743" t="s">
        <v>4536</v>
      </c>
      <c r="E358" s="744" t="s">
        <v>2759</v>
      </c>
      <c r="F358" s="662" t="s">
        <v>2726</v>
      </c>
      <c r="G358" s="662" t="s">
        <v>2826</v>
      </c>
      <c r="H358" s="662" t="s">
        <v>582</v>
      </c>
      <c r="I358" s="662" t="s">
        <v>883</v>
      </c>
      <c r="J358" s="662" t="s">
        <v>884</v>
      </c>
      <c r="K358" s="662" t="s">
        <v>2827</v>
      </c>
      <c r="L358" s="663">
        <v>60.9</v>
      </c>
      <c r="M358" s="663">
        <v>243.6</v>
      </c>
      <c r="N358" s="662">
        <v>4</v>
      </c>
      <c r="O358" s="745">
        <v>1.5</v>
      </c>
      <c r="P358" s="663">
        <v>243.6</v>
      </c>
      <c r="Q358" s="678">
        <v>1</v>
      </c>
      <c r="R358" s="662">
        <v>4</v>
      </c>
      <c r="S358" s="678">
        <v>1</v>
      </c>
      <c r="T358" s="745">
        <v>1.5</v>
      </c>
      <c r="U358" s="701">
        <v>1</v>
      </c>
    </row>
    <row r="359" spans="1:21" ht="14.4" customHeight="1" x14ac:dyDescent="0.3">
      <c r="A359" s="661">
        <v>11</v>
      </c>
      <c r="B359" s="662" t="s">
        <v>581</v>
      </c>
      <c r="C359" s="662" t="s">
        <v>2729</v>
      </c>
      <c r="D359" s="743" t="s">
        <v>4536</v>
      </c>
      <c r="E359" s="744" t="s">
        <v>2759</v>
      </c>
      <c r="F359" s="662" t="s">
        <v>2726</v>
      </c>
      <c r="G359" s="662" t="s">
        <v>2927</v>
      </c>
      <c r="H359" s="662" t="s">
        <v>582</v>
      </c>
      <c r="I359" s="662" t="s">
        <v>2892</v>
      </c>
      <c r="J359" s="662" t="s">
        <v>2743</v>
      </c>
      <c r="K359" s="662"/>
      <c r="L359" s="663">
        <v>170.52</v>
      </c>
      <c r="M359" s="663">
        <v>170.52</v>
      </c>
      <c r="N359" s="662">
        <v>1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11</v>
      </c>
      <c r="B360" s="662" t="s">
        <v>581</v>
      </c>
      <c r="C360" s="662" t="s">
        <v>2729</v>
      </c>
      <c r="D360" s="743" t="s">
        <v>4536</v>
      </c>
      <c r="E360" s="744" t="s">
        <v>2759</v>
      </c>
      <c r="F360" s="662" t="s">
        <v>2726</v>
      </c>
      <c r="G360" s="662" t="s">
        <v>2828</v>
      </c>
      <c r="H360" s="662" t="s">
        <v>582</v>
      </c>
      <c r="I360" s="662" t="s">
        <v>798</v>
      </c>
      <c r="J360" s="662" t="s">
        <v>799</v>
      </c>
      <c r="K360" s="662" t="s">
        <v>2870</v>
      </c>
      <c r="L360" s="663">
        <v>0</v>
      </c>
      <c r="M360" s="663">
        <v>0</v>
      </c>
      <c r="N360" s="662">
        <v>6</v>
      </c>
      <c r="O360" s="745">
        <v>4.5</v>
      </c>
      <c r="P360" s="663">
        <v>0</v>
      </c>
      <c r="Q360" s="678"/>
      <c r="R360" s="662">
        <v>4</v>
      </c>
      <c r="S360" s="678">
        <v>0.66666666666666663</v>
      </c>
      <c r="T360" s="745">
        <v>3</v>
      </c>
      <c r="U360" s="701">
        <v>0.66666666666666663</v>
      </c>
    </row>
    <row r="361" spans="1:21" ht="14.4" customHeight="1" x14ac:dyDescent="0.3">
      <c r="A361" s="661">
        <v>11</v>
      </c>
      <c r="B361" s="662" t="s">
        <v>581</v>
      </c>
      <c r="C361" s="662" t="s">
        <v>2729</v>
      </c>
      <c r="D361" s="743" t="s">
        <v>4536</v>
      </c>
      <c r="E361" s="744" t="s">
        <v>2759</v>
      </c>
      <c r="F361" s="662" t="s">
        <v>2726</v>
      </c>
      <c r="G361" s="662" t="s">
        <v>2828</v>
      </c>
      <c r="H361" s="662" t="s">
        <v>582</v>
      </c>
      <c r="I361" s="662" t="s">
        <v>1851</v>
      </c>
      <c r="J361" s="662" t="s">
        <v>799</v>
      </c>
      <c r="K361" s="662" t="s">
        <v>1852</v>
      </c>
      <c r="L361" s="663">
        <v>0</v>
      </c>
      <c r="M361" s="663">
        <v>0</v>
      </c>
      <c r="N361" s="662">
        <v>1</v>
      </c>
      <c r="O361" s="745">
        <v>0.5</v>
      </c>
      <c r="P361" s="663">
        <v>0</v>
      </c>
      <c r="Q361" s="678"/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11</v>
      </c>
      <c r="B362" s="662" t="s">
        <v>581</v>
      </c>
      <c r="C362" s="662" t="s">
        <v>2729</v>
      </c>
      <c r="D362" s="743" t="s">
        <v>4536</v>
      </c>
      <c r="E362" s="744" t="s">
        <v>2759</v>
      </c>
      <c r="F362" s="662" t="s">
        <v>2726</v>
      </c>
      <c r="G362" s="662" t="s">
        <v>2775</v>
      </c>
      <c r="H362" s="662" t="s">
        <v>582</v>
      </c>
      <c r="I362" s="662" t="s">
        <v>1251</v>
      </c>
      <c r="J362" s="662" t="s">
        <v>1252</v>
      </c>
      <c r="K362" s="662" t="s">
        <v>1253</v>
      </c>
      <c r="L362" s="663">
        <v>147.31</v>
      </c>
      <c r="M362" s="663">
        <v>589.24</v>
      </c>
      <c r="N362" s="662">
        <v>4</v>
      </c>
      <c r="O362" s="745">
        <v>1</v>
      </c>
      <c r="P362" s="663">
        <v>589.24</v>
      </c>
      <c r="Q362" s="678">
        <v>1</v>
      </c>
      <c r="R362" s="662">
        <v>4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11</v>
      </c>
      <c r="B363" s="662" t="s">
        <v>581</v>
      </c>
      <c r="C363" s="662" t="s">
        <v>2729</v>
      </c>
      <c r="D363" s="743" t="s">
        <v>4536</v>
      </c>
      <c r="E363" s="744" t="s">
        <v>2759</v>
      </c>
      <c r="F363" s="662" t="s">
        <v>2726</v>
      </c>
      <c r="G363" s="662" t="s">
        <v>2882</v>
      </c>
      <c r="H363" s="662" t="s">
        <v>582</v>
      </c>
      <c r="I363" s="662" t="s">
        <v>3002</v>
      </c>
      <c r="J363" s="662" t="s">
        <v>3003</v>
      </c>
      <c r="K363" s="662" t="s">
        <v>3004</v>
      </c>
      <c r="L363" s="663">
        <v>0</v>
      </c>
      <c r="M363" s="663">
        <v>0</v>
      </c>
      <c r="N363" s="662">
        <v>1</v>
      </c>
      <c r="O363" s="745">
        <v>0.5</v>
      </c>
      <c r="P363" s="663">
        <v>0</v>
      </c>
      <c r="Q363" s="678"/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11</v>
      </c>
      <c r="B364" s="662" t="s">
        <v>581</v>
      </c>
      <c r="C364" s="662" t="s">
        <v>2729</v>
      </c>
      <c r="D364" s="743" t="s">
        <v>4536</v>
      </c>
      <c r="E364" s="744" t="s">
        <v>2759</v>
      </c>
      <c r="F364" s="662" t="s">
        <v>2726</v>
      </c>
      <c r="G364" s="662" t="s">
        <v>2780</v>
      </c>
      <c r="H364" s="662" t="s">
        <v>1064</v>
      </c>
      <c r="I364" s="662" t="s">
        <v>1197</v>
      </c>
      <c r="J364" s="662" t="s">
        <v>1089</v>
      </c>
      <c r="K364" s="662" t="s">
        <v>2554</v>
      </c>
      <c r="L364" s="663">
        <v>543.39</v>
      </c>
      <c r="M364" s="663">
        <v>4347.12</v>
      </c>
      <c r="N364" s="662">
        <v>8</v>
      </c>
      <c r="O364" s="745">
        <v>5.5</v>
      </c>
      <c r="P364" s="663">
        <v>3260.3399999999997</v>
      </c>
      <c r="Q364" s="678">
        <v>0.75</v>
      </c>
      <c r="R364" s="662">
        <v>6</v>
      </c>
      <c r="S364" s="678">
        <v>0.75</v>
      </c>
      <c r="T364" s="745">
        <v>4</v>
      </c>
      <c r="U364" s="701">
        <v>0.72727272727272729</v>
      </c>
    </row>
    <row r="365" spans="1:21" ht="14.4" customHeight="1" x14ac:dyDescent="0.3">
      <c r="A365" s="661">
        <v>11</v>
      </c>
      <c r="B365" s="662" t="s">
        <v>581</v>
      </c>
      <c r="C365" s="662" t="s">
        <v>2729</v>
      </c>
      <c r="D365" s="743" t="s">
        <v>4536</v>
      </c>
      <c r="E365" s="744" t="s">
        <v>2759</v>
      </c>
      <c r="F365" s="662" t="s">
        <v>2726</v>
      </c>
      <c r="G365" s="662" t="s">
        <v>2780</v>
      </c>
      <c r="H365" s="662" t="s">
        <v>1064</v>
      </c>
      <c r="I365" s="662" t="s">
        <v>1088</v>
      </c>
      <c r="J365" s="662" t="s">
        <v>1089</v>
      </c>
      <c r="K365" s="662" t="s">
        <v>2553</v>
      </c>
      <c r="L365" s="663">
        <v>815.1</v>
      </c>
      <c r="M365" s="663">
        <v>10596.300000000001</v>
      </c>
      <c r="N365" s="662">
        <v>13</v>
      </c>
      <c r="O365" s="745">
        <v>10.5</v>
      </c>
      <c r="P365" s="663">
        <v>3260.4</v>
      </c>
      <c r="Q365" s="678">
        <v>0.30769230769230765</v>
      </c>
      <c r="R365" s="662">
        <v>4</v>
      </c>
      <c r="S365" s="678">
        <v>0.30769230769230771</v>
      </c>
      <c r="T365" s="745">
        <v>3</v>
      </c>
      <c r="U365" s="701">
        <v>0.2857142857142857</v>
      </c>
    </row>
    <row r="366" spans="1:21" ht="14.4" customHeight="1" x14ac:dyDescent="0.3">
      <c r="A366" s="661">
        <v>11</v>
      </c>
      <c r="B366" s="662" t="s">
        <v>581</v>
      </c>
      <c r="C366" s="662" t="s">
        <v>2729</v>
      </c>
      <c r="D366" s="743" t="s">
        <v>4536</v>
      </c>
      <c r="E366" s="744" t="s">
        <v>2759</v>
      </c>
      <c r="F366" s="662" t="s">
        <v>2726</v>
      </c>
      <c r="G366" s="662" t="s">
        <v>2784</v>
      </c>
      <c r="H366" s="662" t="s">
        <v>582</v>
      </c>
      <c r="I366" s="662" t="s">
        <v>725</v>
      </c>
      <c r="J366" s="662" t="s">
        <v>2785</v>
      </c>
      <c r="K366" s="662" t="s">
        <v>2786</v>
      </c>
      <c r="L366" s="663">
        <v>0</v>
      </c>
      <c r="M366" s="663">
        <v>0</v>
      </c>
      <c r="N366" s="662">
        <v>20</v>
      </c>
      <c r="O366" s="745">
        <v>15.5</v>
      </c>
      <c r="P366" s="663">
        <v>0</v>
      </c>
      <c r="Q366" s="678"/>
      <c r="R366" s="662">
        <v>8</v>
      </c>
      <c r="S366" s="678">
        <v>0.4</v>
      </c>
      <c r="T366" s="745">
        <v>6.5</v>
      </c>
      <c r="U366" s="701">
        <v>0.41935483870967744</v>
      </c>
    </row>
    <row r="367" spans="1:21" ht="14.4" customHeight="1" x14ac:dyDescent="0.3">
      <c r="A367" s="661">
        <v>11</v>
      </c>
      <c r="B367" s="662" t="s">
        <v>581</v>
      </c>
      <c r="C367" s="662" t="s">
        <v>2729</v>
      </c>
      <c r="D367" s="743" t="s">
        <v>4536</v>
      </c>
      <c r="E367" s="744" t="s">
        <v>2759</v>
      </c>
      <c r="F367" s="662" t="s">
        <v>2728</v>
      </c>
      <c r="G367" s="662" t="s">
        <v>2795</v>
      </c>
      <c r="H367" s="662" t="s">
        <v>582</v>
      </c>
      <c r="I367" s="662" t="s">
        <v>2896</v>
      </c>
      <c r="J367" s="662" t="s">
        <v>2897</v>
      </c>
      <c r="K367" s="662" t="s">
        <v>2898</v>
      </c>
      <c r="L367" s="663">
        <v>492.18</v>
      </c>
      <c r="M367" s="663">
        <v>492.18</v>
      </c>
      <c r="N367" s="662">
        <v>1</v>
      </c>
      <c r="O367" s="745">
        <v>1</v>
      </c>
      <c r="P367" s="663">
        <v>492.18</v>
      </c>
      <c r="Q367" s="678">
        <v>1</v>
      </c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11</v>
      </c>
      <c r="B368" s="662" t="s">
        <v>581</v>
      </c>
      <c r="C368" s="662" t="s">
        <v>2729</v>
      </c>
      <c r="D368" s="743" t="s">
        <v>4536</v>
      </c>
      <c r="E368" s="744" t="s">
        <v>2759</v>
      </c>
      <c r="F368" s="662" t="s">
        <v>2728</v>
      </c>
      <c r="G368" s="662" t="s">
        <v>2795</v>
      </c>
      <c r="H368" s="662" t="s">
        <v>582</v>
      </c>
      <c r="I368" s="662" t="s">
        <v>2899</v>
      </c>
      <c r="J368" s="662" t="s">
        <v>2900</v>
      </c>
      <c r="K368" s="662" t="s">
        <v>2901</v>
      </c>
      <c r="L368" s="663">
        <v>350</v>
      </c>
      <c r="M368" s="663">
        <v>700</v>
      </c>
      <c r="N368" s="662">
        <v>2</v>
      </c>
      <c r="O368" s="745">
        <v>2</v>
      </c>
      <c r="P368" s="663">
        <v>700</v>
      </c>
      <c r="Q368" s="678">
        <v>1</v>
      </c>
      <c r="R368" s="662">
        <v>2</v>
      </c>
      <c r="S368" s="678">
        <v>1</v>
      </c>
      <c r="T368" s="745">
        <v>2</v>
      </c>
      <c r="U368" s="701">
        <v>1</v>
      </c>
    </row>
    <row r="369" spans="1:21" ht="14.4" customHeight="1" x14ac:dyDescent="0.3">
      <c r="A369" s="661">
        <v>11</v>
      </c>
      <c r="B369" s="662" t="s">
        <v>581</v>
      </c>
      <c r="C369" s="662" t="s">
        <v>2729</v>
      </c>
      <c r="D369" s="743" t="s">
        <v>4536</v>
      </c>
      <c r="E369" s="744" t="s">
        <v>2759</v>
      </c>
      <c r="F369" s="662" t="s">
        <v>2728</v>
      </c>
      <c r="G369" s="662" t="s">
        <v>2795</v>
      </c>
      <c r="H369" s="662" t="s">
        <v>582</v>
      </c>
      <c r="I369" s="662" t="s">
        <v>2801</v>
      </c>
      <c r="J369" s="662" t="s">
        <v>2802</v>
      </c>
      <c r="K369" s="662" t="s">
        <v>2803</v>
      </c>
      <c r="L369" s="663">
        <v>500</v>
      </c>
      <c r="M369" s="663">
        <v>3000</v>
      </c>
      <c r="N369" s="662">
        <v>6</v>
      </c>
      <c r="O369" s="745">
        <v>6</v>
      </c>
      <c r="P369" s="663">
        <v>3000</v>
      </c>
      <c r="Q369" s="678">
        <v>1</v>
      </c>
      <c r="R369" s="662">
        <v>6</v>
      </c>
      <c r="S369" s="678">
        <v>1</v>
      </c>
      <c r="T369" s="745">
        <v>6</v>
      </c>
      <c r="U369" s="701">
        <v>1</v>
      </c>
    </row>
    <row r="370" spans="1:21" ht="14.4" customHeight="1" x14ac:dyDescent="0.3">
      <c r="A370" s="661">
        <v>11</v>
      </c>
      <c r="B370" s="662" t="s">
        <v>581</v>
      </c>
      <c r="C370" s="662" t="s">
        <v>2729</v>
      </c>
      <c r="D370" s="743" t="s">
        <v>4536</v>
      </c>
      <c r="E370" s="744" t="s">
        <v>2759</v>
      </c>
      <c r="F370" s="662" t="s">
        <v>2728</v>
      </c>
      <c r="G370" s="662" t="s">
        <v>2795</v>
      </c>
      <c r="H370" s="662" t="s">
        <v>582</v>
      </c>
      <c r="I370" s="662" t="s">
        <v>2804</v>
      </c>
      <c r="J370" s="662" t="s">
        <v>2805</v>
      </c>
      <c r="K370" s="662" t="s">
        <v>2806</v>
      </c>
      <c r="L370" s="663">
        <v>971.25</v>
      </c>
      <c r="M370" s="663">
        <v>2913.75</v>
      </c>
      <c r="N370" s="662">
        <v>3</v>
      </c>
      <c r="O370" s="745">
        <v>3</v>
      </c>
      <c r="P370" s="663">
        <v>2913.75</v>
      </c>
      <c r="Q370" s="678">
        <v>1</v>
      </c>
      <c r="R370" s="662">
        <v>3</v>
      </c>
      <c r="S370" s="678">
        <v>1</v>
      </c>
      <c r="T370" s="745">
        <v>3</v>
      </c>
      <c r="U370" s="701">
        <v>1</v>
      </c>
    </row>
    <row r="371" spans="1:21" ht="14.4" customHeight="1" x14ac:dyDescent="0.3">
      <c r="A371" s="661">
        <v>11</v>
      </c>
      <c r="B371" s="662" t="s">
        <v>581</v>
      </c>
      <c r="C371" s="662" t="s">
        <v>2729</v>
      </c>
      <c r="D371" s="743" t="s">
        <v>4536</v>
      </c>
      <c r="E371" s="744" t="s">
        <v>2759</v>
      </c>
      <c r="F371" s="662" t="s">
        <v>2728</v>
      </c>
      <c r="G371" s="662" t="s">
        <v>2795</v>
      </c>
      <c r="H371" s="662" t="s">
        <v>582</v>
      </c>
      <c r="I371" s="662" t="s">
        <v>2942</v>
      </c>
      <c r="J371" s="662" t="s">
        <v>2943</v>
      </c>
      <c r="K371" s="662" t="s">
        <v>2944</v>
      </c>
      <c r="L371" s="663">
        <v>1000</v>
      </c>
      <c r="M371" s="663">
        <v>1000</v>
      </c>
      <c r="N371" s="662">
        <v>1</v>
      </c>
      <c r="O371" s="745">
        <v>1</v>
      </c>
      <c r="P371" s="663">
        <v>1000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11</v>
      </c>
      <c r="B372" s="662" t="s">
        <v>581</v>
      </c>
      <c r="C372" s="662" t="s">
        <v>2729</v>
      </c>
      <c r="D372" s="743" t="s">
        <v>4536</v>
      </c>
      <c r="E372" s="744" t="s">
        <v>2760</v>
      </c>
      <c r="F372" s="662" t="s">
        <v>2726</v>
      </c>
      <c r="G372" s="662" t="s">
        <v>2766</v>
      </c>
      <c r="H372" s="662" t="s">
        <v>582</v>
      </c>
      <c r="I372" s="662" t="s">
        <v>2818</v>
      </c>
      <c r="J372" s="662" t="s">
        <v>1248</v>
      </c>
      <c r="K372" s="662" t="s">
        <v>2594</v>
      </c>
      <c r="L372" s="663">
        <v>170.52</v>
      </c>
      <c r="M372" s="663">
        <v>682.08</v>
      </c>
      <c r="N372" s="662">
        <v>4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11</v>
      </c>
      <c r="B373" s="662" t="s">
        <v>581</v>
      </c>
      <c r="C373" s="662" t="s">
        <v>2729</v>
      </c>
      <c r="D373" s="743" t="s">
        <v>4536</v>
      </c>
      <c r="E373" s="744" t="s">
        <v>2760</v>
      </c>
      <c r="F373" s="662" t="s">
        <v>2726</v>
      </c>
      <c r="G373" s="662" t="s">
        <v>2766</v>
      </c>
      <c r="H373" s="662" t="s">
        <v>582</v>
      </c>
      <c r="I373" s="662" t="s">
        <v>1247</v>
      </c>
      <c r="J373" s="662" t="s">
        <v>1248</v>
      </c>
      <c r="K373" s="662" t="s">
        <v>2594</v>
      </c>
      <c r="L373" s="663">
        <v>170.52</v>
      </c>
      <c r="M373" s="663">
        <v>2216.7600000000002</v>
      </c>
      <c r="N373" s="662">
        <v>13</v>
      </c>
      <c r="O373" s="745">
        <v>4</v>
      </c>
      <c r="P373" s="663">
        <v>682.08</v>
      </c>
      <c r="Q373" s="678">
        <v>0.30769230769230765</v>
      </c>
      <c r="R373" s="662">
        <v>4</v>
      </c>
      <c r="S373" s="678">
        <v>0.30769230769230771</v>
      </c>
      <c r="T373" s="745">
        <v>1.5</v>
      </c>
      <c r="U373" s="701">
        <v>0.375</v>
      </c>
    </row>
    <row r="374" spans="1:21" ht="14.4" customHeight="1" x14ac:dyDescent="0.3">
      <c r="A374" s="661">
        <v>11</v>
      </c>
      <c r="B374" s="662" t="s">
        <v>581</v>
      </c>
      <c r="C374" s="662" t="s">
        <v>2729</v>
      </c>
      <c r="D374" s="743" t="s">
        <v>4536</v>
      </c>
      <c r="E374" s="744" t="s">
        <v>2760</v>
      </c>
      <c r="F374" s="662" t="s">
        <v>2726</v>
      </c>
      <c r="G374" s="662" t="s">
        <v>2766</v>
      </c>
      <c r="H374" s="662" t="s">
        <v>582</v>
      </c>
      <c r="I374" s="662" t="s">
        <v>2767</v>
      </c>
      <c r="J374" s="662" t="s">
        <v>1248</v>
      </c>
      <c r="K374" s="662" t="s">
        <v>1237</v>
      </c>
      <c r="L374" s="663">
        <v>0</v>
      </c>
      <c r="M374" s="663">
        <v>0</v>
      </c>
      <c r="N374" s="662">
        <v>6</v>
      </c>
      <c r="O374" s="745">
        <v>2</v>
      </c>
      <c r="P374" s="663">
        <v>0</v>
      </c>
      <c r="Q374" s="678"/>
      <c r="R374" s="662">
        <v>3</v>
      </c>
      <c r="S374" s="678">
        <v>0.5</v>
      </c>
      <c r="T374" s="745">
        <v>1</v>
      </c>
      <c r="U374" s="701">
        <v>0.5</v>
      </c>
    </row>
    <row r="375" spans="1:21" ht="14.4" customHeight="1" x14ac:dyDescent="0.3">
      <c r="A375" s="661">
        <v>11</v>
      </c>
      <c r="B375" s="662" t="s">
        <v>581</v>
      </c>
      <c r="C375" s="662" t="s">
        <v>2729</v>
      </c>
      <c r="D375" s="743" t="s">
        <v>4536</v>
      </c>
      <c r="E375" s="744" t="s">
        <v>2760</v>
      </c>
      <c r="F375" s="662" t="s">
        <v>2726</v>
      </c>
      <c r="G375" s="662" t="s">
        <v>2828</v>
      </c>
      <c r="H375" s="662" t="s">
        <v>582</v>
      </c>
      <c r="I375" s="662" t="s">
        <v>798</v>
      </c>
      <c r="J375" s="662" t="s">
        <v>799</v>
      </c>
      <c r="K375" s="662" t="s">
        <v>2870</v>
      </c>
      <c r="L375" s="663">
        <v>0</v>
      </c>
      <c r="M375" s="663">
        <v>0</v>
      </c>
      <c r="N375" s="662">
        <v>3</v>
      </c>
      <c r="O375" s="745">
        <v>3</v>
      </c>
      <c r="P375" s="663">
        <v>0</v>
      </c>
      <c r="Q375" s="678"/>
      <c r="R375" s="662">
        <v>1</v>
      </c>
      <c r="S375" s="678">
        <v>0.33333333333333331</v>
      </c>
      <c r="T375" s="745">
        <v>1</v>
      </c>
      <c r="U375" s="701">
        <v>0.33333333333333331</v>
      </c>
    </row>
    <row r="376" spans="1:21" ht="14.4" customHeight="1" x14ac:dyDescent="0.3">
      <c r="A376" s="661">
        <v>11</v>
      </c>
      <c r="B376" s="662" t="s">
        <v>581</v>
      </c>
      <c r="C376" s="662" t="s">
        <v>2729</v>
      </c>
      <c r="D376" s="743" t="s">
        <v>4536</v>
      </c>
      <c r="E376" s="744" t="s">
        <v>2760</v>
      </c>
      <c r="F376" s="662" t="s">
        <v>2726</v>
      </c>
      <c r="G376" s="662" t="s">
        <v>2828</v>
      </c>
      <c r="H376" s="662" t="s">
        <v>582</v>
      </c>
      <c r="I376" s="662" t="s">
        <v>1851</v>
      </c>
      <c r="J376" s="662" t="s">
        <v>799</v>
      </c>
      <c r="K376" s="662" t="s">
        <v>1852</v>
      </c>
      <c r="L376" s="663">
        <v>0</v>
      </c>
      <c r="M376" s="663">
        <v>0</v>
      </c>
      <c r="N376" s="662">
        <v>1</v>
      </c>
      <c r="O376" s="745">
        <v>0.5</v>
      </c>
      <c r="P376" s="663">
        <v>0</v>
      </c>
      <c r="Q376" s="678"/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11</v>
      </c>
      <c r="B377" s="662" t="s">
        <v>581</v>
      </c>
      <c r="C377" s="662" t="s">
        <v>2729</v>
      </c>
      <c r="D377" s="743" t="s">
        <v>4536</v>
      </c>
      <c r="E377" s="744" t="s">
        <v>2760</v>
      </c>
      <c r="F377" s="662" t="s">
        <v>2726</v>
      </c>
      <c r="G377" s="662" t="s">
        <v>2882</v>
      </c>
      <c r="H377" s="662" t="s">
        <v>582</v>
      </c>
      <c r="I377" s="662" t="s">
        <v>683</v>
      </c>
      <c r="J377" s="662" t="s">
        <v>2930</v>
      </c>
      <c r="K377" s="662" t="s">
        <v>971</v>
      </c>
      <c r="L377" s="663">
        <v>0</v>
      </c>
      <c r="M377" s="663">
        <v>0</v>
      </c>
      <c r="N377" s="662">
        <v>1</v>
      </c>
      <c r="O377" s="745">
        <v>1</v>
      </c>
      <c r="P377" s="663">
        <v>0</v>
      </c>
      <c r="Q377" s="678"/>
      <c r="R377" s="662">
        <v>1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11</v>
      </c>
      <c r="B378" s="662" t="s">
        <v>581</v>
      </c>
      <c r="C378" s="662" t="s">
        <v>2729</v>
      </c>
      <c r="D378" s="743" t="s">
        <v>4536</v>
      </c>
      <c r="E378" s="744" t="s">
        <v>2760</v>
      </c>
      <c r="F378" s="662" t="s">
        <v>2726</v>
      </c>
      <c r="G378" s="662" t="s">
        <v>2932</v>
      </c>
      <c r="H378" s="662" t="s">
        <v>1064</v>
      </c>
      <c r="I378" s="662" t="s">
        <v>1869</v>
      </c>
      <c r="J378" s="662" t="s">
        <v>1870</v>
      </c>
      <c r="K378" s="662" t="s">
        <v>2665</v>
      </c>
      <c r="L378" s="663">
        <v>37.159999999999997</v>
      </c>
      <c r="M378" s="663">
        <v>37.159999999999997</v>
      </c>
      <c r="N378" s="662">
        <v>1</v>
      </c>
      <c r="O378" s="745">
        <v>0.5</v>
      </c>
      <c r="P378" s="663">
        <v>37.159999999999997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11</v>
      </c>
      <c r="B379" s="662" t="s">
        <v>581</v>
      </c>
      <c r="C379" s="662" t="s">
        <v>2729</v>
      </c>
      <c r="D379" s="743" t="s">
        <v>4536</v>
      </c>
      <c r="E379" s="744" t="s">
        <v>2760</v>
      </c>
      <c r="F379" s="662" t="s">
        <v>2726</v>
      </c>
      <c r="G379" s="662" t="s">
        <v>2780</v>
      </c>
      <c r="H379" s="662" t="s">
        <v>1064</v>
      </c>
      <c r="I379" s="662" t="s">
        <v>1194</v>
      </c>
      <c r="J379" s="662" t="s">
        <v>1089</v>
      </c>
      <c r="K379" s="662" t="s">
        <v>2552</v>
      </c>
      <c r="L379" s="663">
        <v>407.55</v>
      </c>
      <c r="M379" s="663">
        <v>1222.6500000000001</v>
      </c>
      <c r="N379" s="662">
        <v>3</v>
      </c>
      <c r="O379" s="745">
        <v>1</v>
      </c>
      <c r="P379" s="663">
        <v>1222.6500000000001</v>
      </c>
      <c r="Q379" s="678">
        <v>1</v>
      </c>
      <c r="R379" s="662">
        <v>3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11</v>
      </c>
      <c r="B380" s="662" t="s">
        <v>581</v>
      </c>
      <c r="C380" s="662" t="s">
        <v>2729</v>
      </c>
      <c r="D380" s="743" t="s">
        <v>4536</v>
      </c>
      <c r="E380" s="744" t="s">
        <v>2760</v>
      </c>
      <c r="F380" s="662" t="s">
        <v>2726</v>
      </c>
      <c r="G380" s="662" t="s">
        <v>2780</v>
      </c>
      <c r="H380" s="662" t="s">
        <v>1064</v>
      </c>
      <c r="I380" s="662" t="s">
        <v>1197</v>
      </c>
      <c r="J380" s="662" t="s">
        <v>1089</v>
      </c>
      <c r="K380" s="662" t="s">
        <v>2554</v>
      </c>
      <c r="L380" s="663">
        <v>543.39</v>
      </c>
      <c r="M380" s="663">
        <v>5977.2900000000009</v>
      </c>
      <c r="N380" s="662">
        <v>11</v>
      </c>
      <c r="O380" s="745">
        <v>4</v>
      </c>
      <c r="P380" s="663">
        <v>543.39</v>
      </c>
      <c r="Q380" s="678">
        <v>9.0909090909090898E-2</v>
      </c>
      <c r="R380" s="662">
        <v>1</v>
      </c>
      <c r="S380" s="678">
        <v>9.0909090909090912E-2</v>
      </c>
      <c r="T380" s="745">
        <v>0.5</v>
      </c>
      <c r="U380" s="701">
        <v>0.125</v>
      </c>
    </row>
    <row r="381" spans="1:21" ht="14.4" customHeight="1" x14ac:dyDescent="0.3">
      <c r="A381" s="661">
        <v>11</v>
      </c>
      <c r="B381" s="662" t="s">
        <v>581</v>
      </c>
      <c r="C381" s="662" t="s">
        <v>2729</v>
      </c>
      <c r="D381" s="743" t="s">
        <v>4536</v>
      </c>
      <c r="E381" s="744" t="s">
        <v>2760</v>
      </c>
      <c r="F381" s="662" t="s">
        <v>2726</v>
      </c>
      <c r="G381" s="662" t="s">
        <v>2780</v>
      </c>
      <c r="H381" s="662" t="s">
        <v>1064</v>
      </c>
      <c r="I381" s="662" t="s">
        <v>1088</v>
      </c>
      <c r="J381" s="662" t="s">
        <v>1089</v>
      </c>
      <c r="K381" s="662" t="s">
        <v>2553</v>
      </c>
      <c r="L381" s="663">
        <v>815.1</v>
      </c>
      <c r="M381" s="663">
        <v>60317.399999999994</v>
      </c>
      <c r="N381" s="662">
        <v>74</v>
      </c>
      <c r="O381" s="745">
        <v>35</v>
      </c>
      <c r="P381" s="663">
        <v>30158.699999999997</v>
      </c>
      <c r="Q381" s="678">
        <v>0.5</v>
      </c>
      <c r="R381" s="662">
        <v>37</v>
      </c>
      <c r="S381" s="678">
        <v>0.5</v>
      </c>
      <c r="T381" s="745">
        <v>15.5</v>
      </c>
      <c r="U381" s="701">
        <v>0.44285714285714284</v>
      </c>
    </row>
    <row r="382" spans="1:21" ht="14.4" customHeight="1" x14ac:dyDescent="0.3">
      <c r="A382" s="661">
        <v>11</v>
      </c>
      <c r="B382" s="662" t="s">
        <v>581</v>
      </c>
      <c r="C382" s="662" t="s">
        <v>2729</v>
      </c>
      <c r="D382" s="743" t="s">
        <v>4536</v>
      </c>
      <c r="E382" s="744" t="s">
        <v>2760</v>
      </c>
      <c r="F382" s="662" t="s">
        <v>2726</v>
      </c>
      <c r="G382" s="662" t="s">
        <v>2780</v>
      </c>
      <c r="H382" s="662" t="s">
        <v>1064</v>
      </c>
      <c r="I382" s="662" t="s">
        <v>1092</v>
      </c>
      <c r="J382" s="662" t="s">
        <v>1089</v>
      </c>
      <c r="K382" s="662" t="s">
        <v>2555</v>
      </c>
      <c r="L382" s="663">
        <v>923.74</v>
      </c>
      <c r="M382" s="663">
        <v>3694.96</v>
      </c>
      <c r="N382" s="662">
        <v>4</v>
      </c>
      <c r="O382" s="745">
        <v>1.5</v>
      </c>
      <c r="P382" s="663">
        <v>2771.2200000000003</v>
      </c>
      <c r="Q382" s="678">
        <v>0.75000000000000011</v>
      </c>
      <c r="R382" s="662">
        <v>3</v>
      </c>
      <c r="S382" s="678">
        <v>0.75</v>
      </c>
      <c r="T382" s="745">
        <v>1</v>
      </c>
      <c r="U382" s="701">
        <v>0.66666666666666663</v>
      </c>
    </row>
    <row r="383" spans="1:21" ht="14.4" customHeight="1" x14ac:dyDescent="0.3">
      <c r="A383" s="661">
        <v>11</v>
      </c>
      <c r="B383" s="662" t="s">
        <v>581</v>
      </c>
      <c r="C383" s="662" t="s">
        <v>2729</v>
      </c>
      <c r="D383" s="743" t="s">
        <v>4536</v>
      </c>
      <c r="E383" s="744" t="s">
        <v>2760</v>
      </c>
      <c r="F383" s="662" t="s">
        <v>2726</v>
      </c>
      <c r="G383" s="662" t="s">
        <v>2780</v>
      </c>
      <c r="H383" s="662" t="s">
        <v>1064</v>
      </c>
      <c r="I383" s="662" t="s">
        <v>1542</v>
      </c>
      <c r="J383" s="662" t="s">
        <v>1543</v>
      </c>
      <c r="K383" s="662" t="s">
        <v>2555</v>
      </c>
      <c r="L383" s="663">
        <v>1847.49</v>
      </c>
      <c r="M383" s="663">
        <v>5542.47</v>
      </c>
      <c r="N383" s="662">
        <v>3</v>
      </c>
      <c r="O383" s="745">
        <v>0.5</v>
      </c>
      <c r="P383" s="663">
        <v>5542.47</v>
      </c>
      <c r="Q383" s="678">
        <v>1</v>
      </c>
      <c r="R383" s="662">
        <v>3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11</v>
      </c>
      <c r="B384" s="662" t="s">
        <v>581</v>
      </c>
      <c r="C384" s="662" t="s">
        <v>2729</v>
      </c>
      <c r="D384" s="743" t="s">
        <v>4536</v>
      </c>
      <c r="E384" s="744" t="s">
        <v>2760</v>
      </c>
      <c r="F384" s="662" t="s">
        <v>2726</v>
      </c>
      <c r="G384" s="662" t="s">
        <v>2780</v>
      </c>
      <c r="H384" s="662" t="s">
        <v>1064</v>
      </c>
      <c r="I384" s="662" t="s">
        <v>3005</v>
      </c>
      <c r="J384" s="662" t="s">
        <v>1543</v>
      </c>
      <c r="K384" s="662" t="s">
        <v>2663</v>
      </c>
      <c r="L384" s="663">
        <v>2309.36</v>
      </c>
      <c r="M384" s="663">
        <v>2309.36</v>
      </c>
      <c r="N384" s="662">
        <v>1</v>
      </c>
      <c r="O384" s="745">
        <v>1</v>
      </c>
      <c r="P384" s="663">
        <v>2309.36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11</v>
      </c>
      <c r="B385" s="662" t="s">
        <v>581</v>
      </c>
      <c r="C385" s="662" t="s">
        <v>2729</v>
      </c>
      <c r="D385" s="743" t="s">
        <v>4536</v>
      </c>
      <c r="E385" s="744" t="s">
        <v>2760</v>
      </c>
      <c r="F385" s="662" t="s">
        <v>2726</v>
      </c>
      <c r="G385" s="662" t="s">
        <v>2783</v>
      </c>
      <c r="H385" s="662" t="s">
        <v>1064</v>
      </c>
      <c r="I385" s="662" t="s">
        <v>1073</v>
      </c>
      <c r="J385" s="662" t="s">
        <v>1074</v>
      </c>
      <c r="K385" s="662" t="s">
        <v>2608</v>
      </c>
      <c r="L385" s="663">
        <v>36.54</v>
      </c>
      <c r="M385" s="663">
        <v>36.54</v>
      </c>
      <c r="N385" s="662">
        <v>1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11</v>
      </c>
      <c r="B386" s="662" t="s">
        <v>581</v>
      </c>
      <c r="C386" s="662" t="s">
        <v>2729</v>
      </c>
      <c r="D386" s="743" t="s">
        <v>4536</v>
      </c>
      <c r="E386" s="744" t="s">
        <v>2760</v>
      </c>
      <c r="F386" s="662" t="s">
        <v>2726</v>
      </c>
      <c r="G386" s="662" t="s">
        <v>2784</v>
      </c>
      <c r="H386" s="662" t="s">
        <v>582</v>
      </c>
      <c r="I386" s="662" t="s">
        <v>725</v>
      </c>
      <c r="J386" s="662" t="s">
        <v>2785</v>
      </c>
      <c r="K386" s="662" t="s">
        <v>2786</v>
      </c>
      <c r="L386" s="663">
        <v>0</v>
      </c>
      <c r="M386" s="663">
        <v>0</v>
      </c>
      <c r="N386" s="662">
        <v>21</v>
      </c>
      <c r="O386" s="745">
        <v>18</v>
      </c>
      <c r="P386" s="663">
        <v>0</v>
      </c>
      <c r="Q386" s="678"/>
      <c r="R386" s="662">
        <v>11</v>
      </c>
      <c r="S386" s="678">
        <v>0.52380952380952384</v>
      </c>
      <c r="T386" s="745">
        <v>8</v>
      </c>
      <c r="U386" s="701">
        <v>0.44444444444444442</v>
      </c>
    </row>
    <row r="387" spans="1:21" ht="14.4" customHeight="1" x14ac:dyDescent="0.3">
      <c r="A387" s="661">
        <v>11</v>
      </c>
      <c r="B387" s="662" t="s">
        <v>581</v>
      </c>
      <c r="C387" s="662" t="s">
        <v>2729</v>
      </c>
      <c r="D387" s="743" t="s">
        <v>4536</v>
      </c>
      <c r="E387" s="744" t="s">
        <v>2760</v>
      </c>
      <c r="F387" s="662" t="s">
        <v>2728</v>
      </c>
      <c r="G387" s="662" t="s">
        <v>2795</v>
      </c>
      <c r="H387" s="662" t="s">
        <v>582</v>
      </c>
      <c r="I387" s="662" t="s">
        <v>2896</v>
      </c>
      <c r="J387" s="662" t="s">
        <v>2897</v>
      </c>
      <c r="K387" s="662" t="s">
        <v>2898</v>
      </c>
      <c r="L387" s="663">
        <v>492.18</v>
      </c>
      <c r="M387" s="663">
        <v>492.18</v>
      </c>
      <c r="N387" s="662">
        <v>1</v>
      </c>
      <c r="O387" s="745">
        <v>1</v>
      </c>
      <c r="P387" s="663">
        <v>492.18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11</v>
      </c>
      <c r="B388" s="662" t="s">
        <v>581</v>
      </c>
      <c r="C388" s="662" t="s">
        <v>2729</v>
      </c>
      <c r="D388" s="743" t="s">
        <v>4536</v>
      </c>
      <c r="E388" s="744" t="s">
        <v>2760</v>
      </c>
      <c r="F388" s="662" t="s">
        <v>2728</v>
      </c>
      <c r="G388" s="662" t="s">
        <v>2795</v>
      </c>
      <c r="H388" s="662" t="s">
        <v>582</v>
      </c>
      <c r="I388" s="662" t="s">
        <v>2088</v>
      </c>
      <c r="J388" s="662" t="s">
        <v>2796</v>
      </c>
      <c r="K388" s="662" t="s">
        <v>2797</v>
      </c>
      <c r="L388" s="663">
        <v>748.12</v>
      </c>
      <c r="M388" s="663">
        <v>1496.24</v>
      </c>
      <c r="N388" s="662">
        <v>2</v>
      </c>
      <c r="O388" s="745">
        <v>2</v>
      </c>
      <c r="P388" s="663">
        <v>1496.24</v>
      </c>
      <c r="Q388" s="678">
        <v>1</v>
      </c>
      <c r="R388" s="662">
        <v>2</v>
      </c>
      <c r="S388" s="678">
        <v>1</v>
      </c>
      <c r="T388" s="745">
        <v>2</v>
      </c>
      <c r="U388" s="701">
        <v>1</v>
      </c>
    </row>
    <row r="389" spans="1:21" ht="14.4" customHeight="1" x14ac:dyDescent="0.3">
      <c r="A389" s="661">
        <v>11</v>
      </c>
      <c r="B389" s="662" t="s">
        <v>581</v>
      </c>
      <c r="C389" s="662" t="s">
        <v>2729</v>
      </c>
      <c r="D389" s="743" t="s">
        <v>4536</v>
      </c>
      <c r="E389" s="744" t="s">
        <v>2760</v>
      </c>
      <c r="F389" s="662" t="s">
        <v>2728</v>
      </c>
      <c r="G389" s="662" t="s">
        <v>2795</v>
      </c>
      <c r="H389" s="662" t="s">
        <v>582</v>
      </c>
      <c r="I389" s="662" t="s">
        <v>2798</v>
      </c>
      <c r="J389" s="662" t="s">
        <v>2799</v>
      </c>
      <c r="K389" s="662" t="s">
        <v>2800</v>
      </c>
      <c r="L389" s="663">
        <v>1000</v>
      </c>
      <c r="M389" s="663">
        <v>2000</v>
      </c>
      <c r="N389" s="662">
        <v>2</v>
      </c>
      <c r="O389" s="745">
        <v>2</v>
      </c>
      <c r="P389" s="663">
        <v>2000</v>
      </c>
      <c r="Q389" s="678">
        <v>1</v>
      </c>
      <c r="R389" s="662">
        <v>2</v>
      </c>
      <c r="S389" s="678">
        <v>1</v>
      </c>
      <c r="T389" s="745">
        <v>2</v>
      </c>
      <c r="U389" s="701">
        <v>1</v>
      </c>
    </row>
    <row r="390" spans="1:21" ht="14.4" customHeight="1" x14ac:dyDescent="0.3">
      <c r="A390" s="661">
        <v>11</v>
      </c>
      <c r="B390" s="662" t="s">
        <v>581</v>
      </c>
      <c r="C390" s="662" t="s">
        <v>2729</v>
      </c>
      <c r="D390" s="743" t="s">
        <v>4536</v>
      </c>
      <c r="E390" s="744" t="s">
        <v>2760</v>
      </c>
      <c r="F390" s="662" t="s">
        <v>2728</v>
      </c>
      <c r="G390" s="662" t="s">
        <v>2795</v>
      </c>
      <c r="H390" s="662" t="s">
        <v>582</v>
      </c>
      <c r="I390" s="662" t="s">
        <v>2801</v>
      </c>
      <c r="J390" s="662" t="s">
        <v>2802</v>
      </c>
      <c r="K390" s="662" t="s">
        <v>2803</v>
      </c>
      <c r="L390" s="663">
        <v>500</v>
      </c>
      <c r="M390" s="663">
        <v>4500</v>
      </c>
      <c r="N390" s="662">
        <v>9</v>
      </c>
      <c r="O390" s="745">
        <v>9</v>
      </c>
      <c r="P390" s="663">
        <v>4500</v>
      </c>
      <c r="Q390" s="678">
        <v>1</v>
      </c>
      <c r="R390" s="662">
        <v>9</v>
      </c>
      <c r="S390" s="678">
        <v>1</v>
      </c>
      <c r="T390" s="745">
        <v>9</v>
      </c>
      <c r="U390" s="701">
        <v>1</v>
      </c>
    </row>
    <row r="391" spans="1:21" ht="14.4" customHeight="1" x14ac:dyDescent="0.3">
      <c r="A391" s="661">
        <v>11</v>
      </c>
      <c r="B391" s="662" t="s">
        <v>581</v>
      </c>
      <c r="C391" s="662" t="s">
        <v>2729</v>
      </c>
      <c r="D391" s="743" t="s">
        <v>4536</v>
      </c>
      <c r="E391" s="744" t="s">
        <v>2760</v>
      </c>
      <c r="F391" s="662" t="s">
        <v>2728</v>
      </c>
      <c r="G391" s="662" t="s">
        <v>2795</v>
      </c>
      <c r="H391" s="662" t="s">
        <v>582</v>
      </c>
      <c r="I391" s="662" t="s">
        <v>2918</v>
      </c>
      <c r="J391" s="662" t="s">
        <v>2919</v>
      </c>
      <c r="K391" s="662" t="s">
        <v>2920</v>
      </c>
      <c r="L391" s="663">
        <v>999.46</v>
      </c>
      <c r="M391" s="663">
        <v>999.46</v>
      </c>
      <c r="N391" s="662">
        <v>1</v>
      </c>
      <c r="O391" s="745">
        <v>1</v>
      </c>
      <c r="P391" s="663">
        <v>999.46</v>
      </c>
      <c r="Q391" s="678">
        <v>1</v>
      </c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11</v>
      </c>
      <c r="B392" s="662" t="s">
        <v>581</v>
      </c>
      <c r="C392" s="662" t="s">
        <v>2729</v>
      </c>
      <c r="D392" s="743" t="s">
        <v>4536</v>
      </c>
      <c r="E392" s="744" t="s">
        <v>2760</v>
      </c>
      <c r="F392" s="662" t="s">
        <v>2728</v>
      </c>
      <c r="G392" s="662" t="s">
        <v>2795</v>
      </c>
      <c r="H392" s="662" t="s">
        <v>582</v>
      </c>
      <c r="I392" s="662" t="s">
        <v>2804</v>
      </c>
      <c r="J392" s="662" t="s">
        <v>2805</v>
      </c>
      <c r="K392" s="662" t="s">
        <v>2806</v>
      </c>
      <c r="L392" s="663">
        <v>971.25</v>
      </c>
      <c r="M392" s="663">
        <v>5827.5</v>
      </c>
      <c r="N392" s="662">
        <v>6</v>
      </c>
      <c r="O392" s="745">
        <v>6</v>
      </c>
      <c r="P392" s="663">
        <v>4856.25</v>
      </c>
      <c r="Q392" s="678">
        <v>0.83333333333333337</v>
      </c>
      <c r="R392" s="662">
        <v>5</v>
      </c>
      <c r="S392" s="678">
        <v>0.83333333333333337</v>
      </c>
      <c r="T392" s="745">
        <v>5</v>
      </c>
      <c r="U392" s="701">
        <v>0.83333333333333337</v>
      </c>
    </row>
    <row r="393" spans="1:21" ht="14.4" customHeight="1" x14ac:dyDescent="0.3">
      <c r="A393" s="661">
        <v>11</v>
      </c>
      <c r="B393" s="662" t="s">
        <v>581</v>
      </c>
      <c r="C393" s="662" t="s">
        <v>2729</v>
      </c>
      <c r="D393" s="743" t="s">
        <v>4536</v>
      </c>
      <c r="E393" s="744" t="s">
        <v>2760</v>
      </c>
      <c r="F393" s="662" t="s">
        <v>2728</v>
      </c>
      <c r="G393" s="662" t="s">
        <v>2795</v>
      </c>
      <c r="H393" s="662" t="s">
        <v>582</v>
      </c>
      <c r="I393" s="662" t="s">
        <v>2907</v>
      </c>
      <c r="J393" s="662" t="s">
        <v>2908</v>
      </c>
      <c r="K393" s="662" t="s">
        <v>2909</v>
      </c>
      <c r="L393" s="663">
        <v>498.75</v>
      </c>
      <c r="M393" s="663">
        <v>498.75</v>
      </c>
      <c r="N393" s="662">
        <v>1</v>
      </c>
      <c r="O393" s="745">
        <v>1</v>
      </c>
      <c r="P393" s="663">
        <v>498.75</v>
      </c>
      <c r="Q393" s="678">
        <v>1</v>
      </c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11</v>
      </c>
      <c r="B394" s="662" t="s">
        <v>581</v>
      </c>
      <c r="C394" s="662" t="s">
        <v>2729</v>
      </c>
      <c r="D394" s="743" t="s">
        <v>4536</v>
      </c>
      <c r="E394" s="744" t="s">
        <v>2760</v>
      </c>
      <c r="F394" s="662" t="s">
        <v>2728</v>
      </c>
      <c r="G394" s="662" t="s">
        <v>2795</v>
      </c>
      <c r="H394" s="662" t="s">
        <v>582</v>
      </c>
      <c r="I394" s="662" t="s">
        <v>2912</v>
      </c>
      <c r="J394" s="662" t="s">
        <v>2913</v>
      </c>
      <c r="K394" s="662" t="s">
        <v>2914</v>
      </c>
      <c r="L394" s="663">
        <v>3200</v>
      </c>
      <c r="M394" s="663">
        <v>6400</v>
      </c>
      <c r="N394" s="662">
        <v>2</v>
      </c>
      <c r="O394" s="745">
        <v>2</v>
      </c>
      <c r="P394" s="663">
        <v>6400</v>
      </c>
      <c r="Q394" s="678">
        <v>1</v>
      </c>
      <c r="R394" s="662">
        <v>2</v>
      </c>
      <c r="S394" s="678">
        <v>1</v>
      </c>
      <c r="T394" s="745">
        <v>2</v>
      </c>
      <c r="U394" s="701">
        <v>1</v>
      </c>
    </row>
    <row r="395" spans="1:21" ht="14.4" customHeight="1" x14ac:dyDescent="0.3">
      <c r="A395" s="661">
        <v>11</v>
      </c>
      <c r="B395" s="662" t="s">
        <v>581</v>
      </c>
      <c r="C395" s="662" t="s">
        <v>2729</v>
      </c>
      <c r="D395" s="743" t="s">
        <v>4536</v>
      </c>
      <c r="E395" s="744" t="s">
        <v>2760</v>
      </c>
      <c r="F395" s="662" t="s">
        <v>2728</v>
      </c>
      <c r="G395" s="662" t="s">
        <v>2795</v>
      </c>
      <c r="H395" s="662" t="s">
        <v>582</v>
      </c>
      <c r="I395" s="662" t="s">
        <v>2942</v>
      </c>
      <c r="J395" s="662" t="s">
        <v>2943</v>
      </c>
      <c r="K395" s="662" t="s">
        <v>2944</v>
      </c>
      <c r="L395" s="663">
        <v>1000</v>
      </c>
      <c r="M395" s="663">
        <v>2000</v>
      </c>
      <c r="N395" s="662">
        <v>2</v>
      </c>
      <c r="O395" s="745">
        <v>2</v>
      </c>
      <c r="P395" s="663">
        <v>2000</v>
      </c>
      <c r="Q395" s="678">
        <v>1</v>
      </c>
      <c r="R395" s="662">
        <v>2</v>
      </c>
      <c r="S395" s="678">
        <v>1</v>
      </c>
      <c r="T395" s="745">
        <v>2</v>
      </c>
      <c r="U395" s="701">
        <v>1</v>
      </c>
    </row>
    <row r="396" spans="1:21" ht="14.4" customHeight="1" x14ac:dyDescent="0.3">
      <c r="A396" s="661">
        <v>11</v>
      </c>
      <c r="B396" s="662" t="s">
        <v>581</v>
      </c>
      <c r="C396" s="662" t="s">
        <v>2729</v>
      </c>
      <c r="D396" s="743" t="s">
        <v>4536</v>
      </c>
      <c r="E396" s="744" t="s">
        <v>2760</v>
      </c>
      <c r="F396" s="662" t="s">
        <v>2728</v>
      </c>
      <c r="G396" s="662" t="s">
        <v>2795</v>
      </c>
      <c r="H396" s="662" t="s">
        <v>582</v>
      </c>
      <c r="I396" s="662" t="s">
        <v>2961</v>
      </c>
      <c r="J396" s="662" t="s">
        <v>2962</v>
      </c>
      <c r="K396" s="662" t="s">
        <v>2963</v>
      </c>
      <c r="L396" s="663">
        <v>500</v>
      </c>
      <c r="M396" s="663">
        <v>1500</v>
      </c>
      <c r="N396" s="662">
        <v>3</v>
      </c>
      <c r="O396" s="745">
        <v>3</v>
      </c>
      <c r="P396" s="663">
        <v>1500</v>
      </c>
      <c r="Q396" s="678">
        <v>1</v>
      </c>
      <c r="R396" s="662">
        <v>3</v>
      </c>
      <c r="S396" s="678">
        <v>1</v>
      </c>
      <c r="T396" s="745">
        <v>3</v>
      </c>
      <c r="U396" s="701">
        <v>1</v>
      </c>
    </row>
    <row r="397" spans="1:21" ht="14.4" customHeight="1" x14ac:dyDescent="0.3">
      <c r="A397" s="661">
        <v>11</v>
      </c>
      <c r="B397" s="662" t="s">
        <v>581</v>
      </c>
      <c r="C397" s="662" t="s">
        <v>2729</v>
      </c>
      <c r="D397" s="743" t="s">
        <v>4536</v>
      </c>
      <c r="E397" s="744" t="s">
        <v>2760</v>
      </c>
      <c r="F397" s="662" t="s">
        <v>2728</v>
      </c>
      <c r="G397" s="662" t="s">
        <v>2809</v>
      </c>
      <c r="H397" s="662" t="s">
        <v>582</v>
      </c>
      <c r="I397" s="662" t="s">
        <v>2921</v>
      </c>
      <c r="J397" s="662" t="s">
        <v>2922</v>
      </c>
      <c r="K397" s="662" t="s">
        <v>2923</v>
      </c>
      <c r="L397" s="663">
        <v>200</v>
      </c>
      <c r="M397" s="663">
        <v>800</v>
      </c>
      <c r="N397" s="662">
        <v>4</v>
      </c>
      <c r="O397" s="745">
        <v>2</v>
      </c>
      <c r="P397" s="663">
        <v>800</v>
      </c>
      <c r="Q397" s="678">
        <v>1</v>
      </c>
      <c r="R397" s="662">
        <v>4</v>
      </c>
      <c r="S397" s="678">
        <v>1</v>
      </c>
      <c r="T397" s="745">
        <v>2</v>
      </c>
      <c r="U397" s="701">
        <v>1</v>
      </c>
    </row>
    <row r="398" spans="1:21" ht="14.4" customHeight="1" x14ac:dyDescent="0.3">
      <c r="A398" s="661">
        <v>11</v>
      </c>
      <c r="B398" s="662" t="s">
        <v>581</v>
      </c>
      <c r="C398" s="662" t="s">
        <v>2729</v>
      </c>
      <c r="D398" s="743" t="s">
        <v>4536</v>
      </c>
      <c r="E398" s="744" t="s">
        <v>2760</v>
      </c>
      <c r="F398" s="662" t="s">
        <v>2728</v>
      </c>
      <c r="G398" s="662" t="s">
        <v>2809</v>
      </c>
      <c r="H398" s="662" t="s">
        <v>582</v>
      </c>
      <c r="I398" s="662" t="s">
        <v>2813</v>
      </c>
      <c r="J398" s="662" t="s">
        <v>2814</v>
      </c>
      <c r="K398" s="662" t="s">
        <v>2815</v>
      </c>
      <c r="L398" s="663">
        <v>278.75</v>
      </c>
      <c r="M398" s="663">
        <v>557.5</v>
      </c>
      <c r="N398" s="662">
        <v>2</v>
      </c>
      <c r="O398" s="745">
        <v>1</v>
      </c>
      <c r="P398" s="663">
        <v>557.5</v>
      </c>
      <c r="Q398" s="678">
        <v>1</v>
      </c>
      <c r="R398" s="662">
        <v>2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11</v>
      </c>
      <c r="B399" s="662" t="s">
        <v>581</v>
      </c>
      <c r="C399" s="662" t="s">
        <v>2729</v>
      </c>
      <c r="D399" s="743" t="s">
        <v>4536</v>
      </c>
      <c r="E399" s="744" t="s">
        <v>2760</v>
      </c>
      <c r="F399" s="662" t="s">
        <v>2728</v>
      </c>
      <c r="G399" s="662" t="s">
        <v>2849</v>
      </c>
      <c r="H399" s="662" t="s">
        <v>582</v>
      </c>
      <c r="I399" s="662" t="s">
        <v>2850</v>
      </c>
      <c r="J399" s="662" t="s">
        <v>2851</v>
      </c>
      <c r="K399" s="662" t="s">
        <v>2852</v>
      </c>
      <c r="L399" s="663">
        <v>0</v>
      </c>
      <c r="M399" s="663">
        <v>0</v>
      </c>
      <c r="N399" s="662">
        <v>1</v>
      </c>
      <c r="O399" s="745">
        <v>1</v>
      </c>
      <c r="P399" s="663"/>
      <c r="Q399" s="678"/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11</v>
      </c>
      <c r="B400" s="662" t="s">
        <v>581</v>
      </c>
      <c r="C400" s="662" t="s">
        <v>2729</v>
      </c>
      <c r="D400" s="743" t="s">
        <v>4536</v>
      </c>
      <c r="E400" s="744" t="s">
        <v>2761</v>
      </c>
      <c r="F400" s="662" t="s">
        <v>2726</v>
      </c>
      <c r="G400" s="662" t="s">
        <v>2765</v>
      </c>
      <c r="H400" s="662" t="s">
        <v>1064</v>
      </c>
      <c r="I400" s="662" t="s">
        <v>1272</v>
      </c>
      <c r="J400" s="662" t="s">
        <v>2587</v>
      </c>
      <c r="K400" s="662" t="s">
        <v>2588</v>
      </c>
      <c r="L400" s="663">
        <v>154.36000000000001</v>
      </c>
      <c r="M400" s="663">
        <v>308.72000000000003</v>
      </c>
      <c r="N400" s="662">
        <v>2</v>
      </c>
      <c r="O400" s="745">
        <v>1</v>
      </c>
      <c r="P400" s="663">
        <v>308.72000000000003</v>
      </c>
      <c r="Q400" s="678">
        <v>1</v>
      </c>
      <c r="R400" s="662">
        <v>2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11</v>
      </c>
      <c r="B401" s="662" t="s">
        <v>581</v>
      </c>
      <c r="C401" s="662" t="s">
        <v>2729</v>
      </c>
      <c r="D401" s="743" t="s">
        <v>4536</v>
      </c>
      <c r="E401" s="744" t="s">
        <v>2761</v>
      </c>
      <c r="F401" s="662" t="s">
        <v>2726</v>
      </c>
      <c r="G401" s="662" t="s">
        <v>2765</v>
      </c>
      <c r="H401" s="662" t="s">
        <v>1064</v>
      </c>
      <c r="I401" s="662" t="s">
        <v>2965</v>
      </c>
      <c r="J401" s="662" t="s">
        <v>2587</v>
      </c>
      <c r="K401" s="662" t="s">
        <v>2951</v>
      </c>
      <c r="L401" s="663">
        <v>225.06</v>
      </c>
      <c r="M401" s="663">
        <v>450.12</v>
      </c>
      <c r="N401" s="662">
        <v>2</v>
      </c>
      <c r="O401" s="745">
        <v>0.5</v>
      </c>
      <c r="P401" s="663">
        <v>450.12</v>
      </c>
      <c r="Q401" s="678">
        <v>1</v>
      </c>
      <c r="R401" s="662">
        <v>2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11</v>
      </c>
      <c r="B402" s="662" t="s">
        <v>581</v>
      </c>
      <c r="C402" s="662" t="s">
        <v>2729</v>
      </c>
      <c r="D402" s="743" t="s">
        <v>4536</v>
      </c>
      <c r="E402" s="744" t="s">
        <v>2761</v>
      </c>
      <c r="F402" s="662" t="s">
        <v>2726</v>
      </c>
      <c r="G402" s="662" t="s">
        <v>2766</v>
      </c>
      <c r="H402" s="662" t="s">
        <v>582</v>
      </c>
      <c r="I402" s="662" t="s">
        <v>2767</v>
      </c>
      <c r="J402" s="662" t="s">
        <v>1248</v>
      </c>
      <c r="K402" s="662" t="s">
        <v>1237</v>
      </c>
      <c r="L402" s="663">
        <v>0</v>
      </c>
      <c r="M402" s="663">
        <v>0</v>
      </c>
      <c r="N402" s="662">
        <v>8</v>
      </c>
      <c r="O402" s="745">
        <v>4.5</v>
      </c>
      <c r="P402" s="663">
        <v>0</v>
      </c>
      <c r="Q402" s="678"/>
      <c r="R402" s="662">
        <v>4</v>
      </c>
      <c r="S402" s="678">
        <v>0.5</v>
      </c>
      <c r="T402" s="745">
        <v>1.5</v>
      </c>
      <c r="U402" s="701">
        <v>0.33333333333333331</v>
      </c>
    </row>
    <row r="403" spans="1:21" ht="14.4" customHeight="1" x14ac:dyDescent="0.3">
      <c r="A403" s="661">
        <v>11</v>
      </c>
      <c r="B403" s="662" t="s">
        <v>581</v>
      </c>
      <c r="C403" s="662" t="s">
        <v>2729</v>
      </c>
      <c r="D403" s="743" t="s">
        <v>4536</v>
      </c>
      <c r="E403" s="744" t="s">
        <v>2761</v>
      </c>
      <c r="F403" s="662" t="s">
        <v>2726</v>
      </c>
      <c r="G403" s="662" t="s">
        <v>2766</v>
      </c>
      <c r="H403" s="662" t="s">
        <v>582</v>
      </c>
      <c r="I403" s="662" t="s">
        <v>2859</v>
      </c>
      <c r="J403" s="662" t="s">
        <v>1248</v>
      </c>
      <c r="K403" s="662" t="s">
        <v>2594</v>
      </c>
      <c r="L403" s="663">
        <v>0</v>
      </c>
      <c r="M403" s="663">
        <v>0</v>
      </c>
      <c r="N403" s="662">
        <v>2</v>
      </c>
      <c r="O403" s="745">
        <v>0.5</v>
      </c>
      <c r="P403" s="663">
        <v>0</v>
      </c>
      <c r="Q403" s="678"/>
      <c r="R403" s="662">
        <v>2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11</v>
      </c>
      <c r="B404" s="662" t="s">
        <v>581</v>
      </c>
      <c r="C404" s="662" t="s">
        <v>2729</v>
      </c>
      <c r="D404" s="743" t="s">
        <v>4536</v>
      </c>
      <c r="E404" s="744" t="s">
        <v>2761</v>
      </c>
      <c r="F404" s="662" t="s">
        <v>2726</v>
      </c>
      <c r="G404" s="662" t="s">
        <v>3006</v>
      </c>
      <c r="H404" s="662" t="s">
        <v>582</v>
      </c>
      <c r="I404" s="662" t="s">
        <v>806</v>
      </c>
      <c r="J404" s="662" t="s">
        <v>807</v>
      </c>
      <c r="K404" s="662" t="s">
        <v>808</v>
      </c>
      <c r="L404" s="663">
        <v>33</v>
      </c>
      <c r="M404" s="663">
        <v>33</v>
      </c>
      <c r="N404" s="662">
        <v>1</v>
      </c>
      <c r="O404" s="745">
        <v>0.5</v>
      </c>
      <c r="P404" s="663">
        <v>33</v>
      </c>
      <c r="Q404" s="678">
        <v>1</v>
      </c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11</v>
      </c>
      <c r="B405" s="662" t="s">
        <v>581</v>
      </c>
      <c r="C405" s="662" t="s">
        <v>2729</v>
      </c>
      <c r="D405" s="743" t="s">
        <v>4536</v>
      </c>
      <c r="E405" s="744" t="s">
        <v>2761</v>
      </c>
      <c r="F405" s="662" t="s">
        <v>2726</v>
      </c>
      <c r="G405" s="662" t="s">
        <v>2826</v>
      </c>
      <c r="H405" s="662" t="s">
        <v>582</v>
      </c>
      <c r="I405" s="662" t="s">
        <v>883</v>
      </c>
      <c r="J405" s="662" t="s">
        <v>884</v>
      </c>
      <c r="K405" s="662" t="s">
        <v>2827</v>
      </c>
      <c r="L405" s="663">
        <v>60.9</v>
      </c>
      <c r="M405" s="663">
        <v>60.9</v>
      </c>
      <c r="N405" s="662">
        <v>1</v>
      </c>
      <c r="O405" s="745">
        <v>1</v>
      </c>
      <c r="P405" s="663">
        <v>60.9</v>
      </c>
      <c r="Q405" s="678">
        <v>1</v>
      </c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11</v>
      </c>
      <c r="B406" s="662" t="s">
        <v>581</v>
      </c>
      <c r="C406" s="662" t="s">
        <v>2729</v>
      </c>
      <c r="D406" s="743" t="s">
        <v>4536</v>
      </c>
      <c r="E406" s="744" t="s">
        <v>2761</v>
      </c>
      <c r="F406" s="662" t="s">
        <v>2726</v>
      </c>
      <c r="G406" s="662" t="s">
        <v>2775</v>
      </c>
      <c r="H406" s="662" t="s">
        <v>582</v>
      </c>
      <c r="I406" s="662" t="s">
        <v>1251</v>
      </c>
      <c r="J406" s="662" t="s">
        <v>1252</v>
      </c>
      <c r="K406" s="662" t="s">
        <v>1253</v>
      </c>
      <c r="L406" s="663">
        <v>132.97999999999999</v>
      </c>
      <c r="M406" s="663">
        <v>265.95999999999998</v>
      </c>
      <c r="N406" s="662">
        <v>2</v>
      </c>
      <c r="O406" s="745">
        <v>0.5</v>
      </c>
      <c r="P406" s="663">
        <v>265.95999999999998</v>
      </c>
      <c r="Q406" s="678">
        <v>1</v>
      </c>
      <c r="R406" s="662">
        <v>2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11</v>
      </c>
      <c r="B407" s="662" t="s">
        <v>581</v>
      </c>
      <c r="C407" s="662" t="s">
        <v>2729</v>
      </c>
      <c r="D407" s="743" t="s">
        <v>4536</v>
      </c>
      <c r="E407" s="744" t="s">
        <v>2761</v>
      </c>
      <c r="F407" s="662" t="s">
        <v>2726</v>
      </c>
      <c r="G407" s="662" t="s">
        <v>2775</v>
      </c>
      <c r="H407" s="662" t="s">
        <v>582</v>
      </c>
      <c r="I407" s="662" t="s">
        <v>2928</v>
      </c>
      <c r="J407" s="662" t="s">
        <v>1252</v>
      </c>
      <c r="K407" s="662" t="s">
        <v>1253</v>
      </c>
      <c r="L407" s="663">
        <v>132.97999999999999</v>
      </c>
      <c r="M407" s="663">
        <v>265.95999999999998</v>
      </c>
      <c r="N407" s="662">
        <v>2</v>
      </c>
      <c r="O407" s="745">
        <v>0.5</v>
      </c>
      <c r="P407" s="663">
        <v>265.95999999999998</v>
      </c>
      <c r="Q407" s="678">
        <v>1</v>
      </c>
      <c r="R407" s="662">
        <v>2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11</v>
      </c>
      <c r="B408" s="662" t="s">
        <v>581</v>
      </c>
      <c r="C408" s="662" t="s">
        <v>2729</v>
      </c>
      <c r="D408" s="743" t="s">
        <v>4536</v>
      </c>
      <c r="E408" s="744" t="s">
        <v>2761</v>
      </c>
      <c r="F408" s="662" t="s">
        <v>2726</v>
      </c>
      <c r="G408" s="662" t="s">
        <v>2780</v>
      </c>
      <c r="H408" s="662" t="s">
        <v>1064</v>
      </c>
      <c r="I408" s="662" t="s">
        <v>1197</v>
      </c>
      <c r="J408" s="662" t="s">
        <v>1089</v>
      </c>
      <c r="K408" s="662" t="s">
        <v>2554</v>
      </c>
      <c r="L408" s="663">
        <v>543.39</v>
      </c>
      <c r="M408" s="663">
        <v>543.39</v>
      </c>
      <c r="N408" s="662">
        <v>1</v>
      </c>
      <c r="O408" s="745">
        <v>0.5</v>
      </c>
      <c r="P408" s="663">
        <v>543.39</v>
      </c>
      <c r="Q408" s="678">
        <v>1</v>
      </c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11</v>
      </c>
      <c r="B409" s="662" t="s">
        <v>581</v>
      </c>
      <c r="C409" s="662" t="s">
        <v>2729</v>
      </c>
      <c r="D409" s="743" t="s">
        <v>4536</v>
      </c>
      <c r="E409" s="744" t="s">
        <v>2761</v>
      </c>
      <c r="F409" s="662" t="s">
        <v>2726</v>
      </c>
      <c r="G409" s="662" t="s">
        <v>2780</v>
      </c>
      <c r="H409" s="662" t="s">
        <v>1064</v>
      </c>
      <c r="I409" s="662" t="s">
        <v>1088</v>
      </c>
      <c r="J409" s="662" t="s">
        <v>1089</v>
      </c>
      <c r="K409" s="662" t="s">
        <v>2553</v>
      </c>
      <c r="L409" s="663">
        <v>815.1</v>
      </c>
      <c r="M409" s="663">
        <v>14671.800000000005</v>
      </c>
      <c r="N409" s="662">
        <v>18</v>
      </c>
      <c r="O409" s="745">
        <v>13</v>
      </c>
      <c r="P409" s="663">
        <v>13041.600000000004</v>
      </c>
      <c r="Q409" s="678">
        <v>0.88888888888888884</v>
      </c>
      <c r="R409" s="662">
        <v>16</v>
      </c>
      <c r="S409" s="678">
        <v>0.88888888888888884</v>
      </c>
      <c r="T409" s="745">
        <v>11.5</v>
      </c>
      <c r="U409" s="701">
        <v>0.88461538461538458</v>
      </c>
    </row>
    <row r="410" spans="1:21" ht="14.4" customHeight="1" x14ac:dyDescent="0.3">
      <c r="A410" s="661">
        <v>11</v>
      </c>
      <c r="B410" s="662" t="s">
        <v>581</v>
      </c>
      <c r="C410" s="662" t="s">
        <v>2729</v>
      </c>
      <c r="D410" s="743" t="s">
        <v>4536</v>
      </c>
      <c r="E410" s="744" t="s">
        <v>2761</v>
      </c>
      <c r="F410" s="662" t="s">
        <v>2726</v>
      </c>
      <c r="G410" s="662" t="s">
        <v>2780</v>
      </c>
      <c r="H410" s="662" t="s">
        <v>1064</v>
      </c>
      <c r="I410" s="662" t="s">
        <v>1092</v>
      </c>
      <c r="J410" s="662" t="s">
        <v>1089</v>
      </c>
      <c r="K410" s="662" t="s">
        <v>2555</v>
      </c>
      <c r="L410" s="663">
        <v>923.74</v>
      </c>
      <c r="M410" s="663">
        <v>3694.96</v>
      </c>
      <c r="N410" s="662">
        <v>4</v>
      </c>
      <c r="O410" s="745">
        <v>3.5</v>
      </c>
      <c r="P410" s="663">
        <v>3694.96</v>
      </c>
      <c r="Q410" s="678">
        <v>1</v>
      </c>
      <c r="R410" s="662">
        <v>4</v>
      </c>
      <c r="S410" s="678">
        <v>1</v>
      </c>
      <c r="T410" s="745">
        <v>3.5</v>
      </c>
      <c r="U410" s="701">
        <v>1</v>
      </c>
    </row>
    <row r="411" spans="1:21" ht="14.4" customHeight="1" x14ac:dyDescent="0.3">
      <c r="A411" s="661">
        <v>11</v>
      </c>
      <c r="B411" s="662" t="s">
        <v>581</v>
      </c>
      <c r="C411" s="662" t="s">
        <v>2729</v>
      </c>
      <c r="D411" s="743" t="s">
        <v>4536</v>
      </c>
      <c r="E411" s="744" t="s">
        <v>2761</v>
      </c>
      <c r="F411" s="662" t="s">
        <v>2726</v>
      </c>
      <c r="G411" s="662" t="s">
        <v>2780</v>
      </c>
      <c r="H411" s="662" t="s">
        <v>1064</v>
      </c>
      <c r="I411" s="662" t="s">
        <v>1542</v>
      </c>
      <c r="J411" s="662" t="s">
        <v>1543</v>
      </c>
      <c r="K411" s="662" t="s">
        <v>2555</v>
      </c>
      <c r="L411" s="663">
        <v>1847.49</v>
      </c>
      <c r="M411" s="663">
        <v>1847.49</v>
      </c>
      <c r="N411" s="662">
        <v>1</v>
      </c>
      <c r="O411" s="745">
        <v>1</v>
      </c>
      <c r="P411" s="663">
        <v>1847.49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11</v>
      </c>
      <c r="B412" s="662" t="s">
        <v>581</v>
      </c>
      <c r="C412" s="662" t="s">
        <v>2729</v>
      </c>
      <c r="D412" s="743" t="s">
        <v>4536</v>
      </c>
      <c r="E412" s="744" t="s">
        <v>2761</v>
      </c>
      <c r="F412" s="662" t="s">
        <v>2726</v>
      </c>
      <c r="G412" s="662" t="s">
        <v>2780</v>
      </c>
      <c r="H412" s="662" t="s">
        <v>1064</v>
      </c>
      <c r="I412" s="662" t="s">
        <v>1217</v>
      </c>
      <c r="J412" s="662" t="s">
        <v>1089</v>
      </c>
      <c r="K412" s="662" t="s">
        <v>2553</v>
      </c>
      <c r="L412" s="663">
        <v>815.1</v>
      </c>
      <c r="M412" s="663">
        <v>815.1</v>
      </c>
      <c r="N412" s="662">
        <v>1</v>
      </c>
      <c r="O412" s="745">
        <v>0.5</v>
      </c>
      <c r="P412" s="663">
        <v>815.1</v>
      </c>
      <c r="Q412" s="678">
        <v>1</v>
      </c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11</v>
      </c>
      <c r="B413" s="662" t="s">
        <v>581</v>
      </c>
      <c r="C413" s="662" t="s">
        <v>2729</v>
      </c>
      <c r="D413" s="743" t="s">
        <v>4536</v>
      </c>
      <c r="E413" s="744" t="s">
        <v>2761</v>
      </c>
      <c r="F413" s="662" t="s">
        <v>2726</v>
      </c>
      <c r="G413" s="662" t="s">
        <v>3007</v>
      </c>
      <c r="H413" s="662" t="s">
        <v>582</v>
      </c>
      <c r="I413" s="662" t="s">
        <v>3008</v>
      </c>
      <c r="J413" s="662" t="s">
        <v>3009</v>
      </c>
      <c r="K413" s="662" t="s">
        <v>3010</v>
      </c>
      <c r="L413" s="663">
        <v>134.47999999999999</v>
      </c>
      <c r="M413" s="663">
        <v>134.47999999999999</v>
      </c>
      <c r="N413" s="662">
        <v>1</v>
      </c>
      <c r="O413" s="745">
        <v>1</v>
      </c>
      <c r="P413" s="663">
        <v>134.47999999999999</v>
      </c>
      <c r="Q413" s="678">
        <v>1</v>
      </c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11</v>
      </c>
      <c r="B414" s="662" t="s">
        <v>581</v>
      </c>
      <c r="C414" s="662" t="s">
        <v>2729</v>
      </c>
      <c r="D414" s="743" t="s">
        <v>4536</v>
      </c>
      <c r="E414" s="744" t="s">
        <v>2761</v>
      </c>
      <c r="F414" s="662" t="s">
        <v>2726</v>
      </c>
      <c r="G414" s="662" t="s">
        <v>2783</v>
      </c>
      <c r="H414" s="662" t="s">
        <v>1064</v>
      </c>
      <c r="I414" s="662" t="s">
        <v>1160</v>
      </c>
      <c r="J414" s="662" t="s">
        <v>1074</v>
      </c>
      <c r="K414" s="662" t="s">
        <v>2607</v>
      </c>
      <c r="L414" s="663">
        <v>18.260000000000002</v>
      </c>
      <c r="M414" s="663">
        <v>36.520000000000003</v>
      </c>
      <c r="N414" s="662">
        <v>2</v>
      </c>
      <c r="O414" s="745">
        <v>1.5</v>
      </c>
      <c r="P414" s="663">
        <v>18.260000000000002</v>
      </c>
      <c r="Q414" s="678">
        <v>0.5</v>
      </c>
      <c r="R414" s="662">
        <v>1</v>
      </c>
      <c r="S414" s="678">
        <v>0.5</v>
      </c>
      <c r="T414" s="745">
        <v>0.5</v>
      </c>
      <c r="U414" s="701">
        <v>0.33333333333333331</v>
      </c>
    </row>
    <row r="415" spans="1:21" ht="14.4" customHeight="1" x14ac:dyDescent="0.3">
      <c r="A415" s="661">
        <v>11</v>
      </c>
      <c r="B415" s="662" t="s">
        <v>581</v>
      </c>
      <c r="C415" s="662" t="s">
        <v>2729</v>
      </c>
      <c r="D415" s="743" t="s">
        <v>4536</v>
      </c>
      <c r="E415" s="744" t="s">
        <v>2761</v>
      </c>
      <c r="F415" s="662" t="s">
        <v>2726</v>
      </c>
      <c r="G415" s="662" t="s">
        <v>2783</v>
      </c>
      <c r="H415" s="662" t="s">
        <v>1064</v>
      </c>
      <c r="I415" s="662" t="s">
        <v>1073</v>
      </c>
      <c r="J415" s="662" t="s">
        <v>1074</v>
      </c>
      <c r="K415" s="662" t="s">
        <v>2608</v>
      </c>
      <c r="L415" s="663">
        <v>36.54</v>
      </c>
      <c r="M415" s="663">
        <v>109.62</v>
      </c>
      <c r="N415" s="662">
        <v>3</v>
      </c>
      <c r="O415" s="745">
        <v>2.5</v>
      </c>
      <c r="P415" s="663">
        <v>109.62</v>
      </c>
      <c r="Q415" s="678">
        <v>1</v>
      </c>
      <c r="R415" s="662">
        <v>3</v>
      </c>
      <c r="S415" s="678">
        <v>1</v>
      </c>
      <c r="T415" s="745">
        <v>2.5</v>
      </c>
      <c r="U415" s="701">
        <v>1</v>
      </c>
    </row>
    <row r="416" spans="1:21" ht="14.4" customHeight="1" x14ac:dyDescent="0.3">
      <c r="A416" s="661">
        <v>11</v>
      </c>
      <c r="B416" s="662" t="s">
        <v>581</v>
      </c>
      <c r="C416" s="662" t="s">
        <v>2729</v>
      </c>
      <c r="D416" s="743" t="s">
        <v>4536</v>
      </c>
      <c r="E416" s="744" t="s">
        <v>2761</v>
      </c>
      <c r="F416" s="662" t="s">
        <v>2726</v>
      </c>
      <c r="G416" s="662" t="s">
        <v>2784</v>
      </c>
      <c r="H416" s="662" t="s">
        <v>582</v>
      </c>
      <c r="I416" s="662" t="s">
        <v>725</v>
      </c>
      <c r="J416" s="662" t="s">
        <v>2785</v>
      </c>
      <c r="K416" s="662" t="s">
        <v>2786</v>
      </c>
      <c r="L416" s="663">
        <v>0</v>
      </c>
      <c r="M416" s="663">
        <v>0</v>
      </c>
      <c r="N416" s="662">
        <v>6</v>
      </c>
      <c r="O416" s="745">
        <v>4.5</v>
      </c>
      <c r="P416" s="663">
        <v>0</v>
      </c>
      <c r="Q416" s="678"/>
      <c r="R416" s="662">
        <v>3</v>
      </c>
      <c r="S416" s="678">
        <v>0.5</v>
      </c>
      <c r="T416" s="745">
        <v>2</v>
      </c>
      <c r="U416" s="701">
        <v>0.44444444444444442</v>
      </c>
    </row>
    <row r="417" spans="1:21" ht="14.4" customHeight="1" x14ac:dyDescent="0.3">
      <c r="A417" s="661">
        <v>11</v>
      </c>
      <c r="B417" s="662" t="s">
        <v>581</v>
      </c>
      <c r="C417" s="662" t="s">
        <v>2729</v>
      </c>
      <c r="D417" s="743" t="s">
        <v>4536</v>
      </c>
      <c r="E417" s="744" t="s">
        <v>2761</v>
      </c>
      <c r="F417" s="662" t="s">
        <v>2728</v>
      </c>
      <c r="G417" s="662" t="s">
        <v>2795</v>
      </c>
      <c r="H417" s="662" t="s">
        <v>582</v>
      </c>
      <c r="I417" s="662" t="s">
        <v>2804</v>
      </c>
      <c r="J417" s="662" t="s">
        <v>2805</v>
      </c>
      <c r="K417" s="662" t="s">
        <v>2806</v>
      </c>
      <c r="L417" s="663">
        <v>971.25</v>
      </c>
      <c r="M417" s="663">
        <v>2913.75</v>
      </c>
      <c r="N417" s="662">
        <v>3</v>
      </c>
      <c r="O417" s="745">
        <v>3</v>
      </c>
      <c r="P417" s="663">
        <v>1942.5</v>
      </c>
      <c r="Q417" s="678">
        <v>0.66666666666666663</v>
      </c>
      <c r="R417" s="662">
        <v>2</v>
      </c>
      <c r="S417" s="678">
        <v>0.66666666666666663</v>
      </c>
      <c r="T417" s="745">
        <v>2</v>
      </c>
      <c r="U417" s="701">
        <v>0.66666666666666663</v>
      </c>
    </row>
    <row r="418" spans="1:21" ht="14.4" customHeight="1" x14ac:dyDescent="0.3">
      <c r="A418" s="661">
        <v>11</v>
      </c>
      <c r="B418" s="662" t="s">
        <v>581</v>
      </c>
      <c r="C418" s="662" t="s">
        <v>2729</v>
      </c>
      <c r="D418" s="743" t="s">
        <v>4536</v>
      </c>
      <c r="E418" s="744" t="s">
        <v>2761</v>
      </c>
      <c r="F418" s="662" t="s">
        <v>2728</v>
      </c>
      <c r="G418" s="662" t="s">
        <v>2795</v>
      </c>
      <c r="H418" s="662" t="s">
        <v>582</v>
      </c>
      <c r="I418" s="662" t="s">
        <v>2912</v>
      </c>
      <c r="J418" s="662" t="s">
        <v>2913</v>
      </c>
      <c r="K418" s="662" t="s">
        <v>2914</v>
      </c>
      <c r="L418" s="663">
        <v>3200</v>
      </c>
      <c r="M418" s="663">
        <v>3200</v>
      </c>
      <c r="N418" s="662">
        <v>1</v>
      </c>
      <c r="O418" s="745">
        <v>1</v>
      </c>
      <c r="P418" s="663">
        <v>3200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11</v>
      </c>
      <c r="B419" s="662" t="s">
        <v>581</v>
      </c>
      <c r="C419" s="662" t="s">
        <v>2729</v>
      </c>
      <c r="D419" s="743" t="s">
        <v>4536</v>
      </c>
      <c r="E419" s="744" t="s">
        <v>2761</v>
      </c>
      <c r="F419" s="662" t="s">
        <v>2728</v>
      </c>
      <c r="G419" s="662" t="s">
        <v>2809</v>
      </c>
      <c r="H419" s="662" t="s">
        <v>582</v>
      </c>
      <c r="I419" s="662" t="s">
        <v>2921</v>
      </c>
      <c r="J419" s="662" t="s">
        <v>2922</v>
      </c>
      <c r="K419" s="662" t="s">
        <v>2923</v>
      </c>
      <c r="L419" s="663">
        <v>200</v>
      </c>
      <c r="M419" s="663">
        <v>600</v>
      </c>
      <c r="N419" s="662">
        <v>3</v>
      </c>
      <c r="O419" s="745">
        <v>3</v>
      </c>
      <c r="P419" s="663">
        <v>600</v>
      </c>
      <c r="Q419" s="678">
        <v>1</v>
      </c>
      <c r="R419" s="662">
        <v>3</v>
      </c>
      <c r="S419" s="678">
        <v>1</v>
      </c>
      <c r="T419" s="745">
        <v>3</v>
      </c>
      <c r="U419" s="701">
        <v>1</v>
      </c>
    </row>
    <row r="420" spans="1:21" ht="14.4" customHeight="1" x14ac:dyDescent="0.3">
      <c r="A420" s="661">
        <v>11</v>
      </c>
      <c r="B420" s="662" t="s">
        <v>581</v>
      </c>
      <c r="C420" s="662" t="s">
        <v>2729</v>
      </c>
      <c r="D420" s="743" t="s">
        <v>4536</v>
      </c>
      <c r="E420" s="744" t="s">
        <v>2761</v>
      </c>
      <c r="F420" s="662" t="s">
        <v>2728</v>
      </c>
      <c r="G420" s="662" t="s">
        <v>2849</v>
      </c>
      <c r="H420" s="662" t="s">
        <v>582</v>
      </c>
      <c r="I420" s="662" t="s">
        <v>2850</v>
      </c>
      <c r="J420" s="662" t="s">
        <v>2851</v>
      </c>
      <c r="K420" s="662" t="s">
        <v>2852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11</v>
      </c>
      <c r="B421" s="662" t="s">
        <v>581</v>
      </c>
      <c r="C421" s="662" t="s">
        <v>2729</v>
      </c>
      <c r="D421" s="743" t="s">
        <v>4536</v>
      </c>
      <c r="E421" s="744" t="s">
        <v>2762</v>
      </c>
      <c r="F421" s="662" t="s">
        <v>2726</v>
      </c>
      <c r="G421" s="662" t="s">
        <v>2766</v>
      </c>
      <c r="H421" s="662" t="s">
        <v>582</v>
      </c>
      <c r="I421" s="662" t="s">
        <v>2818</v>
      </c>
      <c r="J421" s="662" t="s">
        <v>1248</v>
      </c>
      <c r="K421" s="662" t="s">
        <v>2594</v>
      </c>
      <c r="L421" s="663">
        <v>170.52</v>
      </c>
      <c r="M421" s="663">
        <v>852.60000000000014</v>
      </c>
      <c r="N421" s="662">
        <v>5</v>
      </c>
      <c r="O421" s="745">
        <v>2.5</v>
      </c>
      <c r="P421" s="663">
        <v>511.56000000000006</v>
      </c>
      <c r="Q421" s="678">
        <v>0.6</v>
      </c>
      <c r="R421" s="662">
        <v>3</v>
      </c>
      <c r="S421" s="678">
        <v>0.6</v>
      </c>
      <c r="T421" s="745">
        <v>1.5</v>
      </c>
      <c r="U421" s="701">
        <v>0.6</v>
      </c>
    </row>
    <row r="422" spans="1:21" ht="14.4" customHeight="1" x14ac:dyDescent="0.3">
      <c r="A422" s="661">
        <v>11</v>
      </c>
      <c r="B422" s="662" t="s">
        <v>581</v>
      </c>
      <c r="C422" s="662" t="s">
        <v>2729</v>
      </c>
      <c r="D422" s="743" t="s">
        <v>4536</v>
      </c>
      <c r="E422" s="744" t="s">
        <v>2762</v>
      </c>
      <c r="F422" s="662" t="s">
        <v>2726</v>
      </c>
      <c r="G422" s="662" t="s">
        <v>2766</v>
      </c>
      <c r="H422" s="662" t="s">
        <v>582</v>
      </c>
      <c r="I422" s="662" t="s">
        <v>1247</v>
      </c>
      <c r="J422" s="662" t="s">
        <v>1248</v>
      </c>
      <c r="K422" s="662" t="s">
        <v>2594</v>
      </c>
      <c r="L422" s="663">
        <v>170.52</v>
      </c>
      <c r="M422" s="663">
        <v>341.04</v>
      </c>
      <c r="N422" s="662">
        <v>2</v>
      </c>
      <c r="O422" s="745">
        <v>0.5</v>
      </c>
      <c r="P422" s="663">
        <v>341.04</v>
      </c>
      <c r="Q422" s="678">
        <v>1</v>
      </c>
      <c r="R422" s="662">
        <v>2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11</v>
      </c>
      <c r="B423" s="662" t="s">
        <v>581</v>
      </c>
      <c r="C423" s="662" t="s">
        <v>2729</v>
      </c>
      <c r="D423" s="743" t="s">
        <v>4536</v>
      </c>
      <c r="E423" s="744" t="s">
        <v>2762</v>
      </c>
      <c r="F423" s="662" t="s">
        <v>2726</v>
      </c>
      <c r="G423" s="662" t="s">
        <v>2766</v>
      </c>
      <c r="H423" s="662" t="s">
        <v>582</v>
      </c>
      <c r="I423" s="662" t="s">
        <v>2767</v>
      </c>
      <c r="J423" s="662" t="s">
        <v>1248</v>
      </c>
      <c r="K423" s="662" t="s">
        <v>1237</v>
      </c>
      <c r="L423" s="663">
        <v>0</v>
      </c>
      <c r="M423" s="663">
        <v>0</v>
      </c>
      <c r="N423" s="662">
        <v>1</v>
      </c>
      <c r="O423" s="745">
        <v>0.5</v>
      </c>
      <c r="P423" s="663">
        <v>0</v>
      </c>
      <c r="Q423" s="678"/>
      <c r="R423" s="662">
        <v>1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11</v>
      </c>
      <c r="B424" s="662" t="s">
        <v>581</v>
      </c>
      <c r="C424" s="662" t="s">
        <v>2729</v>
      </c>
      <c r="D424" s="743" t="s">
        <v>4536</v>
      </c>
      <c r="E424" s="744" t="s">
        <v>2762</v>
      </c>
      <c r="F424" s="662" t="s">
        <v>2726</v>
      </c>
      <c r="G424" s="662" t="s">
        <v>2766</v>
      </c>
      <c r="H424" s="662" t="s">
        <v>582</v>
      </c>
      <c r="I424" s="662" t="s">
        <v>2859</v>
      </c>
      <c r="J424" s="662" t="s">
        <v>1248</v>
      </c>
      <c r="K424" s="662" t="s">
        <v>2594</v>
      </c>
      <c r="L424" s="663">
        <v>0</v>
      </c>
      <c r="M424" s="663">
        <v>0</v>
      </c>
      <c r="N424" s="662">
        <v>5</v>
      </c>
      <c r="O424" s="745">
        <v>2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11</v>
      </c>
      <c r="B425" s="662" t="s">
        <v>581</v>
      </c>
      <c r="C425" s="662" t="s">
        <v>2729</v>
      </c>
      <c r="D425" s="743" t="s">
        <v>4536</v>
      </c>
      <c r="E425" s="744" t="s">
        <v>2762</v>
      </c>
      <c r="F425" s="662" t="s">
        <v>2726</v>
      </c>
      <c r="G425" s="662" t="s">
        <v>2826</v>
      </c>
      <c r="H425" s="662" t="s">
        <v>582</v>
      </c>
      <c r="I425" s="662" t="s">
        <v>883</v>
      </c>
      <c r="J425" s="662" t="s">
        <v>884</v>
      </c>
      <c r="K425" s="662" t="s">
        <v>2827</v>
      </c>
      <c r="L425" s="663">
        <v>60.9</v>
      </c>
      <c r="M425" s="663">
        <v>365.4</v>
      </c>
      <c r="N425" s="662">
        <v>6</v>
      </c>
      <c r="O425" s="745">
        <v>4</v>
      </c>
      <c r="P425" s="663">
        <v>182.7</v>
      </c>
      <c r="Q425" s="678">
        <v>0.5</v>
      </c>
      <c r="R425" s="662">
        <v>3</v>
      </c>
      <c r="S425" s="678">
        <v>0.5</v>
      </c>
      <c r="T425" s="745">
        <v>2</v>
      </c>
      <c r="U425" s="701">
        <v>0.5</v>
      </c>
    </row>
    <row r="426" spans="1:21" ht="14.4" customHeight="1" x14ac:dyDescent="0.3">
      <c r="A426" s="661">
        <v>11</v>
      </c>
      <c r="B426" s="662" t="s">
        <v>581</v>
      </c>
      <c r="C426" s="662" t="s">
        <v>2729</v>
      </c>
      <c r="D426" s="743" t="s">
        <v>4536</v>
      </c>
      <c r="E426" s="744" t="s">
        <v>2762</v>
      </c>
      <c r="F426" s="662" t="s">
        <v>2726</v>
      </c>
      <c r="G426" s="662" t="s">
        <v>2828</v>
      </c>
      <c r="H426" s="662" t="s">
        <v>582</v>
      </c>
      <c r="I426" s="662" t="s">
        <v>798</v>
      </c>
      <c r="J426" s="662" t="s">
        <v>799</v>
      </c>
      <c r="K426" s="662" t="s">
        <v>2870</v>
      </c>
      <c r="L426" s="663">
        <v>0</v>
      </c>
      <c r="M426" s="663">
        <v>0</v>
      </c>
      <c r="N426" s="662">
        <v>2</v>
      </c>
      <c r="O426" s="745">
        <v>1.5</v>
      </c>
      <c r="P426" s="663">
        <v>0</v>
      </c>
      <c r="Q426" s="678"/>
      <c r="R426" s="662">
        <v>1</v>
      </c>
      <c r="S426" s="678">
        <v>0.5</v>
      </c>
      <c r="T426" s="745">
        <v>1</v>
      </c>
      <c r="U426" s="701">
        <v>0.66666666666666663</v>
      </c>
    </row>
    <row r="427" spans="1:21" ht="14.4" customHeight="1" x14ac:dyDescent="0.3">
      <c r="A427" s="661">
        <v>11</v>
      </c>
      <c r="B427" s="662" t="s">
        <v>581</v>
      </c>
      <c r="C427" s="662" t="s">
        <v>2729</v>
      </c>
      <c r="D427" s="743" t="s">
        <v>4536</v>
      </c>
      <c r="E427" s="744" t="s">
        <v>2762</v>
      </c>
      <c r="F427" s="662" t="s">
        <v>2726</v>
      </c>
      <c r="G427" s="662" t="s">
        <v>2828</v>
      </c>
      <c r="H427" s="662" t="s">
        <v>582</v>
      </c>
      <c r="I427" s="662" t="s">
        <v>2829</v>
      </c>
      <c r="J427" s="662" t="s">
        <v>799</v>
      </c>
      <c r="K427" s="662" t="s">
        <v>2830</v>
      </c>
      <c r="L427" s="663">
        <v>0</v>
      </c>
      <c r="M427" s="663">
        <v>0</v>
      </c>
      <c r="N427" s="662">
        <v>2</v>
      </c>
      <c r="O427" s="745">
        <v>1.5</v>
      </c>
      <c r="P427" s="663">
        <v>0</v>
      </c>
      <c r="Q427" s="678"/>
      <c r="R427" s="662">
        <v>1</v>
      </c>
      <c r="S427" s="678">
        <v>0.5</v>
      </c>
      <c r="T427" s="745">
        <v>1</v>
      </c>
      <c r="U427" s="701">
        <v>0.66666666666666663</v>
      </c>
    </row>
    <row r="428" spans="1:21" ht="14.4" customHeight="1" x14ac:dyDescent="0.3">
      <c r="A428" s="661">
        <v>11</v>
      </c>
      <c r="B428" s="662" t="s">
        <v>581</v>
      </c>
      <c r="C428" s="662" t="s">
        <v>2729</v>
      </c>
      <c r="D428" s="743" t="s">
        <v>4536</v>
      </c>
      <c r="E428" s="744" t="s">
        <v>2762</v>
      </c>
      <c r="F428" s="662" t="s">
        <v>2726</v>
      </c>
      <c r="G428" s="662" t="s">
        <v>2775</v>
      </c>
      <c r="H428" s="662" t="s">
        <v>582</v>
      </c>
      <c r="I428" s="662" t="s">
        <v>1251</v>
      </c>
      <c r="J428" s="662" t="s">
        <v>1252</v>
      </c>
      <c r="K428" s="662" t="s">
        <v>1253</v>
      </c>
      <c r="L428" s="663">
        <v>132.97999999999999</v>
      </c>
      <c r="M428" s="663">
        <v>398.93999999999994</v>
      </c>
      <c r="N428" s="662">
        <v>3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11</v>
      </c>
      <c r="B429" s="662" t="s">
        <v>581</v>
      </c>
      <c r="C429" s="662" t="s">
        <v>2729</v>
      </c>
      <c r="D429" s="743" t="s">
        <v>4536</v>
      </c>
      <c r="E429" s="744" t="s">
        <v>2762</v>
      </c>
      <c r="F429" s="662" t="s">
        <v>2726</v>
      </c>
      <c r="G429" s="662" t="s">
        <v>2882</v>
      </c>
      <c r="H429" s="662" t="s">
        <v>582</v>
      </c>
      <c r="I429" s="662" t="s">
        <v>3011</v>
      </c>
      <c r="J429" s="662" t="s">
        <v>3003</v>
      </c>
      <c r="K429" s="662" t="s">
        <v>2884</v>
      </c>
      <c r="L429" s="663">
        <v>49.96</v>
      </c>
      <c r="M429" s="663">
        <v>299.76</v>
      </c>
      <c r="N429" s="662">
        <v>6</v>
      </c>
      <c r="O429" s="745">
        <v>3.5</v>
      </c>
      <c r="P429" s="663">
        <v>99.92</v>
      </c>
      <c r="Q429" s="678">
        <v>0.33333333333333337</v>
      </c>
      <c r="R429" s="662">
        <v>2</v>
      </c>
      <c r="S429" s="678">
        <v>0.33333333333333331</v>
      </c>
      <c r="T429" s="745">
        <v>1</v>
      </c>
      <c r="U429" s="701">
        <v>0.2857142857142857</v>
      </c>
    </row>
    <row r="430" spans="1:21" ht="14.4" customHeight="1" x14ac:dyDescent="0.3">
      <c r="A430" s="661">
        <v>11</v>
      </c>
      <c r="B430" s="662" t="s">
        <v>581</v>
      </c>
      <c r="C430" s="662" t="s">
        <v>2729</v>
      </c>
      <c r="D430" s="743" t="s">
        <v>4536</v>
      </c>
      <c r="E430" s="744" t="s">
        <v>2762</v>
      </c>
      <c r="F430" s="662" t="s">
        <v>2726</v>
      </c>
      <c r="G430" s="662" t="s">
        <v>2780</v>
      </c>
      <c r="H430" s="662" t="s">
        <v>1064</v>
      </c>
      <c r="I430" s="662" t="s">
        <v>1197</v>
      </c>
      <c r="J430" s="662" t="s">
        <v>1089</v>
      </c>
      <c r="K430" s="662" t="s">
        <v>2554</v>
      </c>
      <c r="L430" s="663">
        <v>543.39</v>
      </c>
      <c r="M430" s="663">
        <v>1086.78</v>
      </c>
      <c r="N430" s="662">
        <v>2</v>
      </c>
      <c r="O430" s="745">
        <v>2</v>
      </c>
      <c r="P430" s="663">
        <v>1086.78</v>
      </c>
      <c r="Q430" s="678">
        <v>1</v>
      </c>
      <c r="R430" s="662">
        <v>2</v>
      </c>
      <c r="S430" s="678">
        <v>1</v>
      </c>
      <c r="T430" s="745">
        <v>2</v>
      </c>
      <c r="U430" s="701">
        <v>1</v>
      </c>
    </row>
    <row r="431" spans="1:21" ht="14.4" customHeight="1" x14ac:dyDescent="0.3">
      <c r="A431" s="661">
        <v>11</v>
      </c>
      <c r="B431" s="662" t="s">
        <v>581</v>
      </c>
      <c r="C431" s="662" t="s">
        <v>2729</v>
      </c>
      <c r="D431" s="743" t="s">
        <v>4536</v>
      </c>
      <c r="E431" s="744" t="s">
        <v>2762</v>
      </c>
      <c r="F431" s="662" t="s">
        <v>2726</v>
      </c>
      <c r="G431" s="662" t="s">
        <v>2780</v>
      </c>
      <c r="H431" s="662" t="s">
        <v>1064</v>
      </c>
      <c r="I431" s="662" t="s">
        <v>1088</v>
      </c>
      <c r="J431" s="662" t="s">
        <v>1089</v>
      </c>
      <c r="K431" s="662" t="s">
        <v>2553</v>
      </c>
      <c r="L431" s="663">
        <v>815.1</v>
      </c>
      <c r="M431" s="663">
        <v>27713.4</v>
      </c>
      <c r="N431" s="662">
        <v>34</v>
      </c>
      <c r="O431" s="745">
        <v>24</v>
      </c>
      <c r="P431" s="663">
        <v>17932.2</v>
      </c>
      <c r="Q431" s="678">
        <v>0.6470588235294118</v>
      </c>
      <c r="R431" s="662">
        <v>22</v>
      </c>
      <c r="S431" s="678">
        <v>0.6470588235294118</v>
      </c>
      <c r="T431" s="745">
        <v>16</v>
      </c>
      <c r="U431" s="701">
        <v>0.66666666666666663</v>
      </c>
    </row>
    <row r="432" spans="1:21" ht="14.4" customHeight="1" x14ac:dyDescent="0.3">
      <c r="A432" s="661">
        <v>11</v>
      </c>
      <c r="B432" s="662" t="s">
        <v>581</v>
      </c>
      <c r="C432" s="662" t="s">
        <v>2729</v>
      </c>
      <c r="D432" s="743" t="s">
        <v>4536</v>
      </c>
      <c r="E432" s="744" t="s">
        <v>2762</v>
      </c>
      <c r="F432" s="662" t="s">
        <v>2726</v>
      </c>
      <c r="G432" s="662" t="s">
        <v>2780</v>
      </c>
      <c r="H432" s="662" t="s">
        <v>1064</v>
      </c>
      <c r="I432" s="662" t="s">
        <v>1092</v>
      </c>
      <c r="J432" s="662" t="s">
        <v>1089</v>
      </c>
      <c r="K432" s="662" t="s">
        <v>2555</v>
      </c>
      <c r="L432" s="663">
        <v>923.74</v>
      </c>
      <c r="M432" s="663">
        <v>5542.44</v>
      </c>
      <c r="N432" s="662">
        <v>6</v>
      </c>
      <c r="O432" s="745">
        <v>5</v>
      </c>
      <c r="P432" s="663">
        <v>4618.7</v>
      </c>
      <c r="Q432" s="678">
        <v>0.83333333333333337</v>
      </c>
      <c r="R432" s="662">
        <v>5</v>
      </c>
      <c r="S432" s="678">
        <v>0.83333333333333337</v>
      </c>
      <c r="T432" s="745">
        <v>4.5</v>
      </c>
      <c r="U432" s="701">
        <v>0.9</v>
      </c>
    </row>
    <row r="433" spans="1:21" ht="14.4" customHeight="1" x14ac:dyDescent="0.3">
      <c r="A433" s="661">
        <v>11</v>
      </c>
      <c r="B433" s="662" t="s">
        <v>581</v>
      </c>
      <c r="C433" s="662" t="s">
        <v>2729</v>
      </c>
      <c r="D433" s="743" t="s">
        <v>4536</v>
      </c>
      <c r="E433" s="744" t="s">
        <v>2762</v>
      </c>
      <c r="F433" s="662" t="s">
        <v>2726</v>
      </c>
      <c r="G433" s="662" t="s">
        <v>2783</v>
      </c>
      <c r="H433" s="662" t="s">
        <v>1064</v>
      </c>
      <c r="I433" s="662" t="s">
        <v>1073</v>
      </c>
      <c r="J433" s="662" t="s">
        <v>1074</v>
      </c>
      <c r="K433" s="662" t="s">
        <v>2608</v>
      </c>
      <c r="L433" s="663">
        <v>48.42</v>
      </c>
      <c r="M433" s="663">
        <v>48.42</v>
      </c>
      <c r="N433" s="662">
        <v>1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11</v>
      </c>
      <c r="B434" s="662" t="s">
        <v>581</v>
      </c>
      <c r="C434" s="662" t="s">
        <v>2729</v>
      </c>
      <c r="D434" s="743" t="s">
        <v>4536</v>
      </c>
      <c r="E434" s="744" t="s">
        <v>2762</v>
      </c>
      <c r="F434" s="662" t="s">
        <v>2726</v>
      </c>
      <c r="G434" s="662" t="s">
        <v>2783</v>
      </c>
      <c r="H434" s="662" t="s">
        <v>1064</v>
      </c>
      <c r="I434" s="662" t="s">
        <v>1073</v>
      </c>
      <c r="J434" s="662" t="s">
        <v>1074</v>
      </c>
      <c r="K434" s="662" t="s">
        <v>2608</v>
      </c>
      <c r="L434" s="663">
        <v>36.54</v>
      </c>
      <c r="M434" s="663">
        <v>36.54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11</v>
      </c>
      <c r="B435" s="662" t="s">
        <v>581</v>
      </c>
      <c r="C435" s="662" t="s">
        <v>2729</v>
      </c>
      <c r="D435" s="743" t="s">
        <v>4536</v>
      </c>
      <c r="E435" s="744" t="s">
        <v>2762</v>
      </c>
      <c r="F435" s="662" t="s">
        <v>2726</v>
      </c>
      <c r="G435" s="662" t="s">
        <v>2784</v>
      </c>
      <c r="H435" s="662" t="s">
        <v>582</v>
      </c>
      <c r="I435" s="662" t="s">
        <v>725</v>
      </c>
      <c r="J435" s="662" t="s">
        <v>2785</v>
      </c>
      <c r="K435" s="662" t="s">
        <v>2786</v>
      </c>
      <c r="L435" s="663">
        <v>0</v>
      </c>
      <c r="M435" s="663">
        <v>0</v>
      </c>
      <c r="N435" s="662">
        <v>27</v>
      </c>
      <c r="O435" s="745">
        <v>20</v>
      </c>
      <c r="P435" s="663">
        <v>0</v>
      </c>
      <c r="Q435" s="678"/>
      <c r="R435" s="662">
        <v>17</v>
      </c>
      <c r="S435" s="678">
        <v>0.62962962962962965</v>
      </c>
      <c r="T435" s="745">
        <v>13.5</v>
      </c>
      <c r="U435" s="701">
        <v>0.67500000000000004</v>
      </c>
    </row>
    <row r="436" spans="1:21" ht="14.4" customHeight="1" x14ac:dyDescent="0.3">
      <c r="A436" s="661">
        <v>11</v>
      </c>
      <c r="B436" s="662" t="s">
        <v>581</v>
      </c>
      <c r="C436" s="662" t="s">
        <v>2729</v>
      </c>
      <c r="D436" s="743" t="s">
        <v>4536</v>
      </c>
      <c r="E436" s="744" t="s">
        <v>2762</v>
      </c>
      <c r="F436" s="662" t="s">
        <v>2726</v>
      </c>
      <c r="G436" s="662" t="s">
        <v>2790</v>
      </c>
      <c r="H436" s="662" t="s">
        <v>1064</v>
      </c>
      <c r="I436" s="662" t="s">
        <v>2933</v>
      </c>
      <c r="J436" s="662" t="s">
        <v>2934</v>
      </c>
      <c r="K436" s="662" t="s">
        <v>2935</v>
      </c>
      <c r="L436" s="663">
        <v>31.32</v>
      </c>
      <c r="M436" s="663">
        <v>31.32</v>
      </c>
      <c r="N436" s="662">
        <v>1</v>
      </c>
      <c r="O436" s="745">
        <v>0.5</v>
      </c>
      <c r="P436" s="663">
        <v>31.32</v>
      </c>
      <c r="Q436" s="678">
        <v>1</v>
      </c>
      <c r="R436" s="662">
        <v>1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11</v>
      </c>
      <c r="B437" s="662" t="s">
        <v>581</v>
      </c>
      <c r="C437" s="662" t="s">
        <v>2729</v>
      </c>
      <c r="D437" s="743" t="s">
        <v>4536</v>
      </c>
      <c r="E437" s="744" t="s">
        <v>2762</v>
      </c>
      <c r="F437" s="662" t="s">
        <v>2726</v>
      </c>
      <c r="G437" s="662" t="s">
        <v>2790</v>
      </c>
      <c r="H437" s="662" t="s">
        <v>1064</v>
      </c>
      <c r="I437" s="662" t="s">
        <v>1119</v>
      </c>
      <c r="J437" s="662" t="s">
        <v>1120</v>
      </c>
      <c r="K437" s="662" t="s">
        <v>2612</v>
      </c>
      <c r="L437" s="663">
        <v>31.32</v>
      </c>
      <c r="M437" s="663">
        <v>31.32</v>
      </c>
      <c r="N437" s="662">
        <v>1</v>
      </c>
      <c r="O437" s="745">
        <v>1</v>
      </c>
      <c r="P437" s="663">
        <v>31.32</v>
      </c>
      <c r="Q437" s="678">
        <v>1</v>
      </c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11</v>
      </c>
      <c r="B438" s="662" t="s">
        <v>581</v>
      </c>
      <c r="C438" s="662" t="s">
        <v>2729</v>
      </c>
      <c r="D438" s="743" t="s">
        <v>4536</v>
      </c>
      <c r="E438" s="744" t="s">
        <v>2762</v>
      </c>
      <c r="F438" s="662" t="s">
        <v>2728</v>
      </c>
      <c r="G438" s="662" t="s">
        <v>2795</v>
      </c>
      <c r="H438" s="662" t="s">
        <v>582</v>
      </c>
      <c r="I438" s="662" t="s">
        <v>2798</v>
      </c>
      <c r="J438" s="662" t="s">
        <v>2799</v>
      </c>
      <c r="K438" s="662" t="s">
        <v>2800</v>
      </c>
      <c r="L438" s="663">
        <v>1000</v>
      </c>
      <c r="M438" s="663">
        <v>2000</v>
      </c>
      <c r="N438" s="662">
        <v>2</v>
      </c>
      <c r="O438" s="745">
        <v>2</v>
      </c>
      <c r="P438" s="663">
        <v>2000</v>
      </c>
      <c r="Q438" s="678">
        <v>1</v>
      </c>
      <c r="R438" s="662">
        <v>2</v>
      </c>
      <c r="S438" s="678">
        <v>1</v>
      </c>
      <c r="T438" s="745">
        <v>2</v>
      </c>
      <c r="U438" s="701">
        <v>1</v>
      </c>
    </row>
    <row r="439" spans="1:21" ht="14.4" customHeight="1" x14ac:dyDescent="0.3">
      <c r="A439" s="661">
        <v>11</v>
      </c>
      <c r="B439" s="662" t="s">
        <v>581</v>
      </c>
      <c r="C439" s="662" t="s">
        <v>2729</v>
      </c>
      <c r="D439" s="743" t="s">
        <v>4536</v>
      </c>
      <c r="E439" s="744" t="s">
        <v>2762</v>
      </c>
      <c r="F439" s="662" t="s">
        <v>2728</v>
      </c>
      <c r="G439" s="662" t="s">
        <v>2795</v>
      </c>
      <c r="H439" s="662" t="s">
        <v>582</v>
      </c>
      <c r="I439" s="662" t="s">
        <v>2801</v>
      </c>
      <c r="J439" s="662" t="s">
        <v>2802</v>
      </c>
      <c r="K439" s="662" t="s">
        <v>2803</v>
      </c>
      <c r="L439" s="663">
        <v>500</v>
      </c>
      <c r="M439" s="663">
        <v>3000</v>
      </c>
      <c r="N439" s="662">
        <v>6</v>
      </c>
      <c r="O439" s="745">
        <v>6</v>
      </c>
      <c r="P439" s="663">
        <v>3000</v>
      </c>
      <c r="Q439" s="678">
        <v>1</v>
      </c>
      <c r="R439" s="662">
        <v>6</v>
      </c>
      <c r="S439" s="678">
        <v>1</v>
      </c>
      <c r="T439" s="745">
        <v>6</v>
      </c>
      <c r="U439" s="701">
        <v>1</v>
      </c>
    </row>
    <row r="440" spans="1:21" ht="14.4" customHeight="1" x14ac:dyDescent="0.3">
      <c r="A440" s="661">
        <v>11</v>
      </c>
      <c r="B440" s="662" t="s">
        <v>581</v>
      </c>
      <c r="C440" s="662" t="s">
        <v>2729</v>
      </c>
      <c r="D440" s="743" t="s">
        <v>4536</v>
      </c>
      <c r="E440" s="744" t="s">
        <v>2762</v>
      </c>
      <c r="F440" s="662" t="s">
        <v>2728</v>
      </c>
      <c r="G440" s="662" t="s">
        <v>2795</v>
      </c>
      <c r="H440" s="662" t="s">
        <v>582</v>
      </c>
      <c r="I440" s="662" t="s">
        <v>2804</v>
      </c>
      <c r="J440" s="662" t="s">
        <v>2805</v>
      </c>
      <c r="K440" s="662" t="s">
        <v>2806</v>
      </c>
      <c r="L440" s="663">
        <v>971.25</v>
      </c>
      <c r="M440" s="663">
        <v>6798.75</v>
      </c>
      <c r="N440" s="662">
        <v>7</v>
      </c>
      <c r="O440" s="745">
        <v>7</v>
      </c>
      <c r="P440" s="663">
        <v>6798.75</v>
      </c>
      <c r="Q440" s="678">
        <v>1</v>
      </c>
      <c r="R440" s="662">
        <v>7</v>
      </c>
      <c r="S440" s="678">
        <v>1</v>
      </c>
      <c r="T440" s="745">
        <v>7</v>
      </c>
      <c r="U440" s="701">
        <v>1</v>
      </c>
    </row>
    <row r="441" spans="1:21" ht="14.4" customHeight="1" x14ac:dyDescent="0.3">
      <c r="A441" s="661">
        <v>11</v>
      </c>
      <c r="B441" s="662" t="s">
        <v>581</v>
      </c>
      <c r="C441" s="662" t="s">
        <v>2729</v>
      </c>
      <c r="D441" s="743" t="s">
        <v>4536</v>
      </c>
      <c r="E441" s="744" t="s">
        <v>2762</v>
      </c>
      <c r="F441" s="662" t="s">
        <v>2728</v>
      </c>
      <c r="G441" s="662" t="s">
        <v>2795</v>
      </c>
      <c r="H441" s="662" t="s">
        <v>582</v>
      </c>
      <c r="I441" s="662" t="s">
        <v>2910</v>
      </c>
      <c r="J441" s="662" t="s">
        <v>2911</v>
      </c>
      <c r="K441" s="662"/>
      <c r="L441" s="663">
        <v>500</v>
      </c>
      <c r="M441" s="663">
        <v>500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11</v>
      </c>
      <c r="B442" s="662" t="s">
        <v>581</v>
      </c>
      <c r="C442" s="662" t="s">
        <v>2729</v>
      </c>
      <c r="D442" s="743" t="s">
        <v>4536</v>
      </c>
      <c r="E442" s="744" t="s">
        <v>2762</v>
      </c>
      <c r="F442" s="662" t="s">
        <v>2728</v>
      </c>
      <c r="G442" s="662" t="s">
        <v>2795</v>
      </c>
      <c r="H442" s="662" t="s">
        <v>582</v>
      </c>
      <c r="I442" s="662" t="s">
        <v>2942</v>
      </c>
      <c r="J442" s="662" t="s">
        <v>2943</v>
      </c>
      <c r="K442" s="662" t="s">
        <v>2944</v>
      </c>
      <c r="L442" s="663">
        <v>1000</v>
      </c>
      <c r="M442" s="663">
        <v>1000</v>
      </c>
      <c r="N442" s="662">
        <v>1</v>
      </c>
      <c r="O442" s="745">
        <v>1</v>
      </c>
      <c r="P442" s="663">
        <v>1000</v>
      </c>
      <c r="Q442" s="678">
        <v>1</v>
      </c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11</v>
      </c>
      <c r="B443" s="662" t="s">
        <v>581</v>
      </c>
      <c r="C443" s="662" t="s">
        <v>2729</v>
      </c>
      <c r="D443" s="743" t="s">
        <v>4536</v>
      </c>
      <c r="E443" s="744" t="s">
        <v>2763</v>
      </c>
      <c r="F443" s="662" t="s">
        <v>2726</v>
      </c>
      <c r="G443" s="662" t="s">
        <v>2765</v>
      </c>
      <c r="H443" s="662" t="s">
        <v>1064</v>
      </c>
      <c r="I443" s="662" t="s">
        <v>1272</v>
      </c>
      <c r="J443" s="662" t="s">
        <v>2587</v>
      </c>
      <c r="K443" s="662" t="s">
        <v>2588</v>
      </c>
      <c r="L443" s="663">
        <v>154.36000000000001</v>
      </c>
      <c r="M443" s="663">
        <v>154.36000000000001</v>
      </c>
      <c r="N443" s="662">
        <v>1</v>
      </c>
      <c r="O443" s="745">
        <v>1</v>
      </c>
      <c r="P443" s="663">
        <v>154.36000000000001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11</v>
      </c>
      <c r="B444" s="662" t="s">
        <v>581</v>
      </c>
      <c r="C444" s="662" t="s">
        <v>2729</v>
      </c>
      <c r="D444" s="743" t="s">
        <v>4536</v>
      </c>
      <c r="E444" s="744" t="s">
        <v>2763</v>
      </c>
      <c r="F444" s="662" t="s">
        <v>2726</v>
      </c>
      <c r="G444" s="662" t="s">
        <v>2766</v>
      </c>
      <c r="H444" s="662" t="s">
        <v>582</v>
      </c>
      <c r="I444" s="662" t="s">
        <v>2767</v>
      </c>
      <c r="J444" s="662" t="s">
        <v>1248</v>
      </c>
      <c r="K444" s="662" t="s">
        <v>1237</v>
      </c>
      <c r="L444" s="663">
        <v>0</v>
      </c>
      <c r="M444" s="663">
        <v>0</v>
      </c>
      <c r="N444" s="662">
        <v>2</v>
      </c>
      <c r="O444" s="745">
        <v>1</v>
      </c>
      <c r="P444" s="663">
        <v>0</v>
      </c>
      <c r="Q444" s="678"/>
      <c r="R444" s="662">
        <v>1</v>
      </c>
      <c r="S444" s="678">
        <v>0.5</v>
      </c>
      <c r="T444" s="745">
        <v>0.5</v>
      </c>
      <c r="U444" s="701">
        <v>0.5</v>
      </c>
    </row>
    <row r="445" spans="1:21" ht="14.4" customHeight="1" x14ac:dyDescent="0.3">
      <c r="A445" s="661">
        <v>11</v>
      </c>
      <c r="B445" s="662" t="s">
        <v>581</v>
      </c>
      <c r="C445" s="662" t="s">
        <v>2729</v>
      </c>
      <c r="D445" s="743" t="s">
        <v>4536</v>
      </c>
      <c r="E445" s="744" t="s">
        <v>2763</v>
      </c>
      <c r="F445" s="662" t="s">
        <v>2726</v>
      </c>
      <c r="G445" s="662" t="s">
        <v>2769</v>
      </c>
      <c r="H445" s="662" t="s">
        <v>582</v>
      </c>
      <c r="I445" s="662" t="s">
        <v>3012</v>
      </c>
      <c r="J445" s="662" t="s">
        <v>3013</v>
      </c>
      <c r="K445" s="662" t="s">
        <v>3014</v>
      </c>
      <c r="L445" s="663">
        <v>48.72</v>
      </c>
      <c r="M445" s="663">
        <v>48.72</v>
      </c>
      <c r="N445" s="662">
        <v>1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11</v>
      </c>
      <c r="B446" s="662" t="s">
        <v>581</v>
      </c>
      <c r="C446" s="662" t="s">
        <v>2729</v>
      </c>
      <c r="D446" s="743" t="s">
        <v>4536</v>
      </c>
      <c r="E446" s="744" t="s">
        <v>2763</v>
      </c>
      <c r="F446" s="662" t="s">
        <v>2726</v>
      </c>
      <c r="G446" s="662" t="s">
        <v>2769</v>
      </c>
      <c r="H446" s="662" t="s">
        <v>582</v>
      </c>
      <c r="I446" s="662" t="s">
        <v>3015</v>
      </c>
      <c r="J446" s="662" t="s">
        <v>3016</v>
      </c>
      <c r="K446" s="662" t="s">
        <v>3017</v>
      </c>
      <c r="L446" s="663">
        <v>24.35</v>
      </c>
      <c r="M446" s="663">
        <v>24.35</v>
      </c>
      <c r="N446" s="662">
        <v>1</v>
      </c>
      <c r="O446" s="745">
        <v>0.5</v>
      </c>
      <c r="P446" s="663">
        <v>24.35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11</v>
      </c>
      <c r="B447" s="662" t="s">
        <v>581</v>
      </c>
      <c r="C447" s="662" t="s">
        <v>2729</v>
      </c>
      <c r="D447" s="743" t="s">
        <v>4536</v>
      </c>
      <c r="E447" s="744" t="s">
        <v>2763</v>
      </c>
      <c r="F447" s="662" t="s">
        <v>2726</v>
      </c>
      <c r="G447" s="662" t="s">
        <v>2823</v>
      </c>
      <c r="H447" s="662" t="s">
        <v>582</v>
      </c>
      <c r="I447" s="662" t="s">
        <v>779</v>
      </c>
      <c r="J447" s="662" t="s">
        <v>676</v>
      </c>
      <c r="K447" s="662" t="s">
        <v>2863</v>
      </c>
      <c r="L447" s="663">
        <v>55.14</v>
      </c>
      <c r="M447" s="663">
        <v>55.14</v>
      </c>
      <c r="N447" s="662">
        <v>1</v>
      </c>
      <c r="O447" s="745">
        <v>1</v>
      </c>
      <c r="P447" s="663">
        <v>55.14</v>
      </c>
      <c r="Q447" s="678">
        <v>1</v>
      </c>
      <c r="R447" s="662">
        <v>1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11</v>
      </c>
      <c r="B448" s="662" t="s">
        <v>581</v>
      </c>
      <c r="C448" s="662" t="s">
        <v>2729</v>
      </c>
      <c r="D448" s="743" t="s">
        <v>4536</v>
      </c>
      <c r="E448" s="744" t="s">
        <v>2763</v>
      </c>
      <c r="F448" s="662" t="s">
        <v>2726</v>
      </c>
      <c r="G448" s="662" t="s">
        <v>2826</v>
      </c>
      <c r="H448" s="662" t="s">
        <v>582</v>
      </c>
      <c r="I448" s="662" t="s">
        <v>883</v>
      </c>
      <c r="J448" s="662" t="s">
        <v>884</v>
      </c>
      <c r="K448" s="662" t="s">
        <v>2827</v>
      </c>
      <c r="L448" s="663">
        <v>60.9</v>
      </c>
      <c r="M448" s="663">
        <v>60.9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11</v>
      </c>
      <c r="B449" s="662" t="s">
        <v>581</v>
      </c>
      <c r="C449" s="662" t="s">
        <v>2729</v>
      </c>
      <c r="D449" s="743" t="s">
        <v>4536</v>
      </c>
      <c r="E449" s="744" t="s">
        <v>2763</v>
      </c>
      <c r="F449" s="662" t="s">
        <v>2726</v>
      </c>
      <c r="G449" s="662" t="s">
        <v>2828</v>
      </c>
      <c r="H449" s="662" t="s">
        <v>582</v>
      </c>
      <c r="I449" s="662" t="s">
        <v>798</v>
      </c>
      <c r="J449" s="662" t="s">
        <v>799</v>
      </c>
      <c r="K449" s="662" t="s">
        <v>2870</v>
      </c>
      <c r="L449" s="663">
        <v>0</v>
      </c>
      <c r="M449" s="663">
        <v>0</v>
      </c>
      <c r="N449" s="662">
        <v>1</v>
      </c>
      <c r="O449" s="745">
        <v>1</v>
      </c>
      <c r="P449" s="663"/>
      <c r="Q449" s="678"/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11</v>
      </c>
      <c r="B450" s="662" t="s">
        <v>581</v>
      </c>
      <c r="C450" s="662" t="s">
        <v>2729</v>
      </c>
      <c r="D450" s="743" t="s">
        <v>4536</v>
      </c>
      <c r="E450" s="744" t="s">
        <v>2763</v>
      </c>
      <c r="F450" s="662" t="s">
        <v>2726</v>
      </c>
      <c r="G450" s="662" t="s">
        <v>2882</v>
      </c>
      <c r="H450" s="662" t="s">
        <v>582</v>
      </c>
      <c r="I450" s="662" t="s">
        <v>3002</v>
      </c>
      <c r="J450" s="662" t="s">
        <v>3003</v>
      </c>
      <c r="K450" s="662" t="s">
        <v>3004</v>
      </c>
      <c r="L450" s="663">
        <v>0</v>
      </c>
      <c r="M450" s="663">
        <v>0</v>
      </c>
      <c r="N450" s="662">
        <v>2</v>
      </c>
      <c r="O450" s="745">
        <v>1.5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11</v>
      </c>
      <c r="B451" s="662" t="s">
        <v>581</v>
      </c>
      <c r="C451" s="662" t="s">
        <v>2729</v>
      </c>
      <c r="D451" s="743" t="s">
        <v>4536</v>
      </c>
      <c r="E451" s="744" t="s">
        <v>2763</v>
      </c>
      <c r="F451" s="662" t="s">
        <v>2726</v>
      </c>
      <c r="G451" s="662" t="s">
        <v>2780</v>
      </c>
      <c r="H451" s="662" t="s">
        <v>1064</v>
      </c>
      <c r="I451" s="662" t="s">
        <v>1197</v>
      </c>
      <c r="J451" s="662" t="s">
        <v>1089</v>
      </c>
      <c r="K451" s="662" t="s">
        <v>2554</v>
      </c>
      <c r="L451" s="663">
        <v>543.39</v>
      </c>
      <c r="M451" s="663">
        <v>2173.56</v>
      </c>
      <c r="N451" s="662">
        <v>4</v>
      </c>
      <c r="O451" s="745">
        <v>3.5</v>
      </c>
      <c r="P451" s="663">
        <v>2173.56</v>
      </c>
      <c r="Q451" s="678">
        <v>1</v>
      </c>
      <c r="R451" s="662">
        <v>4</v>
      </c>
      <c r="S451" s="678">
        <v>1</v>
      </c>
      <c r="T451" s="745">
        <v>3.5</v>
      </c>
      <c r="U451" s="701">
        <v>1</v>
      </c>
    </row>
    <row r="452" spans="1:21" ht="14.4" customHeight="1" x14ac:dyDescent="0.3">
      <c r="A452" s="661">
        <v>11</v>
      </c>
      <c r="B452" s="662" t="s">
        <v>581</v>
      </c>
      <c r="C452" s="662" t="s">
        <v>2729</v>
      </c>
      <c r="D452" s="743" t="s">
        <v>4536</v>
      </c>
      <c r="E452" s="744" t="s">
        <v>2763</v>
      </c>
      <c r="F452" s="662" t="s">
        <v>2726</v>
      </c>
      <c r="G452" s="662" t="s">
        <v>2780</v>
      </c>
      <c r="H452" s="662" t="s">
        <v>1064</v>
      </c>
      <c r="I452" s="662" t="s">
        <v>1088</v>
      </c>
      <c r="J452" s="662" t="s">
        <v>1089</v>
      </c>
      <c r="K452" s="662" t="s">
        <v>2553</v>
      </c>
      <c r="L452" s="663">
        <v>815.1</v>
      </c>
      <c r="M452" s="663">
        <v>16302.000000000005</v>
      </c>
      <c r="N452" s="662">
        <v>20</v>
      </c>
      <c r="O452" s="745">
        <v>16.5</v>
      </c>
      <c r="P452" s="663">
        <v>14671.800000000005</v>
      </c>
      <c r="Q452" s="678">
        <v>0.9</v>
      </c>
      <c r="R452" s="662">
        <v>18</v>
      </c>
      <c r="S452" s="678">
        <v>0.9</v>
      </c>
      <c r="T452" s="745">
        <v>15</v>
      </c>
      <c r="U452" s="701">
        <v>0.90909090909090906</v>
      </c>
    </row>
    <row r="453" spans="1:21" ht="14.4" customHeight="1" x14ac:dyDescent="0.3">
      <c r="A453" s="661">
        <v>11</v>
      </c>
      <c r="B453" s="662" t="s">
        <v>581</v>
      </c>
      <c r="C453" s="662" t="s">
        <v>2729</v>
      </c>
      <c r="D453" s="743" t="s">
        <v>4536</v>
      </c>
      <c r="E453" s="744" t="s">
        <v>2763</v>
      </c>
      <c r="F453" s="662" t="s">
        <v>2726</v>
      </c>
      <c r="G453" s="662" t="s">
        <v>2780</v>
      </c>
      <c r="H453" s="662" t="s">
        <v>1064</v>
      </c>
      <c r="I453" s="662" t="s">
        <v>1092</v>
      </c>
      <c r="J453" s="662" t="s">
        <v>1089</v>
      </c>
      <c r="K453" s="662" t="s">
        <v>2555</v>
      </c>
      <c r="L453" s="663">
        <v>923.74</v>
      </c>
      <c r="M453" s="663">
        <v>6466.1799999999994</v>
      </c>
      <c r="N453" s="662">
        <v>7</v>
      </c>
      <c r="O453" s="745">
        <v>5.5</v>
      </c>
      <c r="P453" s="663">
        <v>5542.44</v>
      </c>
      <c r="Q453" s="678">
        <v>0.85714285714285721</v>
      </c>
      <c r="R453" s="662">
        <v>6</v>
      </c>
      <c r="S453" s="678">
        <v>0.8571428571428571</v>
      </c>
      <c r="T453" s="745">
        <v>4.5</v>
      </c>
      <c r="U453" s="701">
        <v>0.81818181818181823</v>
      </c>
    </row>
    <row r="454" spans="1:21" ht="14.4" customHeight="1" x14ac:dyDescent="0.3">
      <c r="A454" s="661">
        <v>11</v>
      </c>
      <c r="B454" s="662" t="s">
        <v>581</v>
      </c>
      <c r="C454" s="662" t="s">
        <v>2729</v>
      </c>
      <c r="D454" s="743" t="s">
        <v>4536</v>
      </c>
      <c r="E454" s="744" t="s">
        <v>2763</v>
      </c>
      <c r="F454" s="662" t="s">
        <v>2726</v>
      </c>
      <c r="G454" s="662" t="s">
        <v>2783</v>
      </c>
      <c r="H454" s="662" t="s">
        <v>582</v>
      </c>
      <c r="I454" s="662" t="s">
        <v>2258</v>
      </c>
      <c r="J454" s="662" t="s">
        <v>1074</v>
      </c>
      <c r="K454" s="662" t="s">
        <v>2889</v>
      </c>
      <c r="L454" s="663">
        <v>36.54</v>
      </c>
      <c r="M454" s="663">
        <v>109.62</v>
      </c>
      <c r="N454" s="662">
        <v>3</v>
      </c>
      <c r="O454" s="745">
        <v>2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11</v>
      </c>
      <c r="B455" s="662" t="s">
        <v>581</v>
      </c>
      <c r="C455" s="662" t="s">
        <v>2729</v>
      </c>
      <c r="D455" s="743" t="s">
        <v>4536</v>
      </c>
      <c r="E455" s="744" t="s">
        <v>2763</v>
      </c>
      <c r="F455" s="662" t="s">
        <v>2726</v>
      </c>
      <c r="G455" s="662" t="s">
        <v>2783</v>
      </c>
      <c r="H455" s="662" t="s">
        <v>582</v>
      </c>
      <c r="I455" s="662" t="s">
        <v>2981</v>
      </c>
      <c r="J455" s="662" t="s">
        <v>1074</v>
      </c>
      <c r="K455" s="662" t="s">
        <v>2982</v>
      </c>
      <c r="L455" s="663">
        <v>18.260000000000002</v>
      </c>
      <c r="M455" s="663">
        <v>18.260000000000002</v>
      </c>
      <c r="N455" s="662">
        <v>1</v>
      </c>
      <c r="O455" s="745">
        <v>0.5</v>
      </c>
      <c r="P455" s="663">
        <v>18.260000000000002</v>
      </c>
      <c r="Q455" s="678">
        <v>1</v>
      </c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11</v>
      </c>
      <c r="B456" s="662" t="s">
        <v>581</v>
      </c>
      <c r="C456" s="662" t="s">
        <v>2729</v>
      </c>
      <c r="D456" s="743" t="s">
        <v>4536</v>
      </c>
      <c r="E456" s="744" t="s">
        <v>2763</v>
      </c>
      <c r="F456" s="662" t="s">
        <v>2726</v>
      </c>
      <c r="G456" s="662" t="s">
        <v>2784</v>
      </c>
      <c r="H456" s="662" t="s">
        <v>582</v>
      </c>
      <c r="I456" s="662" t="s">
        <v>725</v>
      </c>
      <c r="J456" s="662" t="s">
        <v>2785</v>
      </c>
      <c r="K456" s="662" t="s">
        <v>2786</v>
      </c>
      <c r="L456" s="663">
        <v>0</v>
      </c>
      <c r="M456" s="663">
        <v>0</v>
      </c>
      <c r="N456" s="662">
        <v>8</v>
      </c>
      <c r="O456" s="745">
        <v>5</v>
      </c>
      <c r="P456" s="663">
        <v>0</v>
      </c>
      <c r="Q456" s="678"/>
      <c r="R456" s="662">
        <v>6</v>
      </c>
      <c r="S456" s="678">
        <v>0.75</v>
      </c>
      <c r="T456" s="745">
        <v>3</v>
      </c>
      <c r="U456" s="701">
        <v>0.6</v>
      </c>
    </row>
    <row r="457" spans="1:21" ht="14.4" customHeight="1" x14ac:dyDescent="0.3">
      <c r="A457" s="661">
        <v>11</v>
      </c>
      <c r="B457" s="662" t="s">
        <v>581</v>
      </c>
      <c r="C457" s="662" t="s">
        <v>2729</v>
      </c>
      <c r="D457" s="743" t="s">
        <v>4536</v>
      </c>
      <c r="E457" s="744" t="s">
        <v>2763</v>
      </c>
      <c r="F457" s="662" t="s">
        <v>2726</v>
      </c>
      <c r="G457" s="662" t="s">
        <v>2787</v>
      </c>
      <c r="H457" s="662" t="s">
        <v>582</v>
      </c>
      <c r="I457" s="662" t="s">
        <v>1243</v>
      </c>
      <c r="J457" s="662" t="s">
        <v>1244</v>
      </c>
      <c r="K457" s="662" t="s">
        <v>2789</v>
      </c>
      <c r="L457" s="663">
        <v>22.44</v>
      </c>
      <c r="M457" s="663">
        <v>22.44</v>
      </c>
      <c r="N457" s="662">
        <v>1</v>
      </c>
      <c r="O457" s="745">
        <v>0.5</v>
      </c>
      <c r="P457" s="663">
        <v>22.44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11</v>
      </c>
      <c r="B458" s="662" t="s">
        <v>581</v>
      </c>
      <c r="C458" s="662" t="s">
        <v>2729</v>
      </c>
      <c r="D458" s="743" t="s">
        <v>4536</v>
      </c>
      <c r="E458" s="744" t="s">
        <v>2763</v>
      </c>
      <c r="F458" s="662" t="s">
        <v>2728</v>
      </c>
      <c r="G458" s="662" t="s">
        <v>2795</v>
      </c>
      <c r="H458" s="662" t="s">
        <v>582</v>
      </c>
      <c r="I458" s="662" t="s">
        <v>2801</v>
      </c>
      <c r="J458" s="662" t="s">
        <v>2802</v>
      </c>
      <c r="K458" s="662" t="s">
        <v>2803</v>
      </c>
      <c r="L458" s="663">
        <v>500</v>
      </c>
      <c r="M458" s="663">
        <v>2500</v>
      </c>
      <c r="N458" s="662">
        <v>5</v>
      </c>
      <c r="O458" s="745">
        <v>5</v>
      </c>
      <c r="P458" s="663">
        <v>2500</v>
      </c>
      <c r="Q458" s="678">
        <v>1</v>
      </c>
      <c r="R458" s="662">
        <v>5</v>
      </c>
      <c r="S458" s="678">
        <v>1</v>
      </c>
      <c r="T458" s="745">
        <v>5</v>
      </c>
      <c r="U458" s="701">
        <v>1</v>
      </c>
    </row>
    <row r="459" spans="1:21" ht="14.4" customHeight="1" x14ac:dyDescent="0.3">
      <c r="A459" s="661">
        <v>11</v>
      </c>
      <c r="B459" s="662" t="s">
        <v>581</v>
      </c>
      <c r="C459" s="662" t="s">
        <v>2729</v>
      </c>
      <c r="D459" s="743" t="s">
        <v>4536</v>
      </c>
      <c r="E459" s="744" t="s">
        <v>2763</v>
      </c>
      <c r="F459" s="662" t="s">
        <v>2728</v>
      </c>
      <c r="G459" s="662" t="s">
        <v>2795</v>
      </c>
      <c r="H459" s="662" t="s">
        <v>582</v>
      </c>
      <c r="I459" s="662" t="s">
        <v>2804</v>
      </c>
      <c r="J459" s="662" t="s">
        <v>2805</v>
      </c>
      <c r="K459" s="662" t="s">
        <v>2806</v>
      </c>
      <c r="L459" s="663">
        <v>971.25</v>
      </c>
      <c r="M459" s="663">
        <v>2913.75</v>
      </c>
      <c r="N459" s="662">
        <v>3</v>
      </c>
      <c r="O459" s="745">
        <v>3</v>
      </c>
      <c r="P459" s="663">
        <v>1942.5</v>
      </c>
      <c r="Q459" s="678">
        <v>0.66666666666666663</v>
      </c>
      <c r="R459" s="662">
        <v>2</v>
      </c>
      <c r="S459" s="678">
        <v>0.66666666666666663</v>
      </c>
      <c r="T459" s="745">
        <v>2</v>
      </c>
      <c r="U459" s="701">
        <v>0.66666666666666663</v>
      </c>
    </row>
    <row r="460" spans="1:21" ht="14.4" customHeight="1" x14ac:dyDescent="0.3">
      <c r="A460" s="661">
        <v>11</v>
      </c>
      <c r="B460" s="662" t="s">
        <v>581</v>
      </c>
      <c r="C460" s="662" t="s">
        <v>2729</v>
      </c>
      <c r="D460" s="743" t="s">
        <v>4536</v>
      </c>
      <c r="E460" s="744" t="s">
        <v>2763</v>
      </c>
      <c r="F460" s="662" t="s">
        <v>2728</v>
      </c>
      <c r="G460" s="662" t="s">
        <v>2809</v>
      </c>
      <c r="H460" s="662" t="s">
        <v>582</v>
      </c>
      <c r="I460" s="662" t="s">
        <v>2813</v>
      </c>
      <c r="J460" s="662" t="s">
        <v>2814</v>
      </c>
      <c r="K460" s="662" t="s">
        <v>2815</v>
      </c>
      <c r="L460" s="663">
        <v>278.75</v>
      </c>
      <c r="M460" s="663">
        <v>278.75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11</v>
      </c>
      <c r="B461" s="662" t="s">
        <v>581</v>
      </c>
      <c r="C461" s="662" t="s">
        <v>2729</v>
      </c>
      <c r="D461" s="743" t="s">
        <v>4536</v>
      </c>
      <c r="E461" s="744" t="s">
        <v>2764</v>
      </c>
      <c r="F461" s="662" t="s">
        <v>2726</v>
      </c>
      <c r="G461" s="662" t="s">
        <v>2766</v>
      </c>
      <c r="H461" s="662" t="s">
        <v>582</v>
      </c>
      <c r="I461" s="662" t="s">
        <v>2859</v>
      </c>
      <c r="J461" s="662" t="s">
        <v>1248</v>
      </c>
      <c r="K461" s="662" t="s">
        <v>2594</v>
      </c>
      <c r="L461" s="663">
        <v>0</v>
      </c>
      <c r="M461" s="663">
        <v>0</v>
      </c>
      <c r="N461" s="662">
        <v>6</v>
      </c>
      <c r="O461" s="745">
        <v>2</v>
      </c>
      <c r="P461" s="663">
        <v>0</v>
      </c>
      <c r="Q461" s="678"/>
      <c r="R461" s="662">
        <v>2</v>
      </c>
      <c r="S461" s="678">
        <v>0.33333333333333331</v>
      </c>
      <c r="T461" s="745">
        <v>0.5</v>
      </c>
      <c r="U461" s="701">
        <v>0.25</v>
      </c>
    </row>
    <row r="462" spans="1:21" ht="14.4" customHeight="1" x14ac:dyDescent="0.3">
      <c r="A462" s="661">
        <v>11</v>
      </c>
      <c r="B462" s="662" t="s">
        <v>581</v>
      </c>
      <c r="C462" s="662" t="s">
        <v>2729</v>
      </c>
      <c r="D462" s="743" t="s">
        <v>4536</v>
      </c>
      <c r="E462" s="744" t="s">
        <v>2764</v>
      </c>
      <c r="F462" s="662" t="s">
        <v>2726</v>
      </c>
      <c r="G462" s="662" t="s">
        <v>2775</v>
      </c>
      <c r="H462" s="662" t="s">
        <v>582</v>
      </c>
      <c r="I462" s="662" t="s">
        <v>1251</v>
      </c>
      <c r="J462" s="662" t="s">
        <v>1252</v>
      </c>
      <c r="K462" s="662" t="s">
        <v>1253</v>
      </c>
      <c r="L462" s="663">
        <v>132.97999999999999</v>
      </c>
      <c r="M462" s="663">
        <v>265.95999999999998</v>
      </c>
      <c r="N462" s="662">
        <v>2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11</v>
      </c>
      <c r="B463" s="662" t="s">
        <v>581</v>
      </c>
      <c r="C463" s="662" t="s">
        <v>2729</v>
      </c>
      <c r="D463" s="743" t="s">
        <v>4536</v>
      </c>
      <c r="E463" s="744" t="s">
        <v>2764</v>
      </c>
      <c r="F463" s="662" t="s">
        <v>2726</v>
      </c>
      <c r="G463" s="662" t="s">
        <v>2780</v>
      </c>
      <c r="H463" s="662" t="s">
        <v>1064</v>
      </c>
      <c r="I463" s="662" t="s">
        <v>1197</v>
      </c>
      <c r="J463" s="662" t="s">
        <v>1089</v>
      </c>
      <c r="K463" s="662" t="s">
        <v>2554</v>
      </c>
      <c r="L463" s="663">
        <v>543.39</v>
      </c>
      <c r="M463" s="663">
        <v>2173.56</v>
      </c>
      <c r="N463" s="662">
        <v>4</v>
      </c>
      <c r="O463" s="745">
        <v>3.5</v>
      </c>
      <c r="P463" s="663">
        <v>543.39</v>
      </c>
      <c r="Q463" s="678">
        <v>0.25</v>
      </c>
      <c r="R463" s="662">
        <v>1</v>
      </c>
      <c r="S463" s="678">
        <v>0.25</v>
      </c>
      <c r="T463" s="745">
        <v>1</v>
      </c>
      <c r="U463" s="701">
        <v>0.2857142857142857</v>
      </c>
    </row>
    <row r="464" spans="1:21" ht="14.4" customHeight="1" x14ac:dyDescent="0.3">
      <c r="A464" s="661">
        <v>11</v>
      </c>
      <c r="B464" s="662" t="s">
        <v>581</v>
      </c>
      <c r="C464" s="662" t="s">
        <v>2729</v>
      </c>
      <c r="D464" s="743" t="s">
        <v>4536</v>
      </c>
      <c r="E464" s="744" t="s">
        <v>2764</v>
      </c>
      <c r="F464" s="662" t="s">
        <v>2726</v>
      </c>
      <c r="G464" s="662" t="s">
        <v>2780</v>
      </c>
      <c r="H464" s="662" t="s">
        <v>1064</v>
      </c>
      <c r="I464" s="662" t="s">
        <v>1088</v>
      </c>
      <c r="J464" s="662" t="s">
        <v>1089</v>
      </c>
      <c r="K464" s="662" t="s">
        <v>2553</v>
      </c>
      <c r="L464" s="663">
        <v>815.1</v>
      </c>
      <c r="M464" s="663">
        <v>14671.800000000003</v>
      </c>
      <c r="N464" s="662">
        <v>18</v>
      </c>
      <c r="O464" s="745">
        <v>12.5</v>
      </c>
      <c r="P464" s="663">
        <v>7335.9000000000015</v>
      </c>
      <c r="Q464" s="678">
        <v>0.5</v>
      </c>
      <c r="R464" s="662">
        <v>9</v>
      </c>
      <c r="S464" s="678">
        <v>0.5</v>
      </c>
      <c r="T464" s="745">
        <v>7.5</v>
      </c>
      <c r="U464" s="701">
        <v>0.6</v>
      </c>
    </row>
    <row r="465" spans="1:21" ht="14.4" customHeight="1" x14ac:dyDescent="0.3">
      <c r="A465" s="661">
        <v>11</v>
      </c>
      <c r="B465" s="662" t="s">
        <v>581</v>
      </c>
      <c r="C465" s="662" t="s">
        <v>2729</v>
      </c>
      <c r="D465" s="743" t="s">
        <v>4536</v>
      </c>
      <c r="E465" s="744" t="s">
        <v>2764</v>
      </c>
      <c r="F465" s="662" t="s">
        <v>2726</v>
      </c>
      <c r="G465" s="662" t="s">
        <v>2784</v>
      </c>
      <c r="H465" s="662" t="s">
        <v>582</v>
      </c>
      <c r="I465" s="662" t="s">
        <v>725</v>
      </c>
      <c r="J465" s="662" t="s">
        <v>2785</v>
      </c>
      <c r="K465" s="662" t="s">
        <v>2786</v>
      </c>
      <c r="L465" s="663">
        <v>0</v>
      </c>
      <c r="M465" s="663">
        <v>0</v>
      </c>
      <c r="N465" s="662">
        <v>6</v>
      </c>
      <c r="O465" s="745">
        <v>4.5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11</v>
      </c>
      <c r="B466" s="662" t="s">
        <v>581</v>
      </c>
      <c r="C466" s="662" t="s">
        <v>2729</v>
      </c>
      <c r="D466" s="743" t="s">
        <v>4536</v>
      </c>
      <c r="E466" s="744" t="s">
        <v>2764</v>
      </c>
      <c r="F466" s="662" t="s">
        <v>2728</v>
      </c>
      <c r="G466" s="662" t="s">
        <v>2795</v>
      </c>
      <c r="H466" s="662" t="s">
        <v>582</v>
      </c>
      <c r="I466" s="662" t="s">
        <v>2798</v>
      </c>
      <c r="J466" s="662" t="s">
        <v>2799</v>
      </c>
      <c r="K466" s="662" t="s">
        <v>2800</v>
      </c>
      <c r="L466" s="663">
        <v>1000</v>
      </c>
      <c r="M466" s="663">
        <v>1000</v>
      </c>
      <c r="N466" s="662">
        <v>1</v>
      </c>
      <c r="O466" s="745">
        <v>1</v>
      </c>
      <c r="P466" s="663">
        <v>1000</v>
      </c>
      <c r="Q466" s="678">
        <v>1</v>
      </c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11</v>
      </c>
      <c r="B467" s="662" t="s">
        <v>581</v>
      </c>
      <c r="C467" s="662" t="s">
        <v>2729</v>
      </c>
      <c r="D467" s="743" t="s">
        <v>4536</v>
      </c>
      <c r="E467" s="744" t="s">
        <v>2764</v>
      </c>
      <c r="F467" s="662" t="s">
        <v>2728</v>
      </c>
      <c r="G467" s="662" t="s">
        <v>2795</v>
      </c>
      <c r="H467" s="662" t="s">
        <v>582</v>
      </c>
      <c r="I467" s="662" t="s">
        <v>2899</v>
      </c>
      <c r="J467" s="662" t="s">
        <v>2900</v>
      </c>
      <c r="K467" s="662" t="s">
        <v>2901</v>
      </c>
      <c r="L467" s="663">
        <v>350</v>
      </c>
      <c r="M467" s="663">
        <v>350</v>
      </c>
      <c r="N467" s="662">
        <v>1</v>
      </c>
      <c r="O467" s="745">
        <v>1</v>
      </c>
      <c r="P467" s="663">
        <v>350</v>
      </c>
      <c r="Q467" s="678">
        <v>1</v>
      </c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11</v>
      </c>
      <c r="B468" s="662" t="s">
        <v>581</v>
      </c>
      <c r="C468" s="662" t="s">
        <v>2729</v>
      </c>
      <c r="D468" s="743" t="s">
        <v>4536</v>
      </c>
      <c r="E468" s="744" t="s">
        <v>2764</v>
      </c>
      <c r="F468" s="662" t="s">
        <v>2728</v>
      </c>
      <c r="G468" s="662" t="s">
        <v>2795</v>
      </c>
      <c r="H468" s="662" t="s">
        <v>582</v>
      </c>
      <c r="I468" s="662" t="s">
        <v>2801</v>
      </c>
      <c r="J468" s="662" t="s">
        <v>2802</v>
      </c>
      <c r="K468" s="662" t="s">
        <v>2803</v>
      </c>
      <c r="L468" s="663">
        <v>500</v>
      </c>
      <c r="M468" s="663">
        <v>500</v>
      </c>
      <c r="N468" s="662">
        <v>1</v>
      </c>
      <c r="O468" s="745">
        <v>1</v>
      </c>
      <c r="P468" s="663">
        <v>500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11</v>
      </c>
      <c r="B469" s="662" t="s">
        <v>581</v>
      </c>
      <c r="C469" s="662" t="s">
        <v>2729</v>
      </c>
      <c r="D469" s="743" t="s">
        <v>4536</v>
      </c>
      <c r="E469" s="744" t="s">
        <v>2764</v>
      </c>
      <c r="F469" s="662" t="s">
        <v>2728</v>
      </c>
      <c r="G469" s="662" t="s">
        <v>2795</v>
      </c>
      <c r="H469" s="662" t="s">
        <v>582</v>
      </c>
      <c r="I469" s="662" t="s">
        <v>2918</v>
      </c>
      <c r="J469" s="662" t="s">
        <v>2919</v>
      </c>
      <c r="K469" s="662" t="s">
        <v>2920</v>
      </c>
      <c r="L469" s="663">
        <v>999.46</v>
      </c>
      <c r="M469" s="663">
        <v>1998.92</v>
      </c>
      <c r="N469" s="662">
        <v>2</v>
      </c>
      <c r="O469" s="745">
        <v>2</v>
      </c>
      <c r="P469" s="663">
        <v>999.46</v>
      </c>
      <c r="Q469" s="678">
        <v>0.5</v>
      </c>
      <c r="R469" s="662">
        <v>1</v>
      </c>
      <c r="S469" s="678">
        <v>0.5</v>
      </c>
      <c r="T469" s="745">
        <v>1</v>
      </c>
      <c r="U469" s="701">
        <v>0.5</v>
      </c>
    </row>
    <row r="470" spans="1:21" ht="14.4" customHeight="1" x14ac:dyDescent="0.3">
      <c r="A470" s="661">
        <v>11</v>
      </c>
      <c r="B470" s="662" t="s">
        <v>581</v>
      </c>
      <c r="C470" s="662" t="s">
        <v>2729</v>
      </c>
      <c r="D470" s="743" t="s">
        <v>4536</v>
      </c>
      <c r="E470" s="744" t="s">
        <v>2764</v>
      </c>
      <c r="F470" s="662" t="s">
        <v>2728</v>
      </c>
      <c r="G470" s="662" t="s">
        <v>2795</v>
      </c>
      <c r="H470" s="662" t="s">
        <v>582</v>
      </c>
      <c r="I470" s="662" t="s">
        <v>2804</v>
      </c>
      <c r="J470" s="662" t="s">
        <v>2805</v>
      </c>
      <c r="K470" s="662" t="s">
        <v>2806</v>
      </c>
      <c r="L470" s="663">
        <v>971.25</v>
      </c>
      <c r="M470" s="663">
        <v>971.25</v>
      </c>
      <c r="N470" s="662">
        <v>1</v>
      </c>
      <c r="O470" s="745">
        <v>1</v>
      </c>
      <c r="P470" s="663">
        <v>971.25</v>
      </c>
      <c r="Q470" s="678">
        <v>1</v>
      </c>
      <c r="R470" s="662">
        <v>1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11</v>
      </c>
      <c r="B471" s="662" t="s">
        <v>581</v>
      </c>
      <c r="C471" s="662" t="s">
        <v>2729</v>
      </c>
      <c r="D471" s="743" t="s">
        <v>4536</v>
      </c>
      <c r="E471" s="744" t="s">
        <v>2764</v>
      </c>
      <c r="F471" s="662" t="s">
        <v>2728</v>
      </c>
      <c r="G471" s="662" t="s">
        <v>2795</v>
      </c>
      <c r="H471" s="662" t="s">
        <v>582</v>
      </c>
      <c r="I471" s="662" t="s">
        <v>2890</v>
      </c>
      <c r="J471" s="662" t="s">
        <v>2891</v>
      </c>
      <c r="K471" s="662"/>
      <c r="L471" s="663">
        <v>1000</v>
      </c>
      <c r="M471" s="663">
        <v>1000</v>
      </c>
      <c r="N471" s="662">
        <v>1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11</v>
      </c>
      <c r="B472" s="662" t="s">
        <v>581</v>
      </c>
      <c r="C472" s="662" t="s">
        <v>2729</v>
      </c>
      <c r="D472" s="743" t="s">
        <v>4536</v>
      </c>
      <c r="E472" s="744" t="s">
        <v>2764</v>
      </c>
      <c r="F472" s="662" t="s">
        <v>2728</v>
      </c>
      <c r="G472" s="662" t="s">
        <v>2809</v>
      </c>
      <c r="H472" s="662" t="s">
        <v>582</v>
      </c>
      <c r="I472" s="662" t="s">
        <v>2921</v>
      </c>
      <c r="J472" s="662" t="s">
        <v>2922</v>
      </c>
      <c r="K472" s="662" t="s">
        <v>2923</v>
      </c>
      <c r="L472" s="663">
        <v>200</v>
      </c>
      <c r="M472" s="663">
        <v>200</v>
      </c>
      <c r="N472" s="662">
        <v>1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11</v>
      </c>
      <c r="B473" s="662" t="s">
        <v>581</v>
      </c>
      <c r="C473" s="662" t="s">
        <v>2729</v>
      </c>
      <c r="D473" s="743" t="s">
        <v>4536</v>
      </c>
      <c r="E473" s="744" t="s">
        <v>2764</v>
      </c>
      <c r="F473" s="662" t="s">
        <v>2728</v>
      </c>
      <c r="G473" s="662" t="s">
        <v>2809</v>
      </c>
      <c r="H473" s="662" t="s">
        <v>582</v>
      </c>
      <c r="I473" s="662" t="s">
        <v>2813</v>
      </c>
      <c r="J473" s="662" t="s">
        <v>2814</v>
      </c>
      <c r="K473" s="662" t="s">
        <v>2815</v>
      </c>
      <c r="L473" s="663">
        <v>278.75</v>
      </c>
      <c r="M473" s="663">
        <v>278.75</v>
      </c>
      <c r="N473" s="662">
        <v>1</v>
      </c>
      <c r="O473" s="745">
        <v>1</v>
      </c>
      <c r="P473" s="663">
        <v>278.75</v>
      </c>
      <c r="Q473" s="678">
        <v>1</v>
      </c>
      <c r="R473" s="662">
        <v>1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11</v>
      </c>
      <c r="B474" s="662" t="s">
        <v>581</v>
      </c>
      <c r="C474" s="662" t="s">
        <v>2731</v>
      </c>
      <c r="D474" s="743" t="s">
        <v>4537</v>
      </c>
      <c r="E474" s="744" t="s">
        <v>2738</v>
      </c>
      <c r="F474" s="662" t="s">
        <v>2726</v>
      </c>
      <c r="G474" s="662" t="s">
        <v>3018</v>
      </c>
      <c r="H474" s="662" t="s">
        <v>582</v>
      </c>
      <c r="I474" s="662" t="s">
        <v>3019</v>
      </c>
      <c r="J474" s="662" t="s">
        <v>3020</v>
      </c>
      <c r="K474" s="662" t="s">
        <v>3021</v>
      </c>
      <c r="L474" s="663">
        <v>32.28</v>
      </c>
      <c r="M474" s="663">
        <v>32.28</v>
      </c>
      <c r="N474" s="662">
        <v>1</v>
      </c>
      <c r="O474" s="745">
        <v>1</v>
      </c>
      <c r="P474" s="663">
        <v>32.28</v>
      </c>
      <c r="Q474" s="678">
        <v>1</v>
      </c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11</v>
      </c>
      <c r="B475" s="662" t="s">
        <v>581</v>
      </c>
      <c r="C475" s="662" t="s">
        <v>2731</v>
      </c>
      <c r="D475" s="743" t="s">
        <v>4537</v>
      </c>
      <c r="E475" s="744" t="s">
        <v>2738</v>
      </c>
      <c r="F475" s="662" t="s">
        <v>2726</v>
      </c>
      <c r="G475" s="662" t="s">
        <v>3018</v>
      </c>
      <c r="H475" s="662" t="s">
        <v>582</v>
      </c>
      <c r="I475" s="662" t="s">
        <v>3022</v>
      </c>
      <c r="J475" s="662" t="s">
        <v>3020</v>
      </c>
      <c r="K475" s="662" t="s">
        <v>3023</v>
      </c>
      <c r="L475" s="663">
        <v>96.84</v>
      </c>
      <c r="M475" s="663">
        <v>193.68</v>
      </c>
      <c r="N475" s="662">
        <v>2</v>
      </c>
      <c r="O475" s="745">
        <v>1.5</v>
      </c>
      <c r="P475" s="663">
        <v>96.84</v>
      </c>
      <c r="Q475" s="678">
        <v>0.5</v>
      </c>
      <c r="R475" s="662">
        <v>1</v>
      </c>
      <c r="S475" s="678">
        <v>0.5</v>
      </c>
      <c r="T475" s="745">
        <v>0.5</v>
      </c>
      <c r="U475" s="701">
        <v>0.33333333333333331</v>
      </c>
    </row>
    <row r="476" spans="1:21" ht="14.4" customHeight="1" x14ac:dyDescent="0.3">
      <c r="A476" s="661">
        <v>11</v>
      </c>
      <c r="B476" s="662" t="s">
        <v>581</v>
      </c>
      <c r="C476" s="662" t="s">
        <v>2731</v>
      </c>
      <c r="D476" s="743" t="s">
        <v>4537</v>
      </c>
      <c r="E476" s="744" t="s">
        <v>2738</v>
      </c>
      <c r="F476" s="662" t="s">
        <v>2726</v>
      </c>
      <c r="G476" s="662" t="s">
        <v>2765</v>
      </c>
      <c r="H476" s="662" t="s">
        <v>582</v>
      </c>
      <c r="I476" s="662" t="s">
        <v>3024</v>
      </c>
      <c r="J476" s="662" t="s">
        <v>3025</v>
      </c>
      <c r="K476" s="662" t="s">
        <v>3026</v>
      </c>
      <c r="L476" s="663">
        <v>154.36000000000001</v>
      </c>
      <c r="M476" s="663">
        <v>308.72000000000003</v>
      </c>
      <c r="N476" s="662">
        <v>2</v>
      </c>
      <c r="O476" s="745">
        <v>2</v>
      </c>
      <c r="P476" s="663">
        <v>154.36000000000001</v>
      </c>
      <c r="Q476" s="678">
        <v>0.5</v>
      </c>
      <c r="R476" s="662">
        <v>1</v>
      </c>
      <c r="S476" s="678">
        <v>0.5</v>
      </c>
      <c r="T476" s="745">
        <v>1</v>
      </c>
      <c r="U476" s="701">
        <v>0.5</v>
      </c>
    </row>
    <row r="477" spans="1:21" ht="14.4" customHeight="1" x14ac:dyDescent="0.3">
      <c r="A477" s="661">
        <v>11</v>
      </c>
      <c r="B477" s="662" t="s">
        <v>581</v>
      </c>
      <c r="C477" s="662" t="s">
        <v>2731</v>
      </c>
      <c r="D477" s="743" t="s">
        <v>4537</v>
      </c>
      <c r="E477" s="744" t="s">
        <v>2738</v>
      </c>
      <c r="F477" s="662" t="s">
        <v>2726</v>
      </c>
      <c r="G477" s="662" t="s">
        <v>2765</v>
      </c>
      <c r="H477" s="662" t="s">
        <v>1064</v>
      </c>
      <c r="I477" s="662" t="s">
        <v>1272</v>
      </c>
      <c r="J477" s="662" t="s">
        <v>2587</v>
      </c>
      <c r="K477" s="662" t="s">
        <v>2588</v>
      </c>
      <c r="L477" s="663">
        <v>154.36000000000001</v>
      </c>
      <c r="M477" s="663">
        <v>9415.9600000000028</v>
      </c>
      <c r="N477" s="662">
        <v>61</v>
      </c>
      <c r="O477" s="745">
        <v>22</v>
      </c>
      <c r="P477" s="663">
        <v>4939.5200000000013</v>
      </c>
      <c r="Q477" s="678">
        <v>0.52459016393442626</v>
      </c>
      <c r="R477" s="662">
        <v>32</v>
      </c>
      <c r="S477" s="678">
        <v>0.52459016393442626</v>
      </c>
      <c r="T477" s="745">
        <v>12.5</v>
      </c>
      <c r="U477" s="701">
        <v>0.56818181818181823</v>
      </c>
    </row>
    <row r="478" spans="1:21" ht="14.4" customHeight="1" x14ac:dyDescent="0.3">
      <c r="A478" s="661">
        <v>11</v>
      </c>
      <c r="B478" s="662" t="s">
        <v>581</v>
      </c>
      <c r="C478" s="662" t="s">
        <v>2731</v>
      </c>
      <c r="D478" s="743" t="s">
        <v>4537</v>
      </c>
      <c r="E478" s="744" t="s">
        <v>2738</v>
      </c>
      <c r="F478" s="662" t="s">
        <v>2726</v>
      </c>
      <c r="G478" s="662" t="s">
        <v>2765</v>
      </c>
      <c r="H478" s="662" t="s">
        <v>1064</v>
      </c>
      <c r="I478" s="662" t="s">
        <v>2965</v>
      </c>
      <c r="J478" s="662" t="s">
        <v>2587</v>
      </c>
      <c r="K478" s="662" t="s">
        <v>2951</v>
      </c>
      <c r="L478" s="663">
        <v>225.06</v>
      </c>
      <c r="M478" s="663">
        <v>675.18000000000006</v>
      </c>
      <c r="N478" s="662">
        <v>3</v>
      </c>
      <c r="O478" s="745">
        <v>3</v>
      </c>
      <c r="P478" s="663">
        <v>675.18000000000006</v>
      </c>
      <c r="Q478" s="678">
        <v>1</v>
      </c>
      <c r="R478" s="662">
        <v>3</v>
      </c>
      <c r="S478" s="678">
        <v>1</v>
      </c>
      <c r="T478" s="745">
        <v>3</v>
      </c>
      <c r="U478" s="701">
        <v>1</v>
      </c>
    </row>
    <row r="479" spans="1:21" ht="14.4" customHeight="1" x14ac:dyDescent="0.3">
      <c r="A479" s="661">
        <v>11</v>
      </c>
      <c r="B479" s="662" t="s">
        <v>581</v>
      </c>
      <c r="C479" s="662" t="s">
        <v>2731</v>
      </c>
      <c r="D479" s="743" t="s">
        <v>4537</v>
      </c>
      <c r="E479" s="744" t="s">
        <v>2738</v>
      </c>
      <c r="F479" s="662" t="s">
        <v>2726</v>
      </c>
      <c r="G479" s="662" t="s">
        <v>2765</v>
      </c>
      <c r="H479" s="662" t="s">
        <v>582</v>
      </c>
      <c r="I479" s="662" t="s">
        <v>3027</v>
      </c>
      <c r="J479" s="662" t="s">
        <v>3025</v>
      </c>
      <c r="K479" s="662" t="s">
        <v>2588</v>
      </c>
      <c r="L479" s="663">
        <v>154.36000000000001</v>
      </c>
      <c r="M479" s="663">
        <v>308.72000000000003</v>
      </c>
      <c r="N479" s="662">
        <v>2</v>
      </c>
      <c r="O479" s="745">
        <v>1</v>
      </c>
      <c r="P479" s="663">
        <v>308.72000000000003</v>
      </c>
      <c r="Q479" s="678">
        <v>1</v>
      </c>
      <c r="R479" s="662">
        <v>2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11</v>
      </c>
      <c r="B480" s="662" t="s">
        <v>581</v>
      </c>
      <c r="C480" s="662" t="s">
        <v>2731</v>
      </c>
      <c r="D480" s="743" t="s">
        <v>4537</v>
      </c>
      <c r="E480" s="744" t="s">
        <v>2738</v>
      </c>
      <c r="F480" s="662" t="s">
        <v>2726</v>
      </c>
      <c r="G480" s="662" t="s">
        <v>2966</v>
      </c>
      <c r="H480" s="662" t="s">
        <v>582</v>
      </c>
      <c r="I480" s="662" t="s">
        <v>2967</v>
      </c>
      <c r="J480" s="662" t="s">
        <v>2968</v>
      </c>
      <c r="K480" s="662" t="s">
        <v>2969</v>
      </c>
      <c r="L480" s="663">
        <v>159.71</v>
      </c>
      <c r="M480" s="663">
        <v>798.55</v>
      </c>
      <c r="N480" s="662">
        <v>5</v>
      </c>
      <c r="O480" s="745">
        <v>1.5</v>
      </c>
      <c r="P480" s="663">
        <v>798.55</v>
      </c>
      <c r="Q480" s="678">
        <v>1</v>
      </c>
      <c r="R480" s="662">
        <v>5</v>
      </c>
      <c r="S480" s="678">
        <v>1</v>
      </c>
      <c r="T480" s="745">
        <v>1.5</v>
      </c>
      <c r="U480" s="701">
        <v>1</v>
      </c>
    </row>
    <row r="481" spans="1:21" ht="14.4" customHeight="1" x14ac:dyDescent="0.3">
      <c r="A481" s="661">
        <v>11</v>
      </c>
      <c r="B481" s="662" t="s">
        <v>581</v>
      </c>
      <c r="C481" s="662" t="s">
        <v>2731</v>
      </c>
      <c r="D481" s="743" t="s">
        <v>4537</v>
      </c>
      <c r="E481" s="744" t="s">
        <v>2738</v>
      </c>
      <c r="F481" s="662" t="s">
        <v>2726</v>
      </c>
      <c r="G481" s="662" t="s">
        <v>2854</v>
      </c>
      <c r="H481" s="662" t="s">
        <v>582</v>
      </c>
      <c r="I481" s="662" t="s">
        <v>3028</v>
      </c>
      <c r="J481" s="662" t="s">
        <v>3029</v>
      </c>
      <c r="K481" s="662" t="s">
        <v>3030</v>
      </c>
      <c r="L481" s="663">
        <v>212.59</v>
      </c>
      <c r="M481" s="663">
        <v>425.18</v>
      </c>
      <c r="N481" s="662">
        <v>2</v>
      </c>
      <c r="O481" s="745">
        <v>1</v>
      </c>
      <c r="P481" s="663">
        <v>425.18</v>
      </c>
      <c r="Q481" s="678">
        <v>1</v>
      </c>
      <c r="R481" s="662">
        <v>2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11</v>
      </c>
      <c r="B482" s="662" t="s">
        <v>581</v>
      </c>
      <c r="C482" s="662" t="s">
        <v>2731</v>
      </c>
      <c r="D482" s="743" t="s">
        <v>4537</v>
      </c>
      <c r="E482" s="744" t="s">
        <v>2738</v>
      </c>
      <c r="F482" s="662" t="s">
        <v>2726</v>
      </c>
      <c r="G482" s="662" t="s">
        <v>3031</v>
      </c>
      <c r="H482" s="662" t="s">
        <v>582</v>
      </c>
      <c r="I482" s="662" t="s">
        <v>3032</v>
      </c>
      <c r="J482" s="662" t="s">
        <v>3033</v>
      </c>
      <c r="K482" s="662" t="s">
        <v>1158</v>
      </c>
      <c r="L482" s="663">
        <v>0</v>
      </c>
      <c r="M482" s="663">
        <v>0</v>
      </c>
      <c r="N482" s="662">
        <v>2</v>
      </c>
      <c r="O482" s="745">
        <v>0.5</v>
      </c>
      <c r="P482" s="663">
        <v>0</v>
      </c>
      <c r="Q482" s="678"/>
      <c r="R482" s="662">
        <v>2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11</v>
      </c>
      <c r="B483" s="662" t="s">
        <v>581</v>
      </c>
      <c r="C483" s="662" t="s">
        <v>2731</v>
      </c>
      <c r="D483" s="743" t="s">
        <v>4537</v>
      </c>
      <c r="E483" s="744" t="s">
        <v>2738</v>
      </c>
      <c r="F483" s="662" t="s">
        <v>2726</v>
      </c>
      <c r="G483" s="662" t="s">
        <v>2766</v>
      </c>
      <c r="H483" s="662" t="s">
        <v>582</v>
      </c>
      <c r="I483" s="662" t="s">
        <v>1247</v>
      </c>
      <c r="J483" s="662" t="s">
        <v>1248</v>
      </c>
      <c r="K483" s="662" t="s">
        <v>2594</v>
      </c>
      <c r="L483" s="663">
        <v>170.52</v>
      </c>
      <c r="M483" s="663">
        <v>2216.7600000000002</v>
      </c>
      <c r="N483" s="662">
        <v>13</v>
      </c>
      <c r="O483" s="745">
        <v>4</v>
      </c>
      <c r="P483" s="663">
        <v>1875.7200000000003</v>
      </c>
      <c r="Q483" s="678">
        <v>0.84615384615384615</v>
      </c>
      <c r="R483" s="662">
        <v>11</v>
      </c>
      <c r="S483" s="678">
        <v>0.84615384615384615</v>
      </c>
      <c r="T483" s="745">
        <v>3</v>
      </c>
      <c r="U483" s="701">
        <v>0.75</v>
      </c>
    </row>
    <row r="484" spans="1:21" ht="14.4" customHeight="1" x14ac:dyDescent="0.3">
      <c r="A484" s="661">
        <v>11</v>
      </c>
      <c r="B484" s="662" t="s">
        <v>581</v>
      </c>
      <c r="C484" s="662" t="s">
        <v>2731</v>
      </c>
      <c r="D484" s="743" t="s">
        <v>4537</v>
      </c>
      <c r="E484" s="744" t="s">
        <v>2738</v>
      </c>
      <c r="F484" s="662" t="s">
        <v>2726</v>
      </c>
      <c r="G484" s="662" t="s">
        <v>2766</v>
      </c>
      <c r="H484" s="662" t="s">
        <v>582</v>
      </c>
      <c r="I484" s="662" t="s">
        <v>2767</v>
      </c>
      <c r="J484" s="662" t="s">
        <v>1248</v>
      </c>
      <c r="K484" s="662" t="s">
        <v>1237</v>
      </c>
      <c r="L484" s="663">
        <v>0</v>
      </c>
      <c r="M484" s="663">
        <v>0</v>
      </c>
      <c r="N484" s="662">
        <v>8</v>
      </c>
      <c r="O484" s="745">
        <v>4</v>
      </c>
      <c r="P484" s="663">
        <v>0</v>
      </c>
      <c r="Q484" s="678"/>
      <c r="R484" s="662">
        <v>4</v>
      </c>
      <c r="S484" s="678">
        <v>0.5</v>
      </c>
      <c r="T484" s="745">
        <v>3</v>
      </c>
      <c r="U484" s="701">
        <v>0.75</v>
      </c>
    </row>
    <row r="485" spans="1:21" ht="14.4" customHeight="1" x14ac:dyDescent="0.3">
      <c r="A485" s="661">
        <v>11</v>
      </c>
      <c r="B485" s="662" t="s">
        <v>581</v>
      </c>
      <c r="C485" s="662" t="s">
        <v>2731</v>
      </c>
      <c r="D485" s="743" t="s">
        <v>4537</v>
      </c>
      <c r="E485" s="744" t="s">
        <v>2738</v>
      </c>
      <c r="F485" s="662" t="s">
        <v>2726</v>
      </c>
      <c r="G485" s="662" t="s">
        <v>2768</v>
      </c>
      <c r="H485" s="662" t="s">
        <v>582</v>
      </c>
      <c r="I485" s="662" t="s">
        <v>1957</v>
      </c>
      <c r="J485" s="662" t="s">
        <v>1958</v>
      </c>
      <c r="K485" s="662" t="s">
        <v>2594</v>
      </c>
      <c r="L485" s="663">
        <v>78.33</v>
      </c>
      <c r="M485" s="663">
        <v>2193.2400000000002</v>
      </c>
      <c r="N485" s="662">
        <v>28</v>
      </c>
      <c r="O485" s="745">
        <v>8</v>
      </c>
      <c r="P485" s="663">
        <v>1801.5900000000004</v>
      </c>
      <c r="Q485" s="678">
        <v>0.82142857142857151</v>
      </c>
      <c r="R485" s="662">
        <v>23</v>
      </c>
      <c r="S485" s="678">
        <v>0.8214285714285714</v>
      </c>
      <c r="T485" s="745">
        <v>6.5</v>
      </c>
      <c r="U485" s="701">
        <v>0.8125</v>
      </c>
    </row>
    <row r="486" spans="1:21" ht="14.4" customHeight="1" x14ac:dyDescent="0.3">
      <c r="A486" s="661">
        <v>11</v>
      </c>
      <c r="B486" s="662" t="s">
        <v>581</v>
      </c>
      <c r="C486" s="662" t="s">
        <v>2731</v>
      </c>
      <c r="D486" s="743" t="s">
        <v>4537</v>
      </c>
      <c r="E486" s="744" t="s">
        <v>2738</v>
      </c>
      <c r="F486" s="662" t="s">
        <v>2726</v>
      </c>
      <c r="G486" s="662" t="s">
        <v>3034</v>
      </c>
      <c r="H486" s="662" t="s">
        <v>582</v>
      </c>
      <c r="I486" s="662" t="s">
        <v>639</v>
      </c>
      <c r="J486" s="662" t="s">
        <v>3035</v>
      </c>
      <c r="K486" s="662" t="s">
        <v>3036</v>
      </c>
      <c r="L486" s="663">
        <v>18.11</v>
      </c>
      <c r="M486" s="663">
        <v>18.11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11</v>
      </c>
      <c r="B487" s="662" t="s">
        <v>581</v>
      </c>
      <c r="C487" s="662" t="s">
        <v>2731</v>
      </c>
      <c r="D487" s="743" t="s">
        <v>4537</v>
      </c>
      <c r="E487" s="744" t="s">
        <v>2738</v>
      </c>
      <c r="F487" s="662" t="s">
        <v>2726</v>
      </c>
      <c r="G487" s="662" t="s">
        <v>2893</v>
      </c>
      <c r="H487" s="662" t="s">
        <v>582</v>
      </c>
      <c r="I487" s="662" t="s">
        <v>3037</v>
      </c>
      <c r="J487" s="662" t="s">
        <v>3038</v>
      </c>
      <c r="K487" s="662" t="s">
        <v>3039</v>
      </c>
      <c r="L487" s="663">
        <v>0</v>
      </c>
      <c r="M487" s="663">
        <v>0</v>
      </c>
      <c r="N487" s="662">
        <v>1</v>
      </c>
      <c r="O487" s="745">
        <v>1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11</v>
      </c>
      <c r="B488" s="662" t="s">
        <v>581</v>
      </c>
      <c r="C488" s="662" t="s">
        <v>2731</v>
      </c>
      <c r="D488" s="743" t="s">
        <v>4537</v>
      </c>
      <c r="E488" s="744" t="s">
        <v>2738</v>
      </c>
      <c r="F488" s="662" t="s">
        <v>2726</v>
      </c>
      <c r="G488" s="662" t="s">
        <v>2769</v>
      </c>
      <c r="H488" s="662" t="s">
        <v>582</v>
      </c>
      <c r="I488" s="662" t="s">
        <v>897</v>
      </c>
      <c r="J488" s="662" t="s">
        <v>898</v>
      </c>
      <c r="K488" s="662" t="s">
        <v>2770</v>
      </c>
      <c r="L488" s="663">
        <v>72.64</v>
      </c>
      <c r="M488" s="663">
        <v>5811.2000000000007</v>
      </c>
      <c r="N488" s="662">
        <v>80</v>
      </c>
      <c r="O488" s="745">
        <v>38</v>
      </c>
      <c r="P488" s="663">
        <v>1670.72</v>
      </c>
      <c r="Q488" s="678">
        <v>0.28749999999999998</v>
      </c>
      <c r="R488" s="662">
        <v>23</v>
      </c>
      <c r="S488" s="678">
        <v>0.28749999999999998</v>
      </c>
      <c r="T488" s="745">
        <v>12</v>
      </c>
      <c r="U488" s="701">
        <v>0.31578947368421051</v>
      </c>
    </row>
    <row r="489" spans="1:21" ht="14.4" customHeight="1" x14ac:dyDescent="0.3">
      <c r="A489" s="661">
        <v>11</v>
      </c>
      <c r="B489" s="662" t="s">
        <v>581</v>
      </c>
      <c r="C489" s="662" t="s">
        <v>2731</v>
      </c>
      <c r="D489" s="743" t="s">
        <v>4537</v>
      </c>
      <c r="E489" s="744" t="s">
        <v>2738</v>
      </c>
      <c r="F489" s="662" t="s">
        <v>2726</v>
      </c>
      <c r="G489" s="662" t="s">
        <v>2769</v>
      </c>
      <c r="H489" s="662" t="s">
        <v>582</v>
      </c>
      <c r="I489" s="662" t="s">
        <v>897</v>
      </c>
      <c r="J489" s="662" t="s">
        <v>898</v>
      </c>
      <c r="K489" s="662" t="s">
        <v>2770</v>
      </c>
      <c r="L489" s="663">
        <v>54.81</v>
      </c>
      <c r="M489" s="663">
        <v>1315.44</v>
      </c>
      <c r="N489" s="662">
        <v>24</v>
      </c>
      <c r="O489" s="745">
        <v>12</v>
      </c>
      <c r="P489" s="663">
        <v>438.48</v>
      </c>
      <c r="Q489" s="678">
        <v>0.33333333333333331</v>
      </c>
      <c r="R489" s="662">
        <v>8</v>
      </c>
      <c r="S489" s="678">
        <v>0.33333333333333331</v>
      </c>
      <c r="T489" s="745">
        <v>4</v>
      </c>
      <c r="U489" s="701">
        <v>0.33333333333333331</v>
      </c>
    </row>
    <row r="490" spans="1:21" ht="14.4" customHeight="1" x14ac:dyDescent="0.3">
      <c r="A490" s="661">
        <v>11</v>
      </c>
      <c r="B490" s="662" t="s">
        <v>581</v>
      </c>
      <c r="C490" s="662" t="s">
        <v>2731</v>
      </c>
      <c r="D490" s="743" t="s">
        <v>4537</v>
      </c>
      <c r="E490" s="744" t="s">
        <v>2738</v>
      </c>
      <c r="F490" s="662" t="s">
        <v>2726</v>
      </c>
      <c r="G490" s="662" t="s">
        <v>2769</v>
      </c>
      <c r="H490" s="662" t="s">
        <v>582</v>
      </c>
      <c r="I490" s="662" t="s">
        <v>3040</v>
      </c>
      <c r="J490" s="662" t="s">
        <v>2861</v>
      </c>
      <c r="K490" s="662" t="s">
        <v>3041</v>
      </c>
      <c r="L490" s="663">
        <v>322.8</v>
      </c>
      <c r="M490" s="663">
        <v>645.6</v>
      </c>
      <c r="N490" s="662">
        <v>2</v>
      </c>
      <c r="O490" s="745">
        <v>2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11</v>
      </c>
      <c r="B491" s="662" t="s">
        <v>581</v>
      </c>
      <c r="C491" s="662" t="s">
        <v>2731</v>
      </c>
      <c r="D491" s="743" t="s">
        <v>4537</v>
      </c>
      <c r="E491" s="744" t="s">
        <v>2738</v>
      </c>
      <c r="F491" s="662" t="s">
        <v>2726</v>
      </c>
      <c r="G491" s="662" t="s">
        <v>2769</v>
      </c>
      <c r="H491" s="662" t="s">
        <v>582</v>
      </c>
      <c r="I491" s="662" t="s">
        <v>3042</v>
      </c>
      <c r="J491" s="662" t="s">
        <v>3043</v>
      </c>
      <c r="K491" s="662" t="s">
        <v>3044</v>
      </c>
      <c r="L491" s="663">
        <v>96.84</v>
      </c>
      <c r="M491" s="663">
        <v>581.04</v>
      </c>
      <c r="N491" s="662">
        <v>6</v>
      </c>
      <c r="O491" s="745">
        <v>5.5</v>
      </c>
      <c r="P491" s="663">
        <v>387.36</v>
      </c>
      <c r="Q491" s="678">
        <v>0.66666666666666674</v>
      </c>
      <c r="R491" s="662">
        <v>4</v>
      </c>
      <c r="S491" s="678">
        <v>0.66666666666666663</v>
      </c>
      <c r="T491" s="745">
        <v>3.5</v>
      </c>
      <c r="U491" s="701">
        <v>0.63636363636363635</v>
      </c>
    </row>
    <row r="492" spans="1:21" ht="14.4" customHeight="1" x14ac:dyDescent="0.3">
      <c r="A492" s="661">
        <v>11</v>
      </c>
      <c r="B492" s="662" t="s">
        <v>581</v>
      </c>
      <c r="C492" s="662" t="s">
        <v>2731</v>
      </c>
      <c r="D492" s="743" t="s">
        <v>4537</v>
      </c>
      <c r="E492" s="744" t="s">
        <v>2738</v>
      </c>
      <c r="F492" s="662" t="s">
        <v>2726</v>
      </c>
      <c r="G492" s="662" t="s">
        <v>2769</v>
      </c>
      <c r="H492" s="662" t="s">
        <v>582</v>
      </c>
      <c r="I492" s="662" t="s">
        <v>3045</v>
      </c>
      <c r="J492" s="662" t="s">
        <v>3043</v>
      </c>
      <c r="K492" s="662" t="s">
        <v>3046</v>
      </c>
      <c r="L492" s="663">
        <v>0</v>
      </c>
      <c r="M492" s="663">
        <v>0</v>
      </c>
      <c r="N492" s="662">
        <v>1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11</v>
      </c>
      <c r="B493" s="662" t="s">
        <v>581</v>
      </c>
      <c r="C493" s="662" t="s">
        <v>2731</v>
      </c>
      <c r="D493" s="743" t="s">
        <v>4537</v>
      </c>
      <c r="E493" s="744" t="s">
        <v>2738</v>
      </c>
      <c r="F493" s="662" t="s">
        <v>2726</v>
      </c>
      <c r="G493" s="662" t="s">
        <v>2769</v>
      </c>
      <c r="H493" s="662" t="s">
        <v>582</v>
      </c>
      <c r="I493" s="662" t="s">
        <v>3047</v>
      </c>
      <c r="J493" s="662" t="s">
        <v>3048</v>
      </c>
      <c r="K493" s="662" t="s">
        <v>3049</v>
      </c>
      <c r="L493" s="663">
        <v>0</v>
      </c>
      <c r="M493" s="663">
        <v>0</v>
      </c>
      <c r="N493" s="662">
        <v>2</v>
      </c>
      <c r="O493" s="745">
        <v>1</v>
      </c>
      <c r="P493" s="663">
        <v>0</v>
      </c>
      <c r="Q493" s="678"/>
      <c r="R493" s="662">
        <v>2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11</v>
      </c>
      <c r="B494" s="662" t="s">
        <v>581</v>
      </c>
      <c r="C494" s="662" t="s">
        <v>2731</v>
      </c>
      <c r="D494" s="743" t="s">
        <v>4537</v>
      </c>
      <c r="E494" s="744" t="s">
        <v>2738</v>
      </c>
      <c r="F494" s="662" t="s">
        <v>2726</v>
      </c>
      <c r="G494" s="662" t="s">
        <v>2769</v>
      </c>
      <c r="H494" s="662" t="s">
        <v>582</v>
      </c>
      <c r="I494" s="662" t="s">
        <v>3050</v>
      </c>
      <c r="J494" s="662" t="s">
        <v>3051</v>
      </c>
      <c r="K494" s="662" t="s">
        <v>3052</v>
      </c>
      <c r="L494" s="663">
        <v>48.42</v>
      </c>
      <c r="M494" s="663">
        <v>48.42</v>
      </c>
      <c r="N494" s="662">
        <v>1</v>
      </c>
      <c r="O494" s="745">
        <v>0.5</v>
      </c>
      <c r="P494" s="663">
        <v>48.42</v>
      </c>
      <c r="Q494" s="678">
        <v>1</v>
      </c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11</v>
      </c>
      <c r="B495" s="662" t="s">
        <v>581</v>
      </c>
      <c r="C495" s="662" t="s">
        <v>2731</v>
      </c>
      <c r="D495" s="743" t="s">
        <v>4537</v>
      </c>
      <c r="E495" s="744" t="s">
        <v>2738</v>
      </c>
      <c r="F495" s="662" t="s">
        <v>2726</v>
      </c>
      <c r="G495" s="662" t="s">
        <v>2769</v>
      </c>
      <c r="H495" s="662" t="s">
        <v>582</v>
      </c>
      <c r="I495" s="662" t="s">
        <v>3053</v>
      </c>
      <c r="J495" s="662" t="s">
        <v>3054</v>
      </c>
      <c r="K495" s="662" t="s">
        <v>3055</v>
      </c>
      <c r="L495" s="663">
        <v>80.7</v>
      </c>
      <c r="M495" s="663">
        <v>80.7</v>
      </c>
      <c r="N495" s="662">
        <v>1</v>
      </c>
      <c r="O495" s="745">
        <v>1</v>
      </c>
      <c r="P495" s="663">
        <v>80.7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11</v>
      </c>
      <c r="B496" s="662" t="s">
        <v>581</v>
      </c>
      <c r="C496" s="662" t="s">
        <v>2731</v>
      </c>
      <c r="D496" s="743" t="s">
        <v>4537</v>
      </c>
      <c r="E496" s="744" t="s">
        <v>2738</v>
      </c>
      <c r="F496" s="662" t="s">
        <v>2726</v>
      </c>
      <c r="G496" s="662" t="s">
        <v>2823</v>
      </c>
      <c r="H496" s="662" t="s">
        <v>582</v>
      </c>
      <c r="I496" s="662" t="s">
        <v>675</v>
      </c>
      <c r="J496" s="662" t="s">
        <v>676</v>
      </c>
      <c r="K496" s="662" t="s">
        <v>2825</v>
      </c>
      <c r="L496" s="663">
        <v>110.28</v>
      </c>
      <c r="M496" s="663">
        <v>551.4</v>
      </c>
      <c r="N496" s="662">
        <v>5</v>
      </c>
      <c r="O496" s="745">
        <v>3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11</v>
      </c>
      <c r="B497" s="662" t="s">
        <v>581</v>
      </c>
      <c r="C497" s="662" t="s">
        <v>2731</v>
      </c>
      <c r="D497" s="743" t="s">
        <v>4537</v>
      </c>
      <c r="E497" s="744" t="s">
        <v>2738</v>
      </c>
      <c r="F497" s="662" t="s">
        <v>2726</v>
      </c>
      <c r="G497" s="662" t="s">
        <v>2823</v>
      </c>
      <c r="H497" s="662" t="s">
        <v>582</v>
      </c>
      <c r="I497" s="662" t="s">
        <v>3056</v>
      </c>
      <c r="J497" s="662" t="s">
        <v>676</v>
      </c>
      <c r="K497" s="662" t="s">
        <v>2825</v>
      </c>
      <c r="L497" s="663">
        <v>110.28</v>
      </c>
      <c r="M497" s="663">
        <v>220.56</v>
      </c>
      <c r="N497" s="662">
        <v>2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11</v>
      </c>
      <c r="B498" s="662" t="s">
        <v>581</v>
      </c>
      <c r="C498" s="662" t="s">
        <v>2731</v>
      </c>
      <c r="D498" s="743" t="s">
        <v>4537</v>
      </c>
      <c r="E498" s="744" t="s">
        <v>2738</v>
      </c>
      <c r="F498" s="662" t="s">
        <v>2726</v>
      </c>
      <c r="G498" s="662" t="s">
        <v>3057</v>
      </c>
      <c r="H498" s="662" t="s">
        <v>582</v>
      </c>
      <c r="I498" s="662" t="s">
        <v>3058</v>
      </c>
      <c r="J498" s="662" t="s">
        <v>3059</v>
      </c>
      <c r="K498" s="662" t="s">
        <v>3060</v>
      </c>
      <c r="L498" s="663">
        <v>0</v>
      </c>
      <c r="M498" s="663">
        <v>0</v>
      </c>
      <c r="N498" s="662">
        <v>1</v>
      </c>
      <c r="O498" s="745">
        <v>1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11</v>
      </c>
      <c r="B499" s="662" t="s">
        <v>581</v>
      </c>
      <c r="C499" s="662" t="s">
        <v>2731</v>
      </c>
      <c r="D499" s="743" t="s">
        <v>4537</v>
      </c>
      <c r="E499" s="744" t="s">
        <v>2738</v>
      </c>
      <c r="F499" s="662" t="s">
        <v>2726</v>
      </c>
      <c r="G499" s="662" t="s">
        <v>3061</v>
      </c>
      <c r="H499" s="662" t="s">
        <v>582</v>
      </c>
      <c r="I499" s="662" t="s">
        <v>3062</v>
      </c>
      <c r="J499" s="662" t="s">
        <v>3063</v>
      </c>
      <c r="K499" s="662" t="s">
        <v>3064</v>
      </c>
      <c r="L499" s="663">
        <v>0</v>
      </c>
      <c r="M499" s="663">
        <v>0</v>
      </c>
      <c r="N499" s="662">
        <v>3</v>
      </c>
      <c r="O499" s="745">
        <v>1.5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11</v>
      </c>
      <c r="B500" s="662" t="s">
        <v>581</v>
      </c>
      <c r="C500" s="662" t="s">
        <v>2731</v>
      </c>
      <c r="D500" s="743" t="s">
        <v>4537</v>
      </c>
      <c r="E500" s="744" t="s">
        <v>2738</v>
      </c>
      <c r="F500" s="662" t="s">
        <v>2726</v>
      </c>
      <c r="G500" s="662" t="s">
        <v>3065</v>
      </c>
      <c r="H500" s="662" t="s">
        <v>582</v>
      </c>
      <c r="I500" s="662" t="s">
        <v>2022</v>
      </c>
      <c r="J500" s="662" t="s">
        <v>2023</v>
      </c>
      <c r="K500" s="662" t="s">
        <v>3066</v>
      </c>
      <c r="L500" s="663">
        <v>2991.23</v>
      </c>
      <c r="M500" s="663">
        <v>2991.23</v>
      </c>
      <c r="N500" s="662">
        <v>1</v>
      </c>
      <c r="O500" s="745">
        <v>0.5</v>
      </c>
      <c r="P500" s="663">
        <v>2991.23</v>
      </c>
      <c r="Q500" s="678">
        <v>1</v>
      </c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11</v>
      </c>
      <c r="B501" s="662" t="s">
        <v>581</v>
      </c>
      <c r="C501" s="662" t="s">
        <v>2731</v>
      </c>
      <c r="D501" s="743" t="s">
        <v>4537</v>
      </c>
      <c r="E501" s="744" t="s">
        <v>2738</v>
      </c>
      <c r="F501" s="662" t="s">
        <v>2726</v>
      </c>
      <c r="G501" s="662" t="s">
        <v>2916</v>
      </c>
      <c r="H501" s="662" t="s">
        <v>582</v>
      </c>
      <c r="I501" s="662" t="s">
        <v>2109</v>
      </c>
      <c r="J501" s="662" t="s">
        <v>2110</v>
      </c>
      <c r="K501" s="662" t="s">
        <v>2917</v>
      </c>
      <c r="L501" s="663">
        <v>156.77000000000001</v>
      </c>
      <c r="M501" s="663">
        <v>470.31000000000006</v>
      </c>
      <c r="N501" s="662">
        <v>3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11</v>
      </c>
      <c r="B502" s="662" t="s">
        <v>581</v>
      </c>
      <c r="C502" s="662" t="s">
        <v>2731</v>
      </c>
      <c r="D502" s="743" t="s">
        <v>4537</v>
      </c>
      <c r="E502" s="744" t="s">
        <v>2738</v>
      </c>
      <c r="F502" s="662" t="s">
        <v>2726</v>
      </c>
      <c r="G502" s="662" t="s">
        <v>2916</v>
      </c>
      <c r="H502" s="662" t="s">
        <v>582</v>
      </c>
      <c r="I502" s="662" t="s">
        <v>2109</v>
      </c>
      <c r="J502" s="662" t="s">
        <v>2110</v>
      </c>
      <c r="K502" s="662" t="s">
        <v>2917</v>
      </c>
      <c r="L502" s="663">
        <v>107.27</v>
      </c>
      <c r="M502" s="663">
        <v>321.81</v>
      </c>
      <c r="N502" s="662">
        <v>3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11</v>
      </c>
      <c r="B503" s="662" t="s">
        <v>581</v>
      </c>
      <c r="C503" s="662" t="s">
        <v>2731</v>
      </c>
      <c r="D503" s="743" t="s">
        <v>4537</v>
      </c>
      <c r="E503" s="744" t="s">
        <v>2738</v>
      </c>
      <c r="F503" s="662" t="s">
        <v>2726</v>
      </c>
      <c r="G503" s="662" t="s">
        <v>3067</v>
      </c>
      <c r="H503" s="662" t="s">
        <v>582</v>
      </c>
      <c r="I503" s="662" t="s">
        <v>3068</v>
      </c>
      <c r="J503" s="662" t="s">
        <v>3069</v>
      </c>
      <c r="K503" s="662" t="s">
        <v>3070</v>
      </c>
      <c r="L503" s="663">
        <v>159.71</v>
      </c>
      <c r="M503" s="663">
        <v>25393.889999999996</v>
      </c>
      <c r="N503" s="662">
        <v>159</v>
      </c>
      <c r="O503" s="745">
        <v>51</v>
      </c>
      <c r="P503" s="663">
        <v>4471.88</v>
      </c>
      <c r="Q503" s="678">
        <v>0.17610062893081765</v>
      </c>
      <c r="R503" s="662">
        <v>28</v>
      </c>
      <c r="S503" s="678">
        <v>0.1761006289308176</v>
      </c>
      <c r="T503" s="745">
        <v>10</v>
      </c>
      <c r="U503" s="701">
        <v>0.19607843137254902</v>
      </c>
    </row>
    <row r="504" spans="1:21" ht="14.4" customHeight="1" x14ac:dyDescent="0.3">
      <c r="A504" s="661">
        <v>11</v>
      </c>
      <c r="B504" s="662" t="s">
        <v>581</v>
      </c>
      <c r="C504" s="662" t="s">
        <v>2731</v>
      </c>
      <c r="D504" s="743" t="s">
        <v>4537</v>
      </c>
      <c r="E504" s="744" t="s">
        <v>2738</v>
      </c>
      <c r="F504" s="662" t="s">
        <v>2726</v>
      </c>
      <c r="G504" s="662" t="s">
        <v>3067</v>
      </c>
      <c r="H504" s="662" t="s">
        <v>582</v>
      </c>
      <c r="I504" s="662" t="s">
        <v>3071</v>
      </c>
      <c r="J504" s="662" t="s">
        <v>3069</v>
      </c>
      <c r="K504" s="662" t="s">
        <v>3072</v>
      </c>
      <c r="L504" s="663">
        <v>159.71</v>
      </c>
      <c r="M504" s="663">
        <v>1277.6799999999998</v>
      </c>
      <c r="N504" s="662">
        <v>8</v>
      </c>
      <c r="O504" s="745">
        <v>3</v>
      </c>
      <c r="P504" s="663">
        <v>798.55</v>
      </c>
      <c r="Q504" s="678">
        <v>0.625</v>
      </c>
      <c r="R504" s="662">
        <v>5</v>
      </c>
      <c r="S504" s="678">
        <v>0.625</v>
      </c>
      <c r="T504" s="745">
        <v>2</v>
      </c>
      <c r="U504" s="701">
        <v>0.66666666666666663</v>
      </c>
    </row>
    <row r="505" spans="1:21" ht="14.4" customHeight="1" x14ac:dyDescent="0.3">
      <c r="A505" s="661">
        <v>11</v>
      </c>
      <c r="B505" s="662" t="s">
        <v>581</v>
      </c>
      <c r="C505" s="662" t="s">
        <v>2731</v>
      </c>
      <c r="D505" s="743" t="s">
        <v>4537</v>
      </c>
      <c r="E505" s="744" t="s">
        <v>2738</v>
      </c>
      <c r="F505" s="662" t="s">
        <v>2726</v>
      </c>
      <c r="G505" s="662" t="s">
        <v>3067</v>
      </c>
      <c r="H505" s="662" t="s">
        <v>582</v>
      </c>
      <c r="I505" s="662" t="s">
        <v>3073</v>
      </c>
      <c r="J505" s="662" t="s">
        <v>3074</v>
      </c>
      <c r="K505" s="662" t="s">
        <v>3075</v>
      </c>
      <c r="L505" s="663">
        <v>0</v>
      </c>
      <c r="M505" s="663">
        <v>0</v>
      </c>
      <c r="N505" s="662">
        <v>6</v>
      </c>
      <c r="O505" s="745">
        <v>2</v>
      </c>
      <c r="P505" s="663"/>
      <c r="Q505" s="678"/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11</v>
      </c>
      <c r="B506" s="662" t="s">
        <v>581</v>
      </c>
      <c r="C506" s="662" t="s">
        <v>2731</v>
      </c>
      <c r="D506" s="743" t="s">
        <v>4537</v>
      </c>
      <c r="E506" s="744" t="s">
        <v>2738</v>
      </c>
      <c r="F506" s="662" t="s">
        <v>2726</v>
      </c>
      <c r="G506" s="662" t="s">
        <v>3076</v>
      </c>
      <c r="H506" s="662" t="s">
        <v>582</v>
      </c>
      <c r="I506" s="662" t="s">
        <v>3077</v>
      </c>
      <c r="J506" s="662" t="s">
        <v>3078</v>
      </c>
      <c r="K506" s="662" t="s">
        <v>3079</v>
      </c>
      <c r="L506" s="663">
        <v>161.4</v>
      </c>
      <c r="M506" s="663">
        <v>161.4</v>
      </c>
      <c r="N506" s="662">
        <v>1</v>
      </c>
      <c r="O506" s="745">
        <v>1</v>
      </c>
      <c r="P506" s="663">
        <v>161.4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11</v>
      </c>
      <c r="B507" s="662" t="s">
        <v>581</v>
      </c>
      <c r="C507" s="662" t="s">
        <v>2731</v>
      </c>
      <c r="D507" s="743" t="s">
        <v>4537</v>
      </c>
      <c r="E507" s="744" t="s">
        <v>2738</v>
      </c>
      <c r="F507" s="662" t="s">
        <v>2726</v>
      </c>
      <c r="G507" s="662" t="s">
        <v>3076</v>
      </c>
      <c r="H507" s="662" t="s">
        <v>582</v>
      </c>
      <c r="I507" s="662" t="s">
        <v>3080</v>
      </c>
      <c r="J507" s="662" t="s">
        <v>3081</v>
      </c>
      <c r="K507" s="662" t="s">
        <v>3082</v>
      </c>
      <c r="L507" s="663">
        <v>0</v>
      </c>
      <c r="M507" s="663">
        <v>0</v>
      </c>
      <c r="N507" s="662">
        <v>1</v>
      </c>
      <c r="O507" s="745">
        <v>1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11</v>
      </c>
      <c r="B508" s="662" t="s">
        <v>581</v>
      </c>
      <c r="C508" s="662" t="s">
        <v>2731</v>
      </c>
      <c r="D508" s="743" t="s">
        <v>4537</v>
      </c>
      <c r="E508" s="744" t="s">
        <v>2738</v>
      </c>
      <c r="F508" s="662" t="s">
        <v>2726</v>
      </c>
      <c r="G508" s="662" t="s">
        <v>3076</v>
      </c>
      <c r="H508" s="662" t="s">
        <v>582</v>
      </c>
      <c r="I508" s="662" t="s">
        <v>3083</v>
      </c>
      <c r="J508" s="662" t="s">
        <v>3084</v>
      </c>
      <c r="K508" s="662" t="s">
        <v>1408</v>
      </c>
      <c r="L508" s="663">
        <v>0</v>
      </c>
      <c r="M508" s="663">
        <v>0</v>
      </c>
      <c r="N508" s="662">
        <v>1</v>
      </c>
      <c r="O508" s="745">
        <v>1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11</v>
      </c>
      <c r="B509" s="662" t="s">
        <v>581</v>
      </c>
      <c r="C509" s="662" t="s">
        <v>2731</v>
      </c>
      <c r="D509" s="743" t="s">
        <v>4537</v>
      </c>
      <c r="E509" s="744" t="s">
        <v>2738</v>
      </c>
      <c r="F509" s="662" t="s">
        <v>2726</v>
      </c>
      <c r="G509" s="662" t="s">
        <v>2826</v>
      </c>
      <c r="H509" s="662" t="s">
        <v>582</v>
      </c>
      <c r="I509" s="662" t="s">
        <v>2211</v>
      </c>
      <c r="J509" s="662" t="s">
        <v>2212</v>
      </c>
      <c r="K509" s="662" t="s">
        <v>3085</v>
      </c>
      <c r="L509" s="663">
        <v>30.46</v>
      </c>
      <c r="M509" s="663">
        <v>30.46</v>
      </c>
      <c r="N509" s="662">
        <v>1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11</v>
      </c>
      <c r="B510" s="662" t="s">
        <v>581</v>
      </c>
      <c r="C510" s="662" t="s">
        <v>2731</v>
      </c>
      <c r="D510" s="743" t="s">
        <v>4537</v>
      </c>
      <c r="E510" s="744" t="s">
        <v>2738</v>
      </c>
      <c r="F510" s="662" t="s">
        <v>2726</v>
      </c>
      <c r="G510" s="662" t="s">
        <v>2826</v>
      </c>
      <c r="H510" s="662" t="s">
        <v>582</v>
      </c>
      <c r="I510" s="662" t="s">
        <v>883</v>
      </c>
      <c r="J510" s="662" t="s">
        <v>884</v>
      </c>
      <c r="K510" s="662" t="s">
        <v>2827</v>
      </c>
      <c r="L510" s="663">
        <v>60.9</v>
      </c>
      <c r="M510" s="663">
        <v>730.8</v>
      </c>
      <c r="N510" s="662">
        <v>12</v>
      </c>
      <c r="O510" s="745">
        <v>6</v>
      </c>
      <c r="P510" s="663">
        <v>365.4</v>
      </c>
      <c r="Q510" s="678">
        <v>0.5</v>
      </c>
      <c r="R510" s="662">
        <v>6</v>
      </c>
      <c r="S510" s="678">
        <v>0.5</v>
      </c>
      <c r="T510" s="745">
        <v>3.5</v>
      </c>
      <c r="U510" s="701">
        <v>0.58333333333333337</v>
      </c>
    </row>
    <row r="511" spans="1:21" ht="14.4" customHeight="1" x14ac:dyDescent="0.3">
      <c r="A511" s="661">
        <v>11</v>
      </c>
      <c r="B511" s="662" t="s">
        <v>581</v>
      </c>
      <c r="C511" s="662" t="s">
        <v>2731</v>
      </c>
      <c r="D511" s="743" t="s">
        <v>4537</v>
      </c>
      <c r="E511" s="744" t="s">
        <v>2738</v>
      </c>
      <c r="F511" s="662" t="s">
        <v>2726</v>
      </c>
      <c r="G511" s="662" t="s">
        <v>2927</v>
      </c>
      <c r="H511" s="662" t="s">
        <v>582</v>
      </c>
      <c r="I511" s="662" t="s">
        <v>3086</v>
      </c>
      <c r="J511" s="662" t="s">
        <v>2743</v>
      </c>
      <c r="K511" s="662"/>
      <c r="L511" s="663">
        <v>0</v>
      </c>
      <c r="M511" s="663">
        <v>0</v>
      </c>
      <c r="N511" s="662">
        <v>1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11</v>
      </c>
      <c r="B512" s="662" t="s">
        <v>581</v>
      </c>
      <c r="C512" s="662" t="s">
        <v>2731</v>
      </c>
      <c r="D512" s="743" t="s">
        <v>4537</v>
      </c>
      <c r="E512" s="744" t="s">
        <v>2738</v>
      </c>
      <c r="F512" s="662" t="s">
        <v>2726</v>
      </c>
      <c r="G512" s="662" t="s">
        <v>2828</v>
      </c>
      <c r="H512" s="662" t="s">
        <v>582</v>
      </c>
      <c r="I512" s="662" t="s">
        <v>2829</v>
      </c>
      <c r="J512" s="662" t="s">
        <v>799</v>
      </c>
      <c r="K512" s="662" t="s">
        <v>2830</v>
      </c>
      <c r="L512" s="663">
        <v>0</v>
      </c>
      <c r="M512" s="663">
        <v>0</v>
      </c>
      <c r="N512" s="662">
        <v>3</v>
      </c>
      <c r="O512" s="745">
        <v>2</v>
      </c>
      <c r="P512" s="663">
        <v>0</v>
      </c>
      <c r="Q512" s="678"/>
      <c r="R512" s="662">
        <v>2</v>
      </c>
      <c r="S512" s="678">
        <v>0.66666666666666663</v>
      </c>
      <c r="T512" s="745">
        <v>1.5</v>
      </c>
      <c r="U512" s="701">
        <v>0.75</v>
      </c>
    </row>
    <row r="513" spans="1:21" ht="14.4" customHeight="1" x14ac:dyDescent="0.3">
      <c r="A513" s="661">
        <v>11</v>
      </c>
      <c r="B513" s="662" t="s">
        <v>581</v>
      </c>
      <c r="C513" s="662" t="s">
        <v>2731</v>
      </c>
      <c r="D513" s="743" t="s">
        <v>4537</v>
      </c>
      <c r="E513" s="744" t="s">
        <v>2738</v>
      </c>
      <c r="F513" s="662" t="s">
        <v>2726</v>
      </c>
      <c r="G513" s="662" t="s">
        <v>2828</v>
      </c>
      <c r="H513" s="662" t="s">
        <v>582</v>
      </c>
      <c r="I513" s="662" t="s">
        <v>1851</v>
      </c>
      <c r="J513" s="662" t="s">
        <v>799</v>
      </c>
      <c r="K513" s="662" t="s">
        <v>1852</v>
      </c>
      <c r="L513" s="663">
        <v>0</v>
      </c>
      <c r="M513" s="663">
        <v>0</v>
      </c>
      <c r="N513" s="662">
        <v>1</v>
      </c>
      <c r="O513" s="745">
        <v>1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11</v>
      </c>
      <c r="B514" s="662" t="s">
        <v>581</v>
      </c>
      <c r="C514" s="662" t="s">
        <v>2731</v>
      </c>
      <c r="D514" s="743" t="s">
        <v>4537</v>
      </c>
      <c r="E514" s="744" t="s">
        <v>2738</v>
      </c>
      <c r="F514" s="662" t="s">
        <v>2726</v>
      </c>
      <c r="G514" s="662" t="s">
        <v>3087</v>
      </c>
      <c r="H514" s="662" t="s">
        <v>582</v>
      </c>
      <c r="I514" s="662" t="s">
        <v>3088</v>
      </c>
      <c r="J514" s="662" t="s">
        <v>1668</v>
      </c>
      <c r="K514" s="662" t="s">
        <v>3089</v>
      </c>
      <c r="L514" s="663">
        <v>0</v>
      </c>
      <c r="M514" s="663">
        <v>0</v>
      </c>
      <c r="N514" s="662">
        <v>1</v>
      </c>
      <c r="O514" s="745">
        <v>1</v>
      </c>
      <c r="P514" s="663">
        <v>0</v>
      </c>
      <c r="Q514" s="678"/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11</v>
      </c>
      <c r="B515" s="662" t="s">
        <v>581</v>
      </c>
      <c r="C515" s="662" t="s">
        <v>2731</v>
      </c>
      <c r="D515" s="743" t="s">
        <v>4537</v>
      </c>
      <c r="E515" s="744" t="s">
        <v>2738</v>
      </c>
      <c r="F515" s="662" t="s">
        <v>2726</v>
      </c>
      <c r="G515" s="662" t="s">
        <v>2775</v>
      </c>
      <c r="H515" s="662" t="s">
        <v>582</v>
      </c>
      <c r="I515" s="662" t="s">
        <v>1251</v>
      </c>
      <c r="J515" s="662" t="s">
        <v>1252</v>
      </c>
      <c r="K515" s="662" t="s">
        <v>1253</v>
      </c>
      <c r="L515" s="663">
        <v>147.31</v>
      </c>
      <c r="M515" s="663">
        <v>2356.96</v>
      </c>
      <c r="N515" s="662">
        <v>16</v>
      </c>
      <c r="O515" s="745">
        <v>5</v>
      </c>
      <c r="P515" s="663">
        <v>1325.79</v>
      </c>
      <c r="Q515" s="678">
        <v>0.5625</v>
      </c>
      <c r="R515" s="662">
        <v>9</v>
      </c>
      <c r="S515" s="678">
        <v>0.5625</v>
      </c>
      <c r="T515" s="745">
        <v>2.5</v>
      </c>
      <c r="U515" s="701">
        <v>0.5</v>
      </c>
    </row>
    <row r="516" spans="1:21" ht="14.4" customHeight="1" x14ac:dyDescent="0.3">
      <c r="A516" s="661">
        <v>11</v>
      </c>
      <c r="B516" s="662" t="s">
        <v>581</v>
      </c>
      <c r="C516" s="662" t="s">
        <v>2731</v>
      </c>
      <c r="D516" s="743" t="s">
        <v>4537</v>
      </c>
      <c r="E516" s="744" t="s">
        <v>2738</v>
      </c>
      <c r="F516" s="662" t="s">
        <v>2726</v>
      </c>
      <c r="G516" s="662" t="s">
        <v>2775</v>
      </c>
      <c r="H516" s="662" t="s">
        <v>582</v>
      </c>
      <c r="I516" s="662" t="s">
        <v>1251</v>
      </c>
      <c r="J516" s="662" t="s">
        <v>1252</v>
      </c>
      <c r="K516" s="662" t="s">
        <v>1253</v>
      </c>
      <c r="L516" s="663">
        <v>132.97999999999999</v>
      </c>
      <c r="M516" s="663">
        <v>1329.7999999999997</v>
      </c>
      <c r="N516" s="662">
        <v>10</v>
      </c>
      <c r="O516" s="745">
        <v>1.5</v>
      </c>
      <c r="P516" s="663">
        <v>398.93999999999994</v>
      </c>
      <c r="Q516" s="678">
        <v>0.30000000000000004</v>
      </c>
      <c r="R516" s="662">
        <v>3</v>
      </c>
      <c r="S516" s="678">
        <v>0.3</v>
      </c>
      <c r="T516" s="745">
        <v>0.5</v>
      </c>
      <c r="U516" s="701">
        <v>0.33333333333333331</v>
      </c>
    </row>
    <row r="517" spans="1:21" ht="14.4" customHeight="1" x14ac:dyDescent="0.3">
      <c r="A517" s="661">
        <v>11</v>
      </c>
      <c r="B517" s="662" t="s">
        <v>581</v>
      </c>
      <c r="C517" s="662" t="s">
        <v>2731</v>
      </c>
      <c r="D517" s="743" t="s">
        <v>4537</v>
      </c>
      <c r="E517" s="744" t="s">
        <v>2738</v>
      </c>
      <c r="F517" s="662" t="s">
        <v>2726</v>
      </c>
      <c r="G517" s="662" t="s">
        <v>2775</v>
      </c>
      <c r="H517" s="662" t="s">
        <v>582</v>
      </c>
      <c r="I517" s="662" t="s">
        <v>2776</v>
      </c>
      <c r="J517" s="662" t="s">
        <v>2777</v>
      </c>
      <c r="K517" s="662" t="s">
        <v>2778</v>
      </c>
      <c r="L517" s="663">
        <v>73.66</v>
      </c>
      <c r="M517" s="663">
        <v>294.64</v>
      </c>
      <c r="N517" s="662">
        <v>4</v>
      </c>
      <c r="O517" s="745">
        <v>1</v>
      </c>
      <c r="P517" s="663">
        <v>294.64</v>
      </c>
      <c r="Q517" s="678">
        <v>1</v>
      </c>
      <c r="R517" s="662">
        <v>4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11</v>
      </c>
      <c r="B518" s="662" t="s">
        <v>581</v>
      </c>
      <c r="C518" s="662" t="s">
        <v>2731</v>
      </c>
      <c r="D518" s="743" t="s">
        <v>4537</v>
      </c>
      <c r="E518" s="744" t="s">
        <v>2738</v>
      </c>
      <c r="F518" s="662" t="s">
        <v>2726</v>
      </c>
      <c r="G518" s="662" t="s">
        <v>3090</v>
      </c>
      <c r="H518" s="662" t="s">
        <v>582</v>
      </c>
      <c r="I518" s="662" t="s">
        <v>3091</v>
      </c>
      <c r="J518" s="662" t="s">
        <v>3092</v>
      </c>
      <c r="K518" s="662" t="s">
        <v>3093</v>
      </c>
      <c r="L518" s="663">
        <v>52.75</v>
      </c>
      <c r="M518" s="663">
        <v>105.5</v>
      </c>
      <c r="N518" s="662">
        <v>2</v>
      </c>
      <c r="O518" s="745">
        <v>1.5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11</v>
      </c>
      <c r="B519" s="662" t="s">
        <v>581</v>
      </c>
      <c r="C519" s="662" t="s">
        <v>2731</v>
      </c>
      <c r="D519" s="743" t="s">
        <v>4537</v>
      </c>
      <c r="E519" s="744" t="s">
        <v>2738</v>
      </c>
      <c r="F519" s="662" t="s">
        <v>2726</v>
      </c>
      <c r="G519" s="662" t="s">
        <v>3094</v>
      </c>
      <c r="H519" s="662" t="s">
        <v>1064</v>
      </c>
      <c r="I519" s="662" t="s">
        <v>3095</v>
      </c>
      <c r="J519" s="662" t="s">
        <v>3096</v>
      </c>
      <c r="K519" s="662" t="s">
        <v>3097</v>
      </c>
      <c r="L519" s="663">
        <v>619.6</v>
      </c>
      <c r="M519" s="663">
        <v>619.6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11</v>
      </c>
      <c r="B520" s="662" t="s">
        <v>581</v>
      </c>
      <c r="C520" s="662" t="s">
        <v>2731</v>
      </c>
      <c r="D520" s="743" t="s">
        <v>4537</v>
      </c>
      <c r="E520" s="744" t="s">
        <v>2738</v>
      </c>
      <c r="F520" s="662" t="s">
        <v>2726</v>
      </c>
      <c r="G520" s="662" t="s">
        <v>3098</v>
      </c>
      <c r="H520" s="662" t="s">
        <v>582</v>
      </c>
      <c r="I520" s="662" t="s">
        <v>3099</v>
      </c>
      <c r="J520" s="662" t="s">
        <v>3100</v>
      </c>
      <c r="K520" s="662" t="s">
        <v>3101</v>
      </c>
      <c r="L520" s="663">
        <v>1776.68</v>
      </c>
      <c r="M520" s="663">
        <v>39086.959999999999</v>
      </c>
      <c r="N520" s="662">
        <v>22</v>
      </c>
      <c r="O520" s="745">
        <v>18.5</v>
      </c>
      <c r="P520" s="663">
        <v>21320.16</v>
      </c>
      <c r="Q520" s="678">
        <v>0.54545454545454541</v>
      </c>
      <c r="R520" s="662">
        <v>12</v>
      </c>
      <c r="S520" s="678">
        <v>0.54545454545454541</v>
      </c>
      <c r="T520" s="745">
        <v>11</v>
      </c>
      <c r="U520" s="701">
        <v>0.59459459459459463</v>
      </c>
    </row>
    <row r="521" spans="1:21" ht="14.4" customHeight="1" x14ac:dyDescent="0.3">
      <c r="A521" s="661">
        <v>11</v>
      </c>
      <c r="B521" s="662" t="s">
        <v>581</v>
      </c>
      <c r="C521" s="662" t="s">
        <v>2731</v>
      </c>
      <c r="D521" s="743" t="s">
        <v>4537</v>
      </c>
      <c r="E521" s="744" t="s">
        <v>2738</v>
      </c>
      <c r="F521" s="662" t="s">
        <v>2726</v>
      </c>
      <c r="G521" s="662" t="s">
        <v>3102</v>
      </c>
      <c r="H521" s="662" t="s">
        <v>582</v>
      </c>
      <c r="I521" s="662" t="s">
        <v>3103</v>
      </c>
      <c r="J521" s="662" t="s">
        <v>3104</v>
      </c>
      <c r="K521" s="662" t="s">
        <v>3105</v>
      </c>
      <c r="L521" s="663">
        <v>64.56</v>
      </c>
      <c r="M521" s="663">
        <v>64.56</v>
      </c>
      <c r="N521" s="662">
        <v>1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11</v>
      </c>
      <c r="B522" s="662" t="s">
        <v>581</v>
      </c>
      <c r="C522" s="662" t="s">
        <v>2731</v>
      </c>
      <c r="D522" s="743" t="s">
        <v>4537</v>
      </c>
      <c r="E522" s="744" t="s">
        <v>2738</v>
      </c>
      <c r="F522" s="662" t="s">
        <v>2726</v>
      </c>
      <c r="G522" s="662" t="s">
        <v>3106</v>
      </c>
      <c r="H522" s="662" t="s">
        <v>582</v>
      </c>
      <c r="I522" s="662" t="s">
        <v>3107</v>
      </c>
      <c r="J522" s="662" t="s">
        <v>3108</v>
      </c>
      <c r="K522" s="662" t="s">
        <v>3109</v>
      </c>
      <c r="L522" s="663">
        <v>232.37</v>
      </c>
      <c r="M522" s="663">
        <v>232.37</v>
      </c>
      <c r="N522" s="662">
        <v>1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11</v>
      </c>
      <c r="B523" s="662" t="s">
        <v>581</v>
      </c>
      <c r="C523" s="662" t="s">
        <v>2731</v>
      </c>
      <c r="D523" s="743" t="s">
        <v>4537</v>
      </c>
      <c r="E523" s="744" t="s">
        <v>2738</v>
      </c>
      <c r="F523" s="662" t="s">
        <v>2726</v>
      </c>
      <c r="G523" s="662" t="s">
        <v>3110</v>
      </c>
      <c r="H523" s="662" t="s">
        <v>582</v>
      </c>
      <c r="I523" s="662" t="s">
        <v>2121</v>
      </c>
      <c r="J523" s="662" t="s">
        <v>3111</v>
      </c>
      <c r="K523" s="662" t="s">
        <v>2557</v>
      </c>
      <c r="L523" s="663">
        <v>38.56</v>
      </c>
      <c r="M523" s="663">
        <v>38.56</v>
      </c>
      <c r="N523" s="662">
        <v>1</v>
      </c>
      <c r="O523" s="745">
        <v>0.5</v>
      </c>
      <c r="P523" s="663">
        <v>38.56</v>
      </c>
      <c r="Q523" s="678">
        <v>1</v>
      </c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11</v>
      </c>
      <c r="B524" s="662" t="s">
        <v>581</v>
      </c>
      <c r="C524" s="662" t="s">
        <v>2731</v>
      </c>
      <c r="D524" s="743" t="s">
        <v>4537</v>
      </c>
      <c r="E524" s="744" t="s">
        <v>2738</v>
      </c>
      <c r="F524" s="662" t="s">
        <v>2726</v>
      </c>
      <c r="G524" s="662" t="s">
        <v>2956</v>
      </c>
      <c r="H524" s="662" t="s">
        <v>1064</v>
      </c>
      <c r="I524" s="662" t="s">
        <v>3112</v>
      </c>
      <c r="J524" s="662" t="s">
        <v>2340</v>
      </c>
      <c r="K524" s="662" t="s">
        <v>3113</v>
      </c>
      <c r="L524" s="663">
        <v>96.84</v>
      </c>
      <c r="M524" s="663">
        <v>968.4</v>
      </c>
      <c r="N524" s="662">
        <v>10</v>
      </c>
      <c r="O524" s="745">
        <v>4</v>
      </c>
      <c r="P524" s="663">
        <v>290.52</v>
      </c>
      <c r="Q524" s="678">
        <v>0.3</v>
      </c>
      <c r="R524" s="662">
        <v>3</v>
      </c>
      <c r="S524" s="678">
        <v>0.3</v>
      </c>
      <c r="T524" s="745">
        <v>1</v>
      </c>
      <c r="U524" s="701">
        <v>0.25</v>
      </c>
    </row>
    <row r="525" spans="1:21" ht="14.4" customHeight="1" x14ac:dyDescent="0.3">
      <c r="A525" s="661">
        <v>11</v>
      </c>
      <c r="B525" s="662" t="s">
        <v>581</v>
      </c>
      <c r="C525" s="662" t="s">
        <v>2731</v>
      </c>
      <c r="D525" s="743" t="s">
        <v>4537</v>
      </c>
      <c r="E525" s="744" t="s">
        <v>2738</v>
      </c>
      <c r="F525" s="662" t="s">
        <v>2726</v>
      </c>
      <c r="G525" s="662" t="s">
        <v>2956</v>
      </c>
      <c r="H525" s="662" t="s">
        <v>1064</v>
      </c>
      <c r="I525" s="662" t="s">
        <v>3112</v>
      </c>
      <c r="J525" s="662" t="s">
        <v>2340</v>
      </c>
      <c r="K525" s="662" t="s">
        <v>3113</v>
      </c>
      <c r="L525" s="663">
        <v>73.069999999999993</v>
      </c>
      <c r="M525" s="663">
        <v>146.13999999999999</v>
      </c>
      <c r="N525" s="662">
        <v>2</v>
      </c>
      <c r="O525" s="745">
        <v>1</v>
      </c>
      <c r="P525" s="663">
        <v>146.13999999999999</v>
      </c>
      <c r="Q525" s="678">
        <v>1</v>
      </c>
      <c r="R525" s="662">
        <v>2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11</v>
      </c>
      <c r="B526" s="662" t="s">
        <v>581</v>
      </c>
      <c r="C526" s="662" t="s">
        <v>2731</v>
      </c>
      <c r="D526" s="743" t="s">
        <v>4537</v>
      </c>
      <c r="E526" s="744" t="s">
        <v>2738</v>
      </c>
      <c r="F526" s="662" t="s">
        <v>2726</v>
      </c>
      <c r="G526" s="662" t="s">
        <v>2956</v>
      </c>
      <c r="H526" s="662" t="s">
        <v>1064</v>
      </c>
      <c r="I526" s="662" t="s">
        <v>2957</v>
      </c>
      <c r="J526" s="662" t="s">
        <v>2340</v>
      </c>
      <c r="K526" s="662" t="s">
        <v>2958</v>
      </c>
      <c r="L526" s="663">
        <v>64.56</v>
      </c>
      <c r="M526" s="663">
        <v>64.56</v>
      </c>
      <c r="N526" s="662">
        <v>1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11</v>
      </c>
      <c r="B527" s="662" t="s">
        <v>581</v>
      </c>
      <c r="C527" s="662" t="s">
        <v>2731</v>
      </c>
      <c r="D527" s="743" t="s">
        <v>4537</v>
      </c>
      <c r="E527" s="744" t="s">
        <v>2738</v>
      </c>
      <c r="F527" s="662" t="s">
        <v>2726</v>
      </c>
      <c r="G527" s="662" t="s">
        <v>2780</v>
      </c>
      <c r="H527" s="662" t="s">
        <v>1064</v>
      </c>
      <c r="I527" s="662" t="s">
        <v>1194</v>
      </c>
      <c r="J527" s="662" t="s">
        <v>1089</v>
      </c>
      <c r="K527" s="662" t="s">
        <v>2552</v>
      </c>
      <c r="L527" s="663">
        <v>407.55</v>
      </c>
      <c r="M527" s="663">
        <v>407.55</v>
      </c>
      <c r="N527" s="662">
        <v>1</v>
      </c>
      <c r="O527" s="745">
        <v>1</v>
      </c>
      <c r="P527" s="663">
        <v>407.55</v>
      </c>
      <c r="Q527" s="678">
        <v>1</v>
      </c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11</v>
      </c>
      <c r="B528" s="662" t="s">
        <v>581</v>
      </c>
      <c r="C528" s="662" t="s">
        <v>2731</v>
      </c>
      <c r="D528" s="743" t="s">
        <v>4537</v>
      </c>
      <c r="E528" s="744" t="s">
        <v>2738</v>
      </c>
      <c r="F528" s="662" t="s">
        <v>2726</v>
      </c>
      <c r="G528" s="662" t="s">
        <v>2780</v>
      </c>
      <c r="H528" s="662" t="s">
        <v>1064</v>
      </c>
      <c r="I528" s="662" t="s">
        <v>1197</v>
      </c>
      <c r="J528" s="662" t="s">
        <v>1089</v>
      </c>
      <c r="K528" s="662" t="s">
        <v>2554</v>
      </c>
      <c r="L528" s="663">
        <v>543.39</v>
      </c>
      <c r="M528" s="663">
        <v>2716.95</v>
      </c>
      <c r="N528" s="662">
        <v>5</v>
      </c>
      <c r="O528" s="745">
        <v>4</v>
      </c>
      <c r="P528" s="663">
        <v>1630.17</v>
      </c>
      <c r="Q528" s="678">
        <v>0.60000000000000009</v>
      </c>
      <c r="R528" s="662">
        <v>3</v>
      </c>
      <c r="S528" s="678">
        <v>0.6</v>
      </c>
      <c r="T528" s="745">
        <v>3</v>
      </c>
      <c r="U528" s="701">
        <v>0.75</v>
      </c>
    </row>
    <row r="529" spans="1:21" ht="14.4" customHeight="1" x14ac:dyDescent="0.3">
      <c r="A529" s="661">
        <v>11</v>
      </c>
      <c r="B529" s="662" t="s">
        <v>581</v>
      </c>
      <c r="C529" s="662" t="s">
        <v>2731</v>
      </c>
      <c r="D529" s="743" t="s">
        <v>4537</v>
      </c>
      <c r="E529" s="744" t="s">
        <v>2738</v>
      </c>
      <c r="F529" s="662" t="s">
        <v>2726</v>
      </c>
      <c r="G529" s="662" t="s">
        <v>2780</v>
      </c>
      <c r="H529" s="662" t="s">
        <v>1064</v>
      </c>
      <c r="I529" s="662" t="s">
        <v>2781</v>
      </c>
      <c r="J529" s="662" t="s">
        <v>1089</v>
      </c>
      <c r="K529" s="662" t="s">
        <v>2782</v>
      </c>
      <c r="L529" s="663">
        <v>163.01</v>
      </c>
      <c r="M529" s="663">
        <v>163.01</v>
      </c>
      <c r="N529" s="662">
        <v>1</v>
      </c>
      <c r="O529" s="745">
        <v>1</v>
      </c>
      <c r="P529" s="663">
        <v>163.01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11</v>
      </c>
      <c r="B530" s="662" t="s">
        <v>581</v>
      </c>
      <c r="C530" s="662" t="s">
        <v>2731</v>
      </c>
      <c r="D530" s="743" t="s">
        <v>4537</v>
      </c>
      <c r="E530" s="744" t="s">
        <v>2738</v>
      </c>
      <c r="F530" s="662" t="s">
        <v>2726</v>
      </c>
      <c r="G530" s="662" t="s">
        <v>2780</v>
      </c>
      <c r="H530" s="662" t="s">
        <v>1064</v>
      </c>
      <c r="I530" s="662" t="s">
        <v>1092</v>
      </c>
      <c r="J530" s="662" t="s">
        <v>1089</v>
      </c>
      <c r="K530" s="662" t="s">
        <v>2555</v>
      </c>
      <c r="L530" s="663">
        <v>923.74</v>
      </c>
      <c r="M530" s="663">
        <v>1847.48</v>
      </c>
      <c r="N530" s="662">
        <v>2</v>
      </c>
      <c r="O530" s="745">
        <v>1</v>
      </c>
      <c r="P530" s="663">
        <v>1847.48</v>
      </c>
      <c r="Q530" s="678">
        <v>1</v>
      </c>
      <c r="R530" s="662">
        <v>2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11</v>
      </c>
      <c r="B531" s="662" t="s">
        <v>581</v>
      </c>
      <c r="C531" s="662" t="s">
        <v>2731</v>
      </c>
      <c r="D531" s="743" t="s">
        <v>4537</v>
      </c>
      <c r="E531" s="744" t="s">
        <v>2738</v>
      </c>
      <c r="F531" s="662" t="s">
        <v>2726</v>
      </c>
      <c r="G531" s="662" t="s">
        <v>2783</v>
      </c>
      <c r="H531" s="662" t="s">
        <v>1064</v>
      </c>
      <c r="I531" s="662" t="s">
        <v>1073</v>
      </c>
      <c r="J531" s="662" t="s">
        <v>1074</v>
      </c>
      <c r="K531" s="662" t="s">
        <v>2608</v>
      </c>
      <c r="L531" s="663">
        <v>48.42</v>
      </c>
      <c r="M531" s="663">
        <v>2953.62</v>
      </c>
      <c r="N531" s="662">
        <v>61</v>
      </c>
      <c r="O531" s="745">
        <v>35</v>
      </c>
      <c r="P531" s="663">
        <v>1452.5999999999997</v>
      </c>
      <c r="Q531" s="678">
        <v>0.49180327868852453</v>
      </c>
      <c r="R531" s="662">
        <v>30</v>
      </c>
      <c r="S531" s="678">
        <v>0.49180327868852458</v>
      </c>
      <c r="T531" s="745">
        <v>17.5</v>
      </c>
      <c r="U531" s="701">
        <v>0.5</v>
      </c>
    </row>
    <row r="532" spans="1:21" ht="14.4" customHeight="1" x14ac:dyDescent="0.3">
      <c r="A532" s="661">
        <v>11</v>
      </c>
      <c r="B532" s="662" t="s">
        <v>581</v>
      </c>
      <c r="C532" s="662" t="s">
        <v>2731</v>
      </c>
      <c r="D532" s="743" t="s">
        <v>4537</v>
      </c>
      <c r="E532" s="744" t="s">
        <v>2738</v>
      </c>
      <c r="F532" s="662" t="s">
        <v>2726</v>
      </c>
      <c r="G532" s="662" t="s">
        <v>2783</v>
      </c>
      <c r="H532" s="662" t="s">
        <v>1064</v>
      </c>
      <c r="I532" s="662" t="s">
        <v>1073</v>
      </c>
      <c r="J532" s="662" t="s">
        <v>1074</v>
      </c>
      <c r="K532" s="662" t="s">
        <v>2608</v>
      </c>
      <c r="L532" s="663">
        <v>36.54</v>
      </c>
      <c r="M532" s="663">
        <v>584.64</v>
      </c>
      <c r="N532" s="662">
        <v>16</v>
      </c>
      <c r="O532" s="745">
        <v>8</v>
      </c>
      <c r="P532" s="663">
        <v>182.7</v>
      </c>
      <c r="Q532" s="678">
        <v>0.3125</v>
      </c>
      <c r="R532" s="662">
        <v>5</v>
      </c>
      <c r="S532" s="678">
        <v>0.3125</v>
      </c>
      <c r="T532" s="745">
        <v>3</v>
      </c>
      <c r="U532" s="701">
        <v>0.375</v>
      </c>
    </row>
    <row r="533" spans="1:21" ht="14.4" customHeight="1" x14ac:dyDescent="0.3">
      <c r="A533" s="661">
        <v>11</v>
      </c>
      <c r="B533" s="662" t="s">
        <v>581</v>
      </c>
      <c r="C533" s="662" t="s">
        <v>2731</v>
      </c>
      <c r="D533" s="743" t="s">
        <v>4537</v>
      </c>
      <c r="E533" s="744" t="s">
        <v>2738</v>
      </c>
      <c r="F533" s="662" t="s">
        <v>2726</v>
      </c>
      <c r="G533" s="662" t="s">
        <v>2783</v>
      </c>
      <c r="H533" s="662" t="s">
        <v>582</v>
      </c>
      <c r="I533" s="662" t="s">
        <v>2258</v>
      </c>
      <c r="J533" s="662" t="s">
        <v>1074</v>
      </c>
      <c r="K533" s="662" t="s">
        <v>2889</v>
      </c>
      <c r="L533" s="663">
        <v>48.42</v>
      </c>
      <c r="M533" s="663">
        <v>290.52000000000004</v>
      </c>
      <c r="N533" s="662">
        <v>6</v>
      </c>
      <c r="O533" s="745">
        <v>5</v>
      </c>
      <c r="P533" s="663">
        <v>48.42</v>
      </c>
      <c r="Q533" s="678">
        <v>0.16666666666666666</v>
      </c>
      <c r="R533" s="662">
        <v>1</v>
      </c>
      <c r="S533" s="678">
        <v>0.16666666666666666</v>
      </c>
      <c r="T533" s="745">
        <v>1</v>
      </c>
      <c r="U533" s="701">
        <v>0.2</v>
      </c>
    </row>
    <row r="534" spans="1:21" ht="14.4" customHeight="1" x14ac:dyDescent="0.3">
      <c r="A534" s="661">
        <v>11</v>
      </c>
      <c r="B534" s="662" t="s">
        <v>581</v>
      </c>
      <c r="C534" s="662" t="s">
        <v>2731</v>
      </c>
      <c r="D534" s="743" t="s">
        <v>4537</v>
      </c>
      <c r="E534" s="744" t="s">
        <v>2738</v>
      </c>
      <c r="F534" s="662" t="s">
        <v>2726</v>
      </c>
      <c r="G534" s="662" t="s">
        <v>2783</v>
      </c>
      <c r="H534" s="662" t="s">
        <v>582</v>
      </c>
      <c r="I534" s="662" t="s">
        <v>2258</v>
      </c>
      <c r="J534" s="662" t="s">
        <v>1074</v>
      </c>
      <c r="K534" s="662" t="s">
        <v>2889</v>
      </c>
      <c r="L534" s="663">
        <v>36.54</v>
      </c>
      <c r="M534" s="663">
        <v>255.78</v>
      </c>
      <c r="N534" s="662">
        <v>7</v>
      </c>
      <c r="O534" s="745">
        <v>2.5</v>
      </c>
      <c r="P534" s="663">
        <v>36.54</v>
      </c>
      <c r="Q534" s="678">
        <v>0.14285714285714285</v>
      </c>
      <c r="R534" s="662">
        <v>1</v>
      </c>
      <c r="S534" s="678">
        <v>0.14285714285714285</v>
      </c>
      <c r="T534" s="745">
        <v>1</v>
      </c>
      <c r="U534" s="701">
        <v>0.4</v>
      </c>
    </row>
    <row r="535" spans="1:21" ht="14.4" customHeight="1" x14ac:dyDescent="0.3">
      <c r="A535" s="661">
        <v>11</v>
      </c>
      <c r="B535" s="662" t="s">
        <v>581</v>
      </c>
      <c r="C535" s="662" t="s">
        <v>2731</v>
      </c>
      <c r="D535" s="743" t="s">
        <v>4537</v>
      </c>
      <c r="E535" s="744" t="s">
        <v>2738</v>
      </c>
      <c r="F535" s="662" t="s">
        <v>2726</v>
      </c>
      <c r="G535" s="662" t="s">
        <v>2783</v>
      </c>
      <c r="H535" s="662" t="s">
        <v>582</v>
      </c>
      <c r="I535" s="662" t="s">
        <v>3114</v>
      </c>
      <c r="J535" s="662" t="s">
        <v>3115</v>
      </c>
      <c r="K535" s="662" t="s">
        <v>3116</v>
      </c>
      <c r="L535" s="663">
        <v>48.42</v>
      </c>
      <c r="M535" s="663">
        <v>48.42</v>
      </c>
      <c r="N535" s="662">
        <v>1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11</v>
      </c>
      <c r="B536" s="662" t="s">
        <v>581</v>
      </c>
      <c r="C536" s="662" t="s">
        <v>2731</v>
      </c>
      <c r="D536" s="743" t="s">
        <v>4537</v>
      </c>
      <c r="E536" s="744" t="s">
        <v>2738</v>
      </c>
      <c r="F536" s="662" t="s">
        <v>2726</v>
      </c>
      <c r="G536" s="662" t="s">
        <v>2783</v>
      </c>
      <c r="H536" s="662" t="s">
        <v>582</v>
      </c>
      <c r="I536" s="662" t="s">
        <v>2981</v>
      </c>
      <c r="J536" s="662" t="s">
        <v>1074</v>
      </c>
      <c r="K536" s="662" t="s">
        <v>2982</v>
      </c>
      <c r="L536" s="663">
        <v>24.22</v>
      </c>
      <c r="M536" s="663">
        <v>24.22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11</v>
      </c>
      <c r="B537" s="662" t="s">
        <v>581</v>
      </c>
      <c r="C537" s="662" t="s">
        <v>2731</v>
      </c>
      <c r="D537" s="743" t="s">
        <v>4537</v>
      </c>
      <c r="E537" s="744" t="s">
        <v>2738</v>
      </c>
      <c r="F537" s="662" t="s">
        <v>2726</v>
      </c>
      <c r="G537" s="662" t="s">
        <v>3117</v>
      </c>
      <c r="H537" s="662" t="s">
        <v>582</v>
      </c>
      <c r="I537" s="662" t="s">
        <v>3118</v>
      </c>
      <c r="J537" s="662" t="s">
        <v>3119</v>
      </c>
      <c r="K537" s="662" t="s">
        <v>3120</v>
      </c>
      <c r="L537" s="663">
        <v>78.33</v>
      </c>
      <c r="M537" s="663">
        <v>313.32</v>
      </c>
      <c r="N537" s="662">
        <v>4</v>
      </c>
      <c r="O537" s="745">
        <v>1</v>
      </c>
      <c r="P537" s="663">
        <v>78.33</v>
      </c>
      <c r="Q537" s="678">
        <v>0.25</v>
      </c>
      <c r="R537" s="662">
        <v>1</v>
      </c>
      <c r="S537" s="678">
        <v>0.25</v>
      </c>
      <c r="T537" s="745">
        <v>0.5</v>
      </c>
      <c r="U537" s="701">
        <v>0.5</v>
      </c>
    </row>
    <row r="538" spans="1:21" ht="14.4" customHeight="1" x14ac:dyDescent="0.3">
      <c r="A538" s="661">
        <v>11</v>
      </c>
      <c r="B538" s="662" t="s">
        <v>581</v>
      </c>
      <c r="C538" s="662" t="s">
        <v>2731</v>
      </c>
      <c r="D538" s="743" t="s">
        <v>4537</v>
      </c>
      <c r="E538" s="744" t="s">
        <v>2738</v>
      </c>
      <c r="F538" s="662" t="s">
        <v>2726</v>
      </c>
      <c r="G538" s="662" t="s">
        <v>3117</v>
      </c>
      <c r="H538" s="662" t="s">
        <v>582</v>
      </c>
      <c r="I538" s="662" t="s">
        <v>3121</v>
      </c>
      <c r="J538" s="662" t="s">
        <v>3119</v>
      </c>
      <c r="K538" s="662" t="s">
        <v>3122</v>
      </c>
      <c r="L538" s="663">
        <v>0</v>
      </c>
      <c r="M538" s="663">
        <v>0</v>
      </c>
      <c r="N538" s="662">
        <v>1</v>
      </c>
      <c r="O538" s="745">
        <v>1</v>
      </c>
      <c r="P538" s="663">
        <v>0</v>
      </c>
      <c r="Q538" s="678"/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11</v>
      </c>
      <c r="B539" s="662" t="s">
        <v>581</v>
      </c>
      <c r="C539" s="662" t="s">
        <v>2731</v>
      </c>
      <c r="D539" s="743" t="s">
        <v>4537</v>
      </c>
      <c r="E539" s="744" t="s">
        <v>2738</v>
      </c>
      <c r="F539" s="662" t="s">
        <v>2726</v>
      </c>
      <c r="G539" s="662" t="s">
        <v>3117</v>
      </c>
      <c r="H539" s="662" t="s">
        <v>582</v>
      </c>
      <c r="I539" s="662" t="s">
        <v>3123</v>
      </c>
      <c r="J539" s="662" t="s">
        <v>3119</v>
      </c>
      <c r="K539" s="662" t="s">
        <v>3124</v>
      </c>
      <c r="L539" s="663">
        <v>0</v>
      </c>
      <c r="M539" s="663">
        <v>0</v>
      </c>
      <c r="N539" s="662">
        <v>4</v>
      </c>
      <c r="O539" s="745">
        <v>1.5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11</v>
      </c>
      <c r="B540" s="662" t="s">
        <v>581</v>
      </c>
      <c r="C540" s="662" t="s">
        <v>2731</v>
      </c>
      <c r="D540" s="743" t="s">
        <v>4537</v>
      </c>
      <c r="E540" s="744" t="s">
        <v>2738</v>
      </c>
      <c r="F540" s="662" t="s">
        <v>2726</v>
      </c>
      <c r="G540" s="662" t="s">
        <v>3125</v>
      </c>
      <c r="H540" s="662" t="s">
        <v>582</v>
      </c>
      <c r="I540" s="662" t="s">
        <v>3126</v>
      </c>
      <c r="J540" s="662" t="s">
        <v>3127</v>
      </c>
      <c r="K540" s="662" t="s">
        <v>3128</v>
      </c>
      <c r="L540" s="663">
        <v>57.64</v>
      </c>
      <c r="M540" s="663">
        <v>57.64</v>
      </c>
      <c r="N540" s="662">
        <v>1</v>
      </c>
      <c r="O540" s="745">
        <v>0.5</v>
      </c>
      <c r="P540" s="663">
        <v>57.64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11</v>
      </c>
      <c r="B541" s="662" t="s">
        <v>581</v>
      </c>
      <c r="C541" s="662" t="s">
        <v>2731</v>
      </c>
      <c r="D541" s="743" t="s">
        <v>4537</v>
      </c>
      <c r="E541" s="744" t="s">
        <v>2738</v>
      </c>
      <c r="F541" s="662" t="s">
        <v>2726</v>
      </c>
      <c r="G541" s="662" t="s">
        <v>3125</v>
      </c>
      <c r="H541" s="662" t="s">
        <v>582</v>
      </c>
      <c r="I541" s="662" t="s">
        <v>3129</v>
      </c>
      <c r="J541" s="662" t="s">
        <v>3127</v>
      </c>
      <c r="K541" s="662" t="s">
        <v>3130</v>
      </c>
      <c r="L541" s="663">
        <v>0</v>
      </c>
      <c r="M541" s="663">
        <v>0</v>
      </c>
      <c r="N541" s="662">
        <v>1</v>
      </c>
      <c r="O541" s="745">
        <v>0.5</v>
      </c>
      <c r="P541" s="663">
        <v>0</v>
      </c>
      <c r="Q541" s="678"/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11</v>
      </c>
      <c r="B542" s="662" t="s">
        <v>581</v>
      </c>
      <c r="C542" s="662" t="s">
        <v>2731</v>
      </c>
      <c r="D542" s="743" t="s">
        <v>4537</v>
      </c>
      <c r="E542" s="744" t="s">
        <v>2738</v>
      </c>
      <c r="F542" s="662" t="s">
        <v>2726</v>
      </c>
      <c r="G542" s="662" t="s">
        <v>2984</v>
      </c>
      <c r="H542" s="662" t="s">
        <v>1064</v>
      </c>
      <c r="I542" s="662" t="s">
        <v>3131</v>
      </c>
      <c r="J542" s="662" t="s">
        <v>3132</v>
      </c>
      <c r="K542" s="662" t="s">
        <v>839</v>
      </c>
      <c r="L542" s="663">
        <v>97.26</v>
      </c>
      <c r="M542" s="663">
        <v>194.52</v>
      </c>
      <c r="N542" s="662">
        <v>2</v>
      </c>
      <c r="O542" s="745">
        <v>0.5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11</v>
      </c>
      <c r="B543" s="662" t="s">
        <v>581</v>
      </c>
      <c r="C543" s="662" t="s">
        <v>2731</v>
      </c>
      <c r="D543" s="743" t="s">
        <v>4537</v>
      </c>
      <c r="E543" s="744" t="s">
        <v>2738</v>
      </c>
      <c r="F543" s="662" t="s">
        <v>2726</v>
      </c>
      <c r="G543" s="662" t="s">
        <v>3133</v>
      </c>
      <c r="H543" s="662" t="s">
        <v>582</v>
      </c>
      <c r="I543" s="662" t="s">
        <v>3134</v>
      </c>
      <c r="J543" s="662" t="s">
        <v>1834</v>
      </c>
      <c r="K543" s="662" t="s">
        <v>3135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11</v>
      </c>
      <c r="B544" s="662" t="s">
        <v>581</v>
      </c>
      <c r="C544" s="662" t="s">
        <v>2731</v>
      </c>
      <c r="D544" s="743" t="s">
        <v>4537</v>
      </c>
      <c r="E544" s="744" t="s">
        <v>2738</v>
      </c>
      <c r="F544" s="662" t="s">
        <v>2726</v>
      </c>
      <c r="G544" s="662" t="s">
        <v>2784</v>
      </c>
      <c r="H544" s="662" t="s">
        <v>582</v>
      </c>
      <c r="I544" s="662" t="s">
        <v>725</v>
      </c>
      <c r="J544" s="662" t="s">
        <v>2785</v>
      </c>
      <c r="K544" s="662" t="s">
        <v>2786</v>
      </c>
      <c r="L544" s="663">
        <v>0</v>
      </c>
      <c r="M544" s="663">
        <v>0</v>
      </c>
      <c r="N544" s="662">
        <v>64</v>
      </c>
      <c r="O544" s="745">
        <v>33.5</v>
      </c>
      <c r="P544" s="663">
        <v>0</v>
      </c>
      <c r="Q544" s="678"/>
      <c r="R544" s="662">
        <v>29</v>
      </c>
      <c r="S544" s="678">
        <v>0.453125</v>
      </c>
      <c r="T544" s="745">
        <v>14.5</v>
      </c>
      <c r="U544" s="701">
        <v>0.43283582089552236</v>
      </c>
    </row>
    <row r="545" spans="1:21" ht="14.4" customHeight="1" x14ac:dyDescent="0.3">
      <c r="A545" s="661">
        <v>11</v>
      </c>
      <c r="B545" s="662" t="s">
        <v>581</v>
      </c>
      <c r="C545" s="662" t="s">
        <v>2731</v>
      </c>
      <c r="D545" s="743" t="s">
        <v>4537</v>
      </c>
      <c r="E545" s="744" t="s">
        <v>2738</v>
      </c>
      <c r="F545" s="662" t="s">
        <v>2726</v>
      </c>
      <c r="G545" s="662" t="s">
        <v>2787</v>
      </c>
      <c r="H545" s="662" t="s">
        <v>582</v>
      </c>
      <c r="I545" s="662" t="s">
        <v>2788</v>
      </c>
      <c r="J545" s="662" t="s">
        <v>1619</v>
      </c>
      <c r="K545" s="662" t="s">
        <v>2789</v>
      </c>
      <c r="L545" s="663">
        <v>22.44</v>
      </c>
      <c r="M545" s="663">
        <v>134.64000000000001</v>
      </c>
      <c r="N545" s="662">
        <v>6</v>
      </c>
      <c r="O545" s="745">
        <v>0.5</v>
      </c>
      <c r="P545" s="663">
        <v>134.64000000000001</v>
      </c>
      <c r="Q545" s="678">
        <v>1</v>
      </c>
      <c r="R545" s="662">
        <v>6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11</v>
      </c>
      <c r="B546" s="662" t="s">
        <v>581</v>
      </c>
      <c r="C546" s="662" t="s">
        <v>2731</v>
      </c>
      <c r="D546" s="743" t="s">
        <v>4537</v>
      </c>
      <c r="E546" s="744" t="s">
        <v>2738</v>
      </c>
      <c r="F546" s="662" t="s">
        <v>2726</v>
      </c>
      <c r="G546" s="662" t="s">
        <v>2787</v>
      </c>
      <c r="H546" s="662" t="s">
        <v>582</v>
      </c>
      <c r="I546" s="662" t="s">
        <v>1243</v>
      </c>
      <c r="J546" s="662" t="s">
        <v>1244</v>
      </c>
      <c r="K546" s="662" t="s">
        <v>2789</v>
      </c>
      <c r="L546" s="663">
        <v>22.44</v>
      </c>
      <c r="M546" s="663">
        <v>67.320000000000007</v>
      </c>
      <c r="N546" s="662">
        <v>3</v>
      </c>
      <c r="O546" s="745">
        <v>1</v>
      </c>
      <c r="P546" s="663">
        <v>67.320000000000007</v>
      </c>
      <c r="Q546" s="678">
        <v>1</v>
      </c>
      <c r="R546" s="662">
        <v>3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11</v>
      </c>
      <c r="B547" s="662" t="s">
        <v>581</v>
      </c>
      <c r="C547" s="662" t="s">
        <v>2731</v>
      </c>
      <c r="D547" s="743" t="s">
        <v>4537</v>
      </c>
      <c r="E547" s="744" t="s">
        <v>2738</v>
      </c>
      <c r="F547" s="662" t="s">
        <v>2726</v>
      </c>
      <c r="G547" s="662" t="s">
        <v>3136</v>
      </c>
      <c r="H547" s="662" t="s">
        <v>582</v>
      </c>
      <c r="I547" s="662" t="s">
        <v>3137</v>
      </c>
      <c r="J547" s="662" t="s">
        <v>3138</v>
      </c>
      <c r="K547" s="662" t="s">
        <v>3139</v>
      </c>
      <c r="L547" s="663">
        <v>186.27</v>
      </c>
      <c r="M547" s="663">
        <v>1303.8900000000001</v>
      </c>
      <c r="N547" s="662">
        <v>7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11</v>
      </c>
      <c r="B548" s="662" t="s">
        <v>581</v>
      </c>
      <c r="C548" s="662" t="s">
        <v>2731</v>
      </c>
      <c r="D548" s="743" t="s">
        <v>4537</v>
      </c>
      <c r="E548" s="744" t="s">
        <v>2738</v>
      </c>
      <c r="F548" s="662" t="s">
        <v>2726</v>
      </c>
      <c r="G548" s="662" t="s">
        <v>2790</v>
      </c>
      <c r="H548" s="662" t="s">
        <v>1064</v>
      </c>
      <c r="I548" s="662" t="s">
        <v>2933</v>
      </c>
      <c r="J548" s="662" t="s">
        <v>2934</v>
      </c>
      <c r="K548" s="662" t="s">
        <v>2935</v>
      </c>
      <c r="L548" s="663">
        <v>31.32</v>
      </c>
      <c r="M548" s="663">
        <v>62.64</v>
      </c>
      <c r="N548" s="662">
        <v>2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11</v>
      </c>
      <c r="B549" s="662" t="s">
        <v>581</v>
      </c>
      <c r="C549" s="662" t="s">
        <v>2731</v>
      </c>
      <c r="D549" s="743" t="s">
        <v>4537</v>
      </c>
      <c r="E549" s="744" t="s">
        <v>2738</v>
      </c>
      <c r="F549" s="662" t="s">
        <v>2726</v>
      </c>
      <c r="G549" s="662" t="s">
        <v>2790</v>
      </c>
      <c r="H549" s="662" t="s">
        <v>1064</v>
      </c>
      <c r="I549" s="662" t="s">
        <v>3140</v>
      </c>
      <c r="J549" s="662" t="s">
        <v>3141</v>
      </c>
      <c r="K549" s="662" t="s">
        <v>3142</v>
      </c>
      <c r="L549" s="663">
        <v>140.94999999999999</v>
      </c>
      <c r="M549" s="663">
        <v>281.89999999999998</v>
      </c>
      <c r="N549" s="662">
        <v>2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11</v>
      </c>
      <c r="B550" s="662" t="s">
        <v>581</v>
      </c>
      <c r="C550" s="662" t="s">
        <v>2731</v>
      </c>
      <c r="D550" s="743" t="s">
        <v>4537</v>
      </c>
      <c r="E550" s="744" t="s">
        <v>2738</v>
      </c>
      <c r="F550" s="662" t="s">
        <v>2726</v>
      </c>
      <c r="G550" s="662" t="s">
        <v>2790</v>
      </c>
      <c r="H550" s="662" t="s">
        <v>1064</v>
      </c>
      <c r="I550" s="662" t="s">
        <v>1123</v>
      </c>
      <c r="J550" s="662" t="s">
        <v>1120</v>
      </c>
      <c r="K550" s="662" t="s">
        <v>2613</v>
      </c>
      <c r="L550" s="663">
        <v>93.96</v>
      </c>
      <c r="M550" s="663">
        <v>375.84</v>
      </c>
      <c r="N550" s="662">
        <v>4</v>
      </c>
      <c r="O550" s="745">
        <v>2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11</v>
      </c>
      <c r="B551" s="662" t="s">
        <v>581</v>
      </c>
      <c r="C551" s="662" t="s">
        <v>2731</v>
      </c>
      <c r="D551" s="743" t="s">
        <v>4537</v>
      </c>
      <c r="E551" s="744" t="s">
        <v>2738</v>
      </c>
      <c r="F551" s="662" t="s">
        <v>2726</v>
      </c>
      <c r="G551" s="662" t="s">
        <v>2790</v>
      </c>
      <c r="H551" s="662" t="s">
        <v>1064</v>
      </c>
      <c r="I551" s="662" t="s">
        <v>1126</v>
      </c>
      <c r="J551" s="662" t="s">
        <v>1120</v>
      </c>
      <c r="K551" s="662" t="s">
        <v>2614</v>
      </c>
      <c r="L551" s="663">
        <v>156.61000000000001</v>
      </c>
      <c r="M551" s="663">
        <v>313.22000000000003</v>
      </c>
      <c r="N551" s="662">
        <v>2</v>
      </c>
      <c r="O551" s="745">
        <v>2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11</v>
      </c>
      <c r="B552" s="662" t="s">
        <v>581</v>
      </c>
      <c r="C552" s="662" t="s">
        <v>2731</v>
      </c>
      <c r="D552" s="743" t="s">
        <v>4537</v>
      </c>
      <c r="E552" s="744" t="s">
        <v>2738</v>
      </c>
      <c r="F552" s="662" t="s">
        <v>2726</v>
      </c>
      <c r="G552" s="662" t="s">
        <v>2936</v>
      </c>
      <c r="H552" s="662" t="s">
        <v>582</v>
      </c>
      <c r="I552" s="662" t="s">
        <v>3143</v>
      </c>
      <c r="J552" s="662" t="s">
        <v>906</v>
      </c>
      <c r="K552" s="662" t="s">
        <v>3144</v>
      </c>
      <c r="L552" s="663">
        <v>75.22</v>
      </c>
      <c r="M552" s="663">
        <v>75.22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11</v>
      </c>
      <c r="B553" s="662" t="s">
        <v>581</v>
      </c>
      <c r="C553" s="662" t="s">
        <v>2731</v>
      </c>
      <c r="D553" s="743" t="s">
        <v>4537</v>
      </c>
      <c r="E553" s="744" t="s">
        <v>2738</v>
      </c>
      <c r="F553" s="662" t="s">
        <v>2726</v>
      </c>
      <c r="G553" s="662" t="s">
        <v>2936</v>
      </c>
      <c r="H553" s="662" t="s">
        <v>582</v>
      </c>
      <c r="I553" s="662" t="s">
        <v>3145</v>
      </c>
      <c r="J553" s="662" t="s">
        <v>3146</v>
      </c>
      <c r="K553" s="662" t="s">
        <v>1477</v>
      </c>
      <c r="L553" s="663">
        <v>58.32</v>
      </c>
      <c r="M553" s="663">
        <v>116.64</v>
      </c>
      <c r="N553" s="662">
        <v>2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11</v>
      </c>
      <c r="B554" s="662" t="s">
        <v>581</v>
      </c>
      <c r="C554" s="662" t="s">
        <v>2731</v>
      </c>
      <c r="D554" s="743" t="s">
        <v>4537</v>
      </c>
      <c r="E554" s="744" t="s">
        <v>2738</v>
      </c>
      <c r="F554" s="662" t="s">
        <v>2726</v>
      </c>
      <c r="G554" s="662" t="s">
        <v>2936</v>
      </c>
      <c r="H554" s="662" t="s">
        <v>582</v>
      </c>
      <c r="I554" s="662" t="s">
        <v>3147</v>
      </c>
      <c r="J554" s="662" t="s">
        <v>2938</v>
      </c>
      <c r="K554" s="662" t="s">
        <v>907</v>
      </c>
      <c r="L554" s="663">
        <v>50.14</v>
      </c>
      <c r="M554" s="663">
        <v>50.14</v>
      </c>
      <c r="N554" s="662">
        <v>1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11</v>
      </c>
      <c r="B555" s="662" t="s">
        <v>581</v>
      </c>
      <c r="C555" s="662" t="s">
        <v>2731</v>
      </c>
      <c r="D555" s="743" t="s">
        <v>4537</v>
      </c>
      <c r="E555" s="744" t="s">
        <v>2738</v>
      </c>
      <c r="F555" s="662" t="s">
        <v>2726</v>
      </c>
      <c r="G555" s="662" t="s">
        <v>2936</v>
      </c>
      <c r="H555" s="662" t="s">
        <v>582</v>
      </c>
      <c r="I555" s="662" t="s">
        <v>1849</v>
      </c>
      <c r="J555" s="662" t="s">
        <v>1850</v>
      </c>
      <c r="K555" s="662" t="s">
        <v>839</v>
      </c>
      <c r="L555" s="663">
        <v>136.93</v>
      </c>
      <c r="M555" s="663">
        <v>547.72</v>
      </c>
      <c r="N555" s="662">
        <v>4</v>
      </c>
      <c r="O555" s="745">
        <v>2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11</v>
      </c>
      <c r="B556" s="662" t="s">
        <v>581</v>
      </c>
      <c r="C556" s="662" t="s">
        <v>2731</v>
      </c>
      <c r="D556" s="743" t="s">
        <v>4537</v>
      </c>
      <c r="E556" s="744" t="s">
        <v>2738</v>
      </c>
      <c r="F556" s="662" t="s">
        <v>2726</v>
      </c>
      <c r="G556" s="662" t="s">
        <v>2936</v>
      </c>
      <c r="H556" s="662" t="s">
        <v>582</v>
      </c>
      <c r="I556" s="662" t="s">
        <v>3148</v>
      </c>
      <c r="J556" s="662" t="s">
        <v>1850</v>
      </c>
      <c r="K556" s="662" t="s">
        <v>3149</v>
      </c>
      <c r="L556" s="663">
        <v>0</v>
      </c>
      <c r="M556" s="663">
        <v>0</v>
      </c>
      <c r="N556" s="662">
        <v>1</v>
      </c>
      <c r="O556" s="745">
        <v>0.5</v>
      </c>
      <c r="P556" s="663">
        <v>0</v>
      </c>
      <c r="Q556" s="678"/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11</v>
      </c>
      <c r="B557" s="662" t="s">
        <v>581</v>
      </c>
      <c r="C557" s="662" t="s">
        <v>2731</v>
      </c>
      <c r="D557" s="743" t="s">
        <v>4537</v>
      </c>
      <c r="E557" s="744" t="s">
        <v>2738</v>
      </c>
      <c r="F557" s="662" t="s">
        <v>2726</v>
      </c>
      <c r="G557" s="662" t="s">
        <v>3150</v>
      </c>
      <c r="H557" s="662" t="s">
        <v>582</v>
      </c>
      <c r="I557" s="662" t="s">
        <v>3151</v>
      </c>
      <c r="J557" s="662" t="s">
        <v>3152</v>
      </c>
      <c r="K557" s="662" t="s">
        <v>3153</v>
      </c>
      <c r="L557" s="663">
        <v>0</v>
      </c>
      <c r="M557" s="663">
        <v>0</v>
      </c>
      <c r="N557" s="662">
        <v>1</v>
      </c>
      <c r="O557" s="745">
        <v>0.5</v>
      </c>
      <c r="P557" s="663"/>
      <c r="Q557" s="678"/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11</v>
      </c>
      <c r="B558" s="662" t="s">
        <v>581</v>
      </c>
      <c r="C558" s="662" t="s">
        <v>2731</v>
      </c>
      <c r="D558" s="743" t="s">
        <v>4537</v>
      </c>
      <c r="E558" s="744" t="s">
        <v>2738</v>
      </c>
      <c r="F558" s="662" t="s">
        <v>2726</v>
      </c>
      <c r="G558" s="662" t="s">
        <v>3150</v>
      </c>
      <c r="H558" s="662" t="s">
        <v>582</v>
      </c>
      <c r="I558" s="662" t="s">
        <v>3154</v>
      </c>
      <c r="J558" s="662" t="s">
        <v>3152</v>
      </c>
      <c r="K558" s="662" t="s">
        <v>3155</v>
      </c>
      <c r="L558" s="663">
        <v>151.62</v>
      </c>
      <c r="M558" s="663">
        <v>606.48</v>
      </c>
      <c r="N558" s="662">
        <v>4</v>
      </c>
      <c r="O558" s="745">
        <v>2.5</v>
      </c>
      <c r="P558" s="663">
        <v>303.24</v>
      </c>
      <c r="Q558" s="678">
        <v>0.5</v>
      </c>
      <c r="R558" s="662">
        <v>2</v>
      </c>
      <c r="S558" s="678">
        <v>0.5</v>
      </c>
      <c r="T558" s="745">
        <v>1.5</v>
      </c>
      <c r="U558" s="701">
        <v>0.6</v>
      </c>
    </row>
    <row r="559" spans="1:21" ht="14.4" customHeight="1" x14ac:dyDescent="0.3">
      <c r="A559" s="661">
        <v>11</v>
      </c>
      <c r="B559" s="662" t="s">
        <v>581</v>
      </c>
      <c r="C559" s="662" t="s">
        <v>2731</v>
      </c>
      <c r="D559" s="743" t="s">
        <v>4537</v>
      </c>
      <c r="E559" s="744" t="s">
        <v>2738</v>
      </c>
      <c r="F559" s="662" t="s">
        <v>2726</v>
      </c>
      <c r="G559" s="662" t="s">
        <v>3150</v>
      </c>
      <c r="H559" s="662" t="s">
        <v>582</v>
      </c>
      <c r="I559" s="662" t="s">
        <v>3156</v>
      </c>
      <c r="J559" s="662" t="s">
        <v>3157</v>
      </c>
      <c r="K559" s="662" t="s">
        <v>3155</v>
      </c>
      <c r="L559" s="663">
        <v>0</v>
      </c>
      <c r="M559" s="663">
        <v>0</v>
      </c>
      <c r="N559" s="662">
        <v>2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11</v>
      </c>
      <c r="B560" s="662" t="s">
        <v>581</v>
      </c>
      <c r="C560" s="662" t="s">
        <v>2731</v>
      </c>
      <c r="D560" s="743" t="s">
        <v>4537</v>
      </c>
      <c r="E560" s="744" t="s">
        <v>2738</v>
      </c>
      <c r="F560" s="662" t="s">
        <v>2726</v>
      </c>
      <c r="G560" s="662" t="s">
        <v>3158</v>
      </c>
      <c r="H560" s="662" t="s">
        <v>582</v>
      </c>
      <c r="I560" s="662" t="s">
        <v>3159</v>
      </c>
      <c r="J560" s="662" t="s">
        <v>3160</v>
      </c>
      <c r="K560" s="662" t="s">
        <v>2822</v>
      </c>
      <c r="L560" s="663">
        <v>0</v>
      </c>
      <c r="M560" s="663">
        <v>0</v>
      </c>
      <c r="N560" s="662">
        <v>2</v>
      </c>
      <c r="O560" s="745">
        <v>1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11</v>
      </c>
      <c r="B561" s="662" t="s">
        <v>581</v>
      </c>
      <c r="C561" s="662" t="s">
        <v>2731</v>
      </c>
      <c r="D561" s="743" t="s">
        <v>4537</v>
      </c>
      <c r="E561" s="744" t="s">
        <v>2738</v>
      </c>
      <c r="F561" s="662" t="s">
        <v>2726</v>
      </c>
      <c r="G561" s="662" t="s">
        <v>3161</v>
      </c>
      <c r="H561" s="662" t="s">
        <v>582</v>
      </c>
      <c r="I561" s="662" t="s">
        <v>3162</v>
      </c>
      <c r="J561" s="662" t="s">
        <v>3163</v>
      </c>
      <c r="K561" s="662" t="s">
        <v>3060</v>
      </c>
      <c r="L561" s="663">
        <v>0</v>
      </c>
      <c r="M561" s="663">
        <v>0</v>
      </c>
      <c r="N561" s="662">
        <v>2</v>
      </c>
      <c r="O561" s="745">
        <v>2</v>
      </c>
      <c r="P561" s="663">
        <v>0</v>
      </c>
      <c r="Q561" s="678"/>
      <c r="R561" s="662">
        <v>2</v>
      </c>
      <c r="S561" s="678">
        <v>1</v>
      </c>
      <c r="T561" s="745">
        <v>2</v>
      </c>
      <c r="U561" s="701">
        <v>1</v>
      </c>
    </row>
    <row r="562" spans="1:21" ht="14.4" customHeight="1" x14ac:dyDescent="0.3">
      <c r="A562" s="661">
        <v>11</v>
      </c>
      <c r="B562" s="662" t="s">
        <v>581</v>
      </c>
      <c r="C562" s="662" t="s">
        <v>2731</v>
      </c>
      <c r="D562" s="743" t="s">
        <v>4537</v>
      </c>
      <c r="E562" s="744" t="s">
        <v>2738</v>
      </c>
      <c r="F562" s="662" t="s">
        <v>2726</v>
      </c>
      <c r="G562" s="662" t="s">
        <v>3161</v>
      </c>
      <c r="H562" s="662" t="s">
        <v>582</v>
      </c>
      <c r="I562" s="662" t="s">
        <v>3164</v>
      </c>
      <c r="J562" s="662" t="s">
        <v>3165</v>
      </c>
      <c r="K562" s="662" t="s">
        <v>3166</v>
      </c>
      <c r="L562" s="663">
        <v>0</v>
      </c>
      <c r="M562" s="663">
        <v>0</v>
      </c>
      <c r="N562" s="662">
        <v>1</v>
      </c>
      <c r="O562" s="745">
        <v>1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11</v>
      </c>
      <c r="B563" s="662" t="s">
        <v>581</v>
      </c>
      <c r="C563" s="662" t="s">
        <v>2731</v>
      </c>
      <c r="D563" s="743" t="s">
        <v>4537</v>
      </c>
      <c r="E563" s="744" t="s">
        <v>2738</v>
      </c>
      <c r="F563" s="662" t="s">
        <v>2728</v>
      </c>
      <c r="G563" s="662" t="s">
        <v>2839</v>
      </c>
      <c r="H563" s="662" t="s">
        <v>582</v>
      </c>
      <c r="I563" s="662" t="s">
        <v>3167</v>
      </c>
      <c r="J563" s="662" t="s">
        <v>3168</v>
      </c>
      <c r="K563" s="662"/>
      <c r="L563" s="663">
        <v>0</v>
      </c>
      <c r="M563" s="663">
        <v>0</v>
      </c>
      <c r="N563" s="662">
        <v>2</v>
      </c>
      <c r="O563" s="745">
        <v>2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11</v>
      </c>
      <c r="B564" s="662" t="s">
        <v>581</v>
      </c>
      <c r="C564" s="662" t="s">
        <v>2731</v>
      </c>
      <c r="D564" s="743" t="s">
        <v>4537</v>
      </c>
      <c r="E564" s="744" t="s">
        <v>2738</v>
      </c>
      <c r="F564" s="662" t="s">
        <v>2728</v>
      </c>
      <c r="G564" s="662" t="s">
        <v>2839</v>
      </c>
      <c r="H564" s="662" t="s">
        <v>582</v>
      </c>
      <c r="I564" s="662" t="s">
        <v>3169</v>
      </c>
      <c r="J564" s="662" t="s">
        <v>3170</v>
      </c>
      <c r="K564" s="662" t="s">
        <v>3171</v>
      </c>
      <c r="L564" s="663">
        <v>100</v>
      </c>
      <c r="M564" s="663">
        <v>100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11</v>
      </c>
      <c r="B565" s="662" t="s">
        <v>581</v>
      </c>
      <c r="C565" s="662" t="s">
        <v>2731</v>
      </c>
      <c r="D565" s="743" t="s">
        <v>4537</v>
      </c>
      <c r="E565" s="744" t="s">
        <v>2738</v>
      </c>
      <c r="F565" s="662" t="s">
        <v>2728</v>
      </c>
      <c r="G565" s="662" t="s">
        <v>2839</v>
      </c>
      <c r="H565" s="662" t="s">
        <v>582</v>
      </c>
      <c r="I565" s="662" t="s">
        <v>2840</v>
      </c>
      <c r="J565" s="662" t="s">
        <v>2841</v>
      </c>
      <c r="K565" s="662" t="s">
        <v>2842</v>
      </c>
      <c r="L565" s="663">
        <v>0</v>
      </c>
      <c r="M565" s="663">
        <v>0</v>
      </c>
      <c r="N565" s="662">
        <v>11</v>
      </c>
      <c r="O565" s="745">
        <v>9</v>
      </c>
      <c r="P565" s="663">
        <v>0</v>
      </c>
      <c r="Q565" s="678"/>
      <c r="R565" s="662">
        <v>1</v>
      </c>
      <c r="S565" s="678">
        <v>9.0909090909090912E-2</v>
      </c>
      <c r="T565" s="745">
        <v>1</v>
      </c>
      <c r="U565" s="701">
        <v>0.1111111111111111</v>
      </c>
    </row>
    <row r="566" spans="1:21" ht="14.4" customHeight="1" x14ac:dyDescent="0.3">
      <c r="A566" s="661">
        <v>11</v>
      </c>
      <c r="B566" s="662" t="s">
        <v>581</v>
      </c>
      <c r="C566" s="662" t="s">
        <v>2731</v>
      </c>
      <c r="D566" s="743" t="s">
        <v>4537</v>
      </c>
      <c r="E566" s="744" t="s">
        <v>2738</v>
      </c>
      <c r="F566" s="662" t="s">
        <v>2728</v>
      </c>
      <c r="G566" s="662" t="s">
        <v>2791</v>
      </c>
      <c r="H566" s="662" t="s">
        <v>582</v>
      </c>
      <c r="I566" s="662" t="s">
        <v>3172</v>
      </c>
      <c r="J566" s="662" t="s">
        <v>3173</v>
      </c>
      <c r="K566" s="662" t="s">
        <v>3174</v>
      </c>
      <c r="L566" s="663">
        <v>186.96</v>
      </c>
      <c r="M566" s="663">
        <v>186.96</v>
      </c>
      <c r="N566" s="662">
        <v>1</v>
      </c>
      <c r="O566" s="745">
        <v>1</v>
      </c>
      <c r="P566" s="663">
        <v>186.96</v>
      </c>
      <c r="Q566" s="678">
        <v>1</v>
      </c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11</v>
      </c>
      <c r="B567" s="662" t="s">
        <v>581</v>
      </c>
      <c r="C567" s="662" t="s">
        <v>2731</v>
      </c>
      <c r="D567" s="743" t="s">
        <v>4537</v>
      </c>
      <c r="E567" s="744" t="s">
        <v>2738</v>
      </c>
      <c r="F567" s="662" t="s">
        <v>2728</v>
      </c>
      <c r="G567" s="662" t="s">
        <v>2791</v>
      </c>
      <c r="H567" s="662" t="s">
        <v>582</v>
      </c>
      <c r="I567" s="662" t="s">
        <v>3175</v>
      </c>
      <c r="J567" s="662" t="s">
        <v>3176</v>
      </c>
      <c r="K567" s="662" t="s">
        <v>3177</v>
      </c>
      <c r="L567" s="663">
        <v>35.130000000000003</v>
      </c>
      <c r="M567" s="663">
        <v>175.65</v>
      </c>
      <c r="N567" s="662">
        <v>5</v>
      </c>
      <c r="O567" s="745">
        <v>1</v>
      </c>
      <c r="P567" s="663">
        <v>175.65</v>
      </c>
      <c r="Q567" s="678">
        <v>1</v>
      </c>
      <c r="R567" s="662">
        <v>5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11</v>
      </c>
      <c r="B568" s="662" t="s">
        <v>581</v>
      </c>
      <c r="C568" s="662" t="s">
        <v>2731</v>
      </c>
      <c r="D568" s="743" t="s">
        <v>4537</v>
      </c>
      <c r="E568" s="744" t="s">
        <v>2738</v>
      </c>
      <c r="F568" s="662" t="s">
        <v>2728</v>
      </c>
      <c r="G568" s="662" t="s">
        <v>2791</v>
      </c>
      <c r="H568" s="662" t="s">
        <v>582</v>
      </c>
      <c r="I568" s="662" t="s">
        <v>3178</v>
      </c>
      <c r="J568" s="662" t="s">
        <v>3179</v>
      </c>
      <c r="K568" s="662" t="s">
        <v>3180</v>
      </c>
      <c r="L568" s="663">
        <v>100</v>
      </c>
      <c r="M568" s="663">
        <v>100</v>
      </c>
      <c r="N568" s="662">
        <v>1</v>
      </c>
      <c r="O568" s="745">
        <v>1</v>
      </c>
      <c r="P568" s="663">
        <v>100</v>
      </c>
      <c r="Q568" s="678">
        <v>1</v>
      </c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11</v>
      </c>
      <c r="B569" s="662" t="s">
        <v>581</v>
      </c>
      <c r="C569" s="662" t="s">
        <v>2731</v>
      </c>
      <c r="D569" s="743" t="s">
        <v>4537</v>
      </c>
      <c r="E569" s="744" t="s">
        <v>2738</v>
      </c>
      <c r="F569" s="662" t="s">
        <v>2728</v>
      </c>
      <c r="G569" s="662" t="s">
        <v>2791</v>
      </c>
      <c r="H569" s="662" t="s">
        <v>582</v>
      </c>
      <c r="I569" s="662" t="s">
        <v>3178</v>
      </c>
      <c r="J569" s="662" t="s">
        <v>3179</v>
      </c>
      <c r="K569" s="662" t="s">
        <v>3180</v>
      </c>
      <c r="L569" s="663">
        <v>200</v>
      </c>
      <c r="M569" s="663">
        <v>800</v>
      </c>
      <c r="N569" s="662">
        <v>4</v>
      </c>
      <c r="O569" s="745">
        <v>2</v>
      </c>
      <c r="P569" s="663">
        <v>800</v>
      </c>
      <c r="Q569" s="678">
        <v>1</v>
      </c>
      <c r="R569" s="662">
        <v>4</v>
      </c>
      <c r="S569" s="678">
        <v>1</v>
      </c>
      <c r="T569" s="745">
        <v>2</v>
      </c>
      <c r="U569" s="701">
        <v>1</v>
      </c>
    </row>
    <row r="570" spans="1:21" ht="14.4" customHeight="1" x14ac:dyDescent="0.3">
      <c r="A570" s="661">
        <v>11</v>
      </c>
      <c r="B570" s="662" t="s">
        <v>581</v>
      </c>
      <c r="C570" s="662" t="s">
        <v>2731</v>
      </c>
      <c r="D570" s="743" t="s">
        <v>4537</v>
      </c>
      <c r="E570" s="744" t="s">
        <v>2738</v>
      </c>
      <c r="F570" s="662" t="s">
        <v>2728</v>
      </c>
      <c r="G570" s="662" t="s">
        <v>2791</v>
      </c>
      <c r="H570" s="662" t="s">
        <v>582</v>
      </c>
      <c r="I570" s="662" t="s">
        <v>3181</v>
      </c>
      <c r="J570" s="662" t="s">
        <v>3182</v>
      </c>
      <c r="K570" s="662" t="s">
        <v>3183</v>
      </c>
      <c r="L570" s="663">
        <v>175.15</v>
      </c>
      <c r="M570" s="663">
        <v>700.6</v>
      </c>
      <c r="N570" s="662">
        <v>4</v>
      </c>
      <c r="O570" s="745">
        <v>1</v>
      </c>
      <c r="P570" s="663">
        <v>700.6</v>
      </c>
      <c r="Q570" s="678">
        <v>1</v>
      </c>
      <c r="R570" s="662">
        <v>4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11</v>
      </c>
      <c r="B571" s="662" t="s">
        <v>581</v>
      </c>
      <c r="C571" s="662" t="s">
        <v>2731</v>
      </c>
      <c r="D571" s="743" t="s">
        <v>4537</v>
      </c>
      <c r="E571" s="744" t="s">
        <v>2738</v>
      </c>
      <c r="F571" s="662" t="s">
        <v>2728</v>
      </c>
      <c r="G571" s="662" t="s">
        <v>2791</v>
      </c>
      <c r="H571" s="662" t="s">
        <v>582</v>
      </c>
      <c r="I571" s="662" t="s">
        <v>3181</v>
      </c>
      <c r="J571" s="662" t="s">
        <v>3182</v>
      </c>
      <c r="K571" s="662" t="s">
        <v>3183</v>
      </c>
      <c r="L571" s="663">
        <v>160</v>
      </c>
      <c r="M571" s="663">
        <v>320</v>
      </c>
      <c r="N571" s="662">
        <v>2</v>
      </c>
      <c r="O571" s="745">
        <v>1</v>
      </c>
      <c r="P571" s="663">
        <v>320</v>
      </c>
      <c r="Q571" s="678">
        <v>1</v>
      </c>
      <c r="R571" s="662">
        <v>2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11</v>
      </c>
      <c r="B572" s="662" t="s">
        <v>581</v>
      </c>
      <c r="C572" s="662" t="s">
        <v>2731</v>
      </c>
      <c r="D572" s="743" t="s">
        <v>4537</v>
      </c>
      <c r="E572" s="744" t="s">
        <v>2738</v>
      </c>
      <c r="F572" s="662" t="s">
        <v>2728</v>
      </c>
      <c r="G572" s="662" t="s">
        <v>2791</v>
      </c>
      <c r="H572" s="662" t="s">
        <v>582</v>
      </c>
      <c r="I572" s="662" t="s">
        <v>3184</v>
      </c>
      <c r="J572" s="662" t="s">
        <v>3185</v>
      </c>
      <c r="K572" s="662" t="s">
        <v>3186</v>
      </c>
      <c r="L572" s="663">
        <v>5.39</v>
      </c>
      <c r="M572" s="663">
        <v>646.79999999999995</v>
      </c>
      <c r="N572" s="662">
        <v>120</v>
      </c>
      <c r="O572" s="745">
        <v>2</v>
      </c>
      <c r="P572" s="663">
        <v>646.79999999999995</v>
      </c>
      <c r="Q572" s="678">
        <v>1</v>
      </c>
      <c r="R572" s="662">
        <v>120</v>
      </c>
      <c r="S572" s="678">
        <v>1</v>
      </c>
      <c r="T572" s="745">
        <v>2</v>
      </c>
      <c r="U572" s="701">
        <v>1</v>
      </c>
    </row>
    <row r="573" spans="1:21" ht="14.4" customHeight="1" x14ac:dyDescent="0.3">
      <c r="A573" s="661">
        <v>11</v>
      </c>
      <c r="B573" s="662" t="s">
        <v>581</v>
      </c>
      <c r="C573" s="662" t="s">
        <v>2731</v>
      </c>
      <c r="D573" s="743" t="s">
        <v>4537</v>
      </c>
      <c r="E573" s="744" t="s">
        <v>2738</v>
      </c>
      <c r="F573" s="662" t="s">
        <v>2728</v>
      </c>
      <c r="G573" s="662" t="s">
        <v>2791</v>
      </c>
      <c r="H573" s="662" t="s">
        <v>582</v>
      </c>
      <c r="I573" s="662" t="s">
        <v>3187</v>
      </c>
      <c r="J573" s="662" t="s">
        <v>3188</v>
      </c>
      <c r="K573" s="662" t="s">
        <v>3189</v>
      </c>
      <c r="L573" s="663">
        <v>35.75</v>
      </c>
      <c r="M573" s="663">
        <v>71.5</v>
      </c>
      <c r="N573" s="662">
        <v>2</v>
      </c>
      <c r="O573" s="745">
        <v>2</v>
      </c>
      <c r="P573" s="663">
        <v>71.5</v>
      </c>
      <c r="Q573" s="678">
        <v>1</v>
      </c>
      <c r="R573" s="662">
        <v>2</v>
      </c>
      <c r="S573" s="678">
        <v>1</v>
      </c>
      <c r="T573" s="745">
        <v>2</v>
      </c>
      <c r="U573" s="701">
        <v>1</v>
      </c>
    </row>
    <row r="574" spans="1:21" ht="14.4" customHeight="1" x14ac:dyDescent="0.3">
      <c r="A574" s="661">
        <v>11</v>
      </c>
      <c r="B574" s="662" t="s">
        <v>581</v>
      </c>
      <c r="C574" s="662" t="s">
        <v>2731</v>
      </c>
      <c r="D574" s="743" t="s">
        <v>4537</v>
      </c>
      <c r="E574" s="744" t="s">
        <v>2738</v>
      </c>
      <c r="F574" s="662" t="s">
        <v>2728</v>
      </c>
      <c r="G574" s="662" t="s">
        <v>2791</v>
      </c>
      <c r="H574" s="662" t="s">
        <v>582</v>
      </c>
      <c r="I574" s="662" t="s">
        <v>3190</v>
      </c>
      <c r="J574" s="662" t="s">
        <v>3173</v>
      </c>
      <c r="K574" s="662" t="s">
        <v>3191</v>
      </c>
      <c r="L574" s="663">
        <v>132.44999999999999</v>
      </c>
      <c r="M574" s="663">
        <v>132.44999999999999</v>
      </c>
      <c r="N574" s="662">
        <v>1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11</v>
      </c>
      <c r="B575" s="662" t="s">
        <v>581</v>
      </c>
      <c r="C575" s="662" t="s">
        <v>2731</v>
      </c>
      <c r="D575" s="743" t="s">
        <v>4537</v>
      </c>
      <c r="E575" s="744" t="s">
        <v>2738</v>
      </c>
      <c r="F575" s="662" t="s">
        <v>2728</v>
      </c>
      <c r="G575" s="662" t="s">
        <v>2795</v>
      </c>
      <c r="H575" s="662" t="s">
        <v>582</v>
      </c>
      <c r="I575" s="662" t="s">
        <v>2088</v>
      </c>
      <c r="J575" s="662" t="s">
        <v>2796</v>
      </c>
      <c r="K575" s="662" t="s">
        <v>2797</v>
      </c>
      <c r="L575" s="663">
        <v>748.12</v>
      </c>
      <c r="M575" s="663">
        <v>748.12</v>
      </c>
      <c r="N575" s="662">
        <v>1</v>
      </c>
      <c r="O575" s="745">
        <v>1</v>
      </c>
      <c r="P575" s="663">
        <v>748.12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11</v>
      </c>
      <c r="B576" s="662" t="s">
        <v>581</v>
      </c>
      <c r="C576" s="662" t="s">
        <v>2731</v>
      </c>
      <c r="D576" s="743" t="s">
        <v>4537</v>
      </c>
      <c r="E576" s="744" t="s">
        <v>2738</v>
      </c>
      <c r="F576" s="662" t="s">
        <v>2728</v>
      </c>
      <c r="G576" s="662" t="s">
        <v>2795</v>
      </c>
      <c r="H576" s="662" t="s">
        <v>582</v>
      </c>
      <c r="I576" s="662" t="s">
        <v>3192</v>
      </c>
      <c r="J576" s="662" t="s">
        <v>3193</v>
      </c>
      <c r="K576" s="662" t="s">
        <v>3194</v>
      </c>
      <c r="L576" s="663">
        <v>400</v>
      </c>
      <c r="M576" s="663">
        <v>800</v>
      </c>
      <c r="N576" s="662">
        <v>2</v>
      </c>
      <c r="O576" s="745">
        <v>2</v>
      </c>
      <c r="P576" s="663">
        <v>800</v>
      </c>
      <c r="Q576" s="678">
        <v>1</v>
      </c>
      <c r="R576" s="662">
        <v>2</v>
      </c>
      <c r="S576" s="678">
        <v>1</v>
      </c>
      <c r="T576" s="745">
        <v>2</v>
      </c>
      <c r="U576" s="701">
        <v>1</v>
      </c>
    </row>
    <row r="577" spans="1:21" ht="14.4" customHeight="1" x14ac:dyDescent="0.3">
      <c r="A577" s="661">
        <v>11</v>
      </c>
      <c r="B577" s="662" t="s">
        <v>581</v>
      </c>
      <c r="C577" s="662" t="s">
        <v>2731</v>
      </c>
      <c r="D577" s="743" t="s">
        <v>4537</v>
      </c>
      <c r="E577" s="744" t="s">
        <v>2738</v>
      </c>
      <c r="F577" s="662" t="s">
        <v>2728</v>
      </c>
      <c r="G577" s="662" t="s">
        <v>2795</v>
      </c>
      <c r="H577" s="662" t="s">
        <v>582</v>
      </c>
      <c r="I577" s="662" t="s">
        <v>2798</v>
      </c>
      <c r="J577" s="662" t="s">
        <v>2799</v>
      </c>
      <c r="K577" s="662" t="s">
        <v>2800</v>
      </c>
      <c r="L577" s="663">
        <v>1000</v>
      </c>
      <c r="M577" s="663">
        <v>2000</v>
      </c>
      <c r="N577" s="662">
        <v>2</v>
      </c>
      <c r="O577" s="745">
        <v>2</v>
      </c>
      <c r="P577" s="663">
        <v>1000</v>
      </c>
      <c r="Q577" s="678">
        <v>0.5</v>
      </c>
      <c r="R577" s="662">
        <v>1</v>
      </c>
      <c r="S577" s="678">
        <v>0.5</v>
      </c>
      <c r="T577" s="745">
        <v>1</v>
      </c>
      <c r="U577" s="701">
        <v>0.5</v>
      </c>
    </row>
    <row r="578" spans="1:21" ht="14.4" customHeight="1" x14ac:dyDescent="0.3">
      <c r="A578" s="661">
        <v>11</v>
      </c>
      <c r="B578" s="662" t="s">
        <v>581</v>
      </c>
      <c r="C578" s="662" t="s">
        <v>2731</v>
      </c>
      <c r="D578" s="743" t="s">
        <v>4537</v>
      </c>
      <c r="E578" s="744" t="s">
        <v>2738</v>
      </c>
      <c r="F578" s="662" t="s">
        <v>2728</v>
      </c>
      <c r="G578" s="662" t="s">
        <v>2795</v>
      </c>
      <c r="H578" s="662" t="s">
        <v>582</v>
      </c>
      <c r="I578" s="662" t="s">
        <v>2899</v>
      </c>
      <c r="J578" s="662" t="s">
        <v>2900</v>
      </c>
      <c r="K578" s="662" t="s">
        <v>2901</v>
      </c>
      <c r="L578" s="663">
        <v>350</v>
      </c>
      <c r="M578" s="663">
        <v>350</v>
      </c>
      <c r="N578" s="662">
        <v>1</v>
      </c>
      <c r="O578" s="745">
        <v>1</v>
      </c>
      <c r="P578" s="663">
        <v>350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11</v>
      </c>
      <c r="B579" s="662" t="s">
        <v>581</v>
      </c>
      <c r="C579" s="662" t="s">
        <v>2731</v>
      </c>
      <c r="D579" s="743" t="s">
        <v>4537</v>
      </c>
      <c r="E579" s="744" t="s">
        <v>2738</v>
      </c>
      <c r="F579" s="662" t="s">
        <v>2728</v>
      </c>
      <c r="G579" s="662" t="s">
        <v>2795</v>
      </c>
      <c r="H579" s="662" t="s">
        <v>582</v>
      </c>
      <c r="I579" s="662" t="s">
        <v>2801</v>
      </c>
      <c r="J579" s="662" t="s">
        <v>2802</v>
      </c>
      <c r="K579" s="662" t="s">
        <v>2803</v>
      </c>
      <c r="L579" s="663">
        <v>500</v>
      </c>
      <c r="M579" s="663">
        <v>500</v>
      </c>
      <c r="N579" s="662">
        <v>1</v>
      </c>
      <c r="O579" s="745">
        <v>1</v>
      </c>
      <c r="P579" s="663">
        <v>500</v>
      </c>
      <c r="Q579" s="678">
        <v>1</v>
      </c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11</v>
      </c>
      <c r="B580" s="662" t="s">
        <v>581</v>
      </c>
      <c r="C580" s="662" t="s">
        <v>2731</v>
      </c>
      <c r="D580" s="743" t="s">
        <v>4537</v>
      </c>
      <c r="E580" s="744" t="s">
        <v>2738</v>
      </c>
      <c r="F580" s="662" t="s">
        <v>2728</v>
      </c>
      <c r="G580" s="662" t="s">
        <v>2795</v>
      </c>
      <c r="H580" s="662" t="s">
        <v>582</v>
      </c>
      <c r="I580" s="662" t="s">
        <v>3195</v>
      </c>
      <c r="J580" s="662" t="s">
        <v>3196</v>
      </c>
      <c r="K580" s="662" t="s">
        <v>3197</v>
      </c>
      <c r="L580" s="663">
        <v>350</v>
      </c>
      <c r="M580" s="663">
        <v>350</v>
      </c>
      <c r="N580" s="662">
        <v>1</v>
      </c>
      <c r="O580" s="745">
        <v>1</v>
      </c>
      <c r="P580" s="663">
        <v>350</v>
      </c>
      <c r="Q580" s="678">
        <v>1</v>
      </c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11</v>
      </c>
      <c r="B581" s="662" t="s">
        <v>581</v>
      </c>
      <c r="C581" s="662" t="s">
        <v>2731</v>
      </c>
      <c r="D581" s="743" t="s">
        <v>4537</v>
      </c>
      <c r="E581" s="744" t="s">
        <v>2738</v>
      </c>
      <c r="F581" s="662" t="s">
        <v>2728</v>
      </c>
      <c r="G581" s="662" t="s">
        <v>2795</v>
      </c>
      <c r="H581" s="662" t="s">
        <v>582</v>
      </c>
      <c r="I581" s="662" t="s">
        <v>3198</v>
      </c>
      <c r="J581" s="662" t="s">
        <v>3199</v>
      </c>
      <c r="K581" s="662" t="s">
        <v>3200</v>
      </c>
      <c r="L581" s="663">
        <v>969.57</v>
      </c>
      <c r="M581" s="663">
        <v>2908.71</v>
      </c>
      <c r="N581" s="662">
        <v>3</v>
      </c>
      <c r="O581" s="745">
        <v>3</v>
      </c>
      <c r="P581" s="663">
        <v>2908.71</v>
      </c>
      <c r="Q581" s="678">
        <v>1</v>
      </c>
      <c r="R581" s="662">
        <v>3</v>
      </c>
      <c r="S581" s="678">
        <v>1</v>
      </c>
      <c r="T581" s="745">
        <v>3</v>
      </c>
      <c r="U581" s="701">
        <v>1</v>
      </c>
    </row>
    <row r="582" spans="1:21" ht="14.4" customHeight="1" x14ac:dyDescent="0.3">
      <c r="A582" s="661">
        <v>11</v>
      </c>
      <c r="B582" s="662" t="s">
        <v>581</v>
      </c>
      <c r="C582" s="662" t="s">
        <v>2731</v>
      </c>
      <c r="D582" s="743" t="s">
        <v>4537</v>
      </c>
      <c r="E582" s="744" t="s">
        <v>2738</v>
      </c>
      <c r="F582" s="662" t="s">
        <v>2728</v>
      </c>
      <c r="G582" s="662" t="s">
        <v>2795</v>
      </c>
      <c r="H582" s="662" t="s">
        <v>582</v>
      </c>
      <c r="I582" s="662" t="s">
        <v>2804</v>
      </c>
      <c r="J582" s="662" t="s">
        <v>2805</v>
      </c>
      <c r="K582" s="662" t="s">
        <v>2806</v>
      </c>
      <c r="L582" s="663">
        <v>971.25</v>
      </c>
      <c r="M582" s="663">
        <v>1942.5</v>
      </c>
      <c r="N582" s="662">
        <v>2</v>
      </c>
      <c r="O582" s="745">
        <v>2</v>
      </c>
      <c r="P582" s="663">
        <v>1942.5</v>
      </c>
      <c r="Q582" s="678">
        <v>1</v>
      </c>
      <c r="R582" s="662">
        <v>2</v>
      </c>
      <c r="S582" s="678">
        <v>1</v>
      </c>
      <c r="T582" s="745">
        <v>2</v>
      </c>
      <c r="U582" s="701">
        <v>1</v>
      </c>
    </row>
    <row r="583" spans="1:21" ht="14.4" customHeight="1" x14ac:dyDescent="0.3">
      <c r="A583" s="661">
        <v>11</v>
      </c>
      <c r="B583" s="662" t="s">
        <v>581</v>
      </c>
      <c r="C583" s="662" t="s">
        <v>2731</v>
      </c>
      <c r="D583" s="743" t="s">
        <v>4537</v>
      </c>
      <c r="E583" s="744" t="s">
        <v>2738</v>
      </c>
      <c r="F583" s="662" t="s">
        <v>2728</v>
      </c>
      <c r="G583" s="662" t="s">
        <v>2795</v>
      </c>
      <c r="H583" s="662" t="s">
        <v>582</v>
      </c>
      <c r="I583" s="662" t="s">
        <v>3201</v>
      </c>
      <c r="J583" s="662" t="s">
        <v>3202</v>
      </c>
      <c r="K583" s="662" t="s">
        <v>3203</v>
      </c>
      <c r="L583" s="663">
        <v>1600</v>
      </c>
      <c r="M583" s="663">
        <v>1600</v>
      </c>
      <c r="N583" s="662">
        <v>1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11</v>
      </c>
      <c r="B584" s="662" t="s">
        <v>581</v>
      </c>
      <c r="C584" s="662" t="s">
        <v>2731</v>
      </c>
      <c r="D584" s="743" t="s">
        <v>4537</v>
      </c>
      <c r="E584" s="744" t="s">
        <v>2738</v>
      </c>
      <c r="F584" s="662" t="s">
        <v>2728</v>
      </c>
      <c r="G584" s="662" t="s">
        <v>2795</v>
      </c>
      <c r="H584" s="662" t="s">
        <v>582</v>
      </c>
      <c r="I584" s="662" t="s">
        <v>3204</v>
      </c>
      <c r="J584" s="662" t="s">
        <v>3205</v>
      </c>
      <c r="K584" s="662" t="s">
        <v>3206</v>
      </c>
      <c r="L584" s="663">
        <v>180</v>
      </c>
      <c r="M584" s="663">
        <v>180</v>
      </c>
      <c r="N584" s="662">
        <v>1</v>
      </c>
      <c r="O584" s="745">
        <v>1</v>
      </c>
      <c r="P584" s="663">
        <v>180</v>
      </c>
      <c r="Q584" s="678">
        <v>1</v>
      </c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11</v>
      </c>
      <c r="B585" s="662" t="s">
        <v>581</v>
      </c>
      <c r="C585" s="662" t="s">
        <v>2731</v>
      </c>
      <c r="D585" s="743" t="s">
        <v>4537</v>
      </c>
      <c r="E585" s="744" t="s">
        <v>2738</v>
      </c>
      <c r="F585" s="662" t="s">
        <v>2728</v>
      </c>
      <c r="G585" s="662" t="s">
        <v>2795</v>
      </c>
      <c r="H585" s="662" t="s">
        <v>582</v>
      </c>
      <c r="I585" s="662" t="s">
        <v>3207</v>
      </c>
      <c r="J585" s="662" t="s">
        <v>3208</v>
      </c>
      <c r="K585" s="662"/>
      <c r="L585" s="663">
        <v>600</v>
      </c>
      <c r="M585" s="663">
        <v>1800</v>
      </c>
      <c r="N585" s="662">
        <v>3</v>
      </c>
      <c r="O585" s="745">
        <v>3</v>
      </c>
      <c r="P585" s="663">
        <v>600</v>
      </c>
      <c r="Q585" s="678">
        <v>0.33333333333333331</v>
      </c>
      <c r="R585" s="662">
        <v>1</v>
      </c>
      <c r="S585" s="678">
        <v>0.33333333333333331</v>
      </c>
      <c r="T585" s="745">
        <v>1</v>
      </c>
      <c r="U585" s="701">
        <v>0.33333333333333331</v>
      </c>
    </row>
    <row r="586" spans="1:21" ht="14.4" customHeight="1" x14ac:dyDescent="0.3">
      <c r="A586" s="661">
        <v>11</v>
      </c>
      <c r="B586" s="662" t="s">
        <v>581</v>
      </c>
      <c r="C586" s="662" t="s">
        <v>2731</v>
      </c>
      <c r="D586" s="743" t="s">
        <v>4537</v>
      </c>
      <c r="E586" s="744" t="s">
        <v>2738</v>
      </c>
      <c r="F586" s="662" t="s">
        <v>2728</v>
      </c>
      <c r="G586" s="662" t="s">
        <v>2795</v>
      </c>
      <c r="H586" s="662" t="s">
        <v>582</v>
      </c>
      <c r="I586" s="662" t="s">
        <v>3209</v>
      </c>
      <c r="J586" s="662" t="s">
        <v>3210</v>
      </c>
      <c r="K586" s="662" t="s">
        <v>3211</v>
      </c>
      <c r="L586" s="663">
        <v>700</v>
      </c>
      <c r="M586" s="663">
        <v>1400</v>
      </c>
      <c r="N586" s="662">
        <v>2</v>
      </c>
      <c r="O586" s="745">
        <v>2</v>
      </c>
      <c r="P586" s="663">
        <v>1400</v>
      </c>
      <c r="Q586" s="678">
        <v>1</v>
      </c>
      <c r="R586" s="662">
        <v>2</v>
      </c>
      <c r="S586" s="678">
        <v>1</v>
      </c>
      <c r="T586" s="745">
        <v>2</v>
      </c>
      <c r="U586" s="701">
        <v>1</v>
      </c>
    </row>
    <row r="587" spans="1:21" ht="14.4" customHeight="1" x14ac:dyDescent="0.3">
      <c r="A587" s="661">
        <v>11</v>
      </c>
      <c r="B587" s="662" t="s">
        <v>581</v>
      </c>
      <c r="C587" s="662" t="s">
        <v>2731</v>
      </c>
      <c r="D587" s="743" t="s">
        <v>4537</v>
      </c>
      <c r="E587" s="744" t="s">
        <v>2738</v>
      </c>
      <c r="F587" s="662" t="s">
        <v>2728</v>
      </c>
      <c r="G587" s="662" t="s">
        <v>2795</v>
      </c>
      <c r="H587" s="662" t="s">
        <v>582</v>
      </c>
      <c r="I587" s="662" t="s">
        <v>3212</v>
      </c>
      <c r="J587" s="662" t="s">
        <v>3213</v>
      </c>
      <c r="K587" s="662" t="s">
        <v>3214</v>
      </c>
      <c r="L587" s="663">
        <v>600</v>
      </c>
      <c r="M587" s="663">
        <v>600</v>
      </c>
      <c r="N587" s="662">
        <v>1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11</v>
      </c>
      <c r="B588" s="662" t="s">
        <v>581</v>
      </c>
      <c r="C588" s="662" t="s">
        <v>2731</v>
      </c>
      <c r="D588" s="743" t="s">
        <v>4537</v>
      </c>
      <c r="E588" s="744" t="s">
        <v>2738</v>
      </c>
      <c r="F588" s="662" t="s">
        <v>2728</v>
      </c>
      <c r="G588" s="662" t="s">
        <v>2795</v>
      </c>
      <c r="H588" s="662" t="s">
        <v>582</v>
      </c>
      <c r="I588" s="662" t="s">
        <v>3215</v>
      </c>
      <c r="J588" s="662" t="s">
        <v>3216</v>
      </c>
      <c r="K588" s="662" t="s">
        <v>3217</v>
      </c>
      <c r="L588" s="663">
        <v>249.37</v>
      </c>
      <c r="M588" s="663">
        <v>249.37</v>
      </c>
      <c r="N588" s="662">
        <v>1</v>
      </c>
      <c r="O588" s="745">
        <v>1</v>
      </c>
      <c r="P588" s="663">
        <v>249.37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11</v>
      </c>
      <c r="B589" s="662" t="s">
        <v>581</v>
      </c>
      <c r="C589" s="662" t="s">
        <v>2731</v>
      </c>
      <c r="D589" s="743" t="s">
        <v>4537</v>
      </c>
      <c r="E589" s="744" t="s">
        <v>2738</v>
      </c>
      <c r="F589" s="662" t="s">
        <v>2728</v>
      </c>
      <c r="G589" s="662" t="s">
        <v>2795</v>
      </c>
      <c r="H589" s="662" t="s">
        <v>582</v>
      </c>
      <c r="I589" s="662" t="s">
        <v>3218</v>
      </c>
      <c r="J589" s="662" t="s">
        <v>3219</v>
      </c>
      <c r="K589" s="662" t="s">
        <v>3220</v>
      </c>
      <c r="L589" s="663">
        <v>1600</v>
      </c>
      <c r="M589" s="663">
        <v>4800</v>
      </c>
      <c r="N589" s="662">
        <v>3</v>
      </c>
      <c r="O589" s="745">
        <v>3</v>
      </c>
      <c r="P589" s="663">
        <v>1600</v>
      </c>
      <c r="Q589" s="678">
        <v>0.33333333333333331</v>
      </c>
      <c r="R589" s="662">
        <v>1</v>
      </c>
      <c r="S589" s="678">
        <v>0.33333333333333331</v>
      </c>
      <c r="T589" s="745">
        <v>1</v>
      </c>
      <c r="U589" s="701">
        <v>0.33333333333333331</v>
      </c>
    </row>
    <row r="590" spans="1:21" ht="14.4" customHeight="1" x14ac:dyDescent="0.3">
      <c r="A590" s="661">
        <v>11</v>
      </c>
      <c r="B590" s="662" t="s">
        <v>581</v>
      </c>
      <c r="C590" s="662" t="s">
        <v>2731</v>
      </c>
      <c r="D590" s="743" t="s">
        <v>4537</v>
      </c>
      <c r="E590" s="744" t="s">
        <v>2738</v>
      </c>
      <c r="F590" s="662" t="s">
        <v>2728</v>
      </c>
      <c r="G590" s="662" t="s">
        <v>2795</v>
      </c>
      <c r="H590" s="662" t="s">
        <v>582</v>
      </c>
      <c r="I590" s="662" t="s">
        <v>3221</v>
      </c>
      <c r="J590" s="662" t="s">
        <v>3222</v>
      </c>
      <c r="K590" s="662" t="s">
        <v>3223</v>
      </c>
      <c r="L590" s="663">
        <v>2140.3000000000002</v>
      </c>
      <c r="M590" s="663">
        <v>2140.3000000000002</v>
      </c>
      <c r="N590" s="662">
        <v>1</v>
      </c>
      <c r="O590" s="745">
        <v>1</v>
      </c>
      <c r="P590" s="663">
        <v>2140.3000000000002</v>
      </c>
      <c r="Q590" s="678">
        <v>1</v>
      </c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11</v>
      </c>
      <c r="B591" s="662" t="s">
        <v>581</v>
      </c>
      <c r="C591" s="662" t="s">
        <v>2731</v>
      </c>
      <c r="D591" s="743" t="s">
        <v>4537</v>
      </c>
      <c r="E591" s="744" t="s">
        <v>2738</v>
      </c>
      <c r="F591" s="662" t="s">
        <v>2728</v>
      </c>
      <c r="G591" s="662" t="s">
        <v>2795</v>
      </c>
      <c r="H591" s="662" t="s">
        <v>582</v>
      </c>
      <c r="I591" s="662" t="s">
        <v>3224</v>
      </c>
      <c r="J591" s="662" t="s">
        <v>3225</v>
      </c>
      <c r="K591" s="662" t="s">
        <v>3226</v>
      </c>
      <c r="L591" s="663">
        <v>250</v>
      </c>
      <c r="M591" s="663">
        <v>250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11</v>
      </c>
      <c r="B592" s="662" t="s">
        <v>581</v>
      </c>
      <c r="C592" s="662" t="s">
        <v>2731</v>
      </c>
      <c r="D592" s="743" t="s">
        <v>4537</v>
      </c>
      <c r="E592" s="744" t="s">
        <v>2738</v>
      </c>
      <c r="F592" s="662" t="s">
        <v>2728</v>
      </c>
      <c r="G592" s="662" t="s">
        <v>2795</v>
      </c>
      <c r="H592" s="662" t="s">
        <v>582</v>
      </c>
      <c r="I592" s="662" t="s">
        <v>3227</v>
      </c>
      <c r="J592" s="662" t="s">
        <v>3228</v>
      </c>
      <c r="K592" s="662" t="s">
        <v>3229</v>
      </c>
      <c r="L592" s="663">
        <v>1000</v>
      </c>
      <c r="M592" s="663">
        <v>1000</v>
      </c>
      <c r="N592" s="662">
        <v>1</v>
      </c>
      <c r="O592" s="745">
        <v>1</v>
      </c>
      <c r="P592" s="663">
        <v>1000</v>
      </c>
      <c r="Q592" s="678">
        <v>1</v>
      </c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11</v>
      </c>
      <c r="B593" s="662" t="s">
        <v>581</v>
      </c>
      <c r="C593" s="662" t="s">
        <v>2731</v>
      </c>
      <c r="D593" s="743" t="s">
        <v>4537</v>
      </c>
      <c r="E593" s="744" t="s">
        <v>2738</v>
      </c>
      <c r="F593" s="662" t="s">
        <v>2728</v>
      </c>
      <c r="G593" s="662" t="s">
        <v>2795</v>
      </c>
      <c r="H593" s="662" t="s">
        <v>582</v>
      </c>
      <c r="I593" s="662" t="s">
        <v>3230</v>
      </c>
      <c r="J593" s="662" t="s">
        <v>3231</v>
      </c>
      <c r="K593" s="662" t="s">
        <v>3232</v>
      </c>
      <c r="L593" s="663">
        <v>1389.93</v>
      </c>
      <c r="M593" s="663">
        <v>1389.93</v>
      </c>
      <c r="N593" s="662">
        <v>1</v>
      </c>
      <c r="O593" s="745">
        <v>1</v>
      </c>
      <c r="P593" s="663">
        <v>1389.93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11</v>
      </c>
      <c r="B594" s="662" t="s">
        <v>581</v>
      </c>
      <c r="C594" s="662" t="s">
        <v>2731</v>
      </c>
      <c r="D594" s="743" t="s">
        <v>4537</v>
      </c>
      <c r="E594" s="744" t="s">
        <v>2738</v>
      </c>
      <c r="F594" s="662" t="s">
        <v>2728</v>
      </c>
      <c r="G594" s="662" t="s">
        <v>2795</v>
      </c>
      <c r="H594" s="662" t="s">
        <v>582</v>
      </c>
      <c r="I594" s="662" t="s">
        <v>3233</v>
      </c>
      <c r="J594" s="662" t="s">
        <v>3234</v>
      </c>
      <c r="K594" s="662" t="s">
        <v>3235</v>
      </c>
      <c r="L594" s="663">
        <v>180</v>
      </c>
      <c r="M594" s="663">
        <v>180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11</v>
      </c>
      <c r="B595" s="662" t="s">
        <v>581</v>
      </c>
      <c r="C595" s="662" t="s">
        <v>2731</v>
      </c>
      <c r="D595" s="743" t="s">
        <v>4537</v>
      </c>
      <c r="E595" s="744" t="s">
        <v>2738</v>
      </c>
      <c r="F595" s="662" t="s">
        <v>2728</v>
      </c>
      <c r="G595" s="662" t="s">
        <v>2795</v>
      </c>
      <c r="H595" s="662" t="s">
        <v>582</v>
      </c>
      <c r="I595" s="662" t="s">
        <v>3236</v>
      </c>
      <c r="J595" s="662" t="s">
        <v>3237</v>
      </c>
      <c r="K595" s="662" t="s">
        <v>3238</v>
      </c>
      <c r="L595" s="663">
        <v>1545.22</v>
      </c>
      <c r="M595" s="663">
        <v>1545.22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11</v>
      </c>
      <c r="B596" s="662" t="s">
        <v>581</v>
      </c>
      <c r="C596" s="662" t="s">
        <v>2731</v>
      </c>
      <c r="D596" s="743" t="s">
        <v>4537</v>
      </c>
      <c r="E596" s="744" t="s">
        <v>2738</v>
      </c>
      <c r="F596" s="662" t="s">
        <v>2728</v>
      </c>
      <c r="G596" s="662" t="s">
        <v>2795</v>
      </c>
      <c r="H596" s="662" t="s">
        <v>582</v>
      </c>
      <c r="I596" s="662" t="s">
        <v>3239</v>
      </c>
      <c r="J596" s="662" t="s">
        <v>3240</v>
      </c>
      <c r="K596" s="662" t="s">
        <v>3241</v>
      </c>
      <c r="L596" s="663">
        <v>739.92</v>
      </c>
      <c r="M596" s="663">
        <v>739.92</v>
      </c>
      <c r="N596" s="662">
        <v>1</v>
      </c>
      <c r="O596" s="745">
        <v>1</v>
      </c>
      <c r="P596" s="663">
        <v>739.92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11</v>
      </c>
      <c r="B597" s="662" t="s">
        <v>581</v>
      </c>
      <c r="C597" s="662" t="s">
        <v>2731</v>
      </c>
      <c r="D597" s="743" t="s">
        <v>4537</v>
      </c>
      <c r="E597" s="744" t="s">
        <v>2738</v>
      </c>
      <c r="F597" s="662" t="s">
        <v>2728</v>
      </c>
      <c r="G597" s="662" t="s">
        <v>2809</v>
      </c>
      <c r="H597" s="662" t="s">
        <v>582</v>
      </c>
      <c r="I597" s="662" t="s">
        <v>2843</v>
      </c>
      <c r="J597" s="662" t="s">
        <v>2844</v>
      </c>
      <c r="K597" s="662" t="s">
        <v>2845</v>
      </c>
      <c r="L597" s="663">
        <v>950</v>
      </c>
      <c r="M597" s="663">
        <v>950</v>
      </c>
      <c r="N597" s="662">
        <v>1</v>
      </c>
      <c r="O597" s="745">
        <v>1</v>
      </c>
      <c r="P597" s="663">
        <v>950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11</v>
      </c>
      <c r="B598" s="662" t="s">
        <v>581</v>
      </c>
      <c r="C598" s="662" t="s">
        <v>2731</v>
      </c>
      <c r="D598" s="743" t="s">
        <v>4537</v>
      </c>
      <c r="E598" s="744" t="s">
        <v>2738</v>
      </c>
      <c r="F598" s="662" t="s">
        <v>2728</v>
      </c>
      <c r="G598" s="662" t="s">
        <v>2809</v>
      </c>
      <c r="H598" s="662" t="s">
        <v>582</v>
      </c>
      <c r="I598" s="662" t="s">
        <v>3242</v>
      </c>
      <c r="J598" s="662" t="s">
        <v>3243</v>
      </c>
      <c r="K598" s="662" t="s">
        <v>3244</v>
      </c>
      <c r="L598" s="663">
        <v>5000</v>
      </c>
      <c r="M598" s="663">
        <v>5000</v>
      </c>
      <c r="N598" s="662">
        <v>1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11</v>
      </c>
      <c r="B599" s="662" t="s">
        <v>581</v>
      </c>
      <c r="C599" s="662" t="s">
        <v>2731</v>
      </c>
      <c r="D599" s="743" t="s">
        <v>4537</v>
      </c>
      <c r="E599" s="744" t="s">
        <v>2738</v>
      </c>
      <c r="F599" s="662" t="s">
        <v>2728</v>
      </c>
      <c r="G599" s="662" t="s">
        <v>2809</v>
      </c>
      <c r="H599" s="662" t="s">
        <v>582</v>
      </c>
      <c r="I599" s="662" t="s">
        <v>3245</v>
      </c>
      <c r="J599" s="662" t="s">
        <v>3246</v>
      </c>
      <c r="K599" s="662" t="s">
        <v>3247</v>
      </c>
      <c r="L599" s="663">
        <v>7000</v>
      </c>
      <c r="M599" s="663">
        <v>7000</v>
      </c>
      <c r="N599" s="662">
        <v>1</v>
      </c>
      <c r="O599" s="745">
        <v>1</v>
      </c>
      <c r="P599" s="663">
        <v>7000</v>
      </c>
      <c r="Q599" s="678">
        <v>1</v>
      </c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11</v>
      </c>
      <c r="B600" s="662" t="s">
        <v>581</v>
      </c>
      <c r="C600" s="662" t="s">
        <v>2731</v>
      </c>
      <c r="D600" s="743" t="s">
        <v>4537</v>
      </c>
      <c r="E600" s="744" t="s">
        <v>2738</v>
      </c>
      <c r="F600" s="662" t="s">
        <v>2728</v>
      </c>
      <c r="G600" s="662" t="s">
        <v>2809</v>
      </c>
      <c r="H600" s="662" t="s">
        <v>582</v>
      </c>
      <c r="I600" s="662" t="s">
        <v>2846</v>
      </c>
      <c r="J600" s="662" t="s">
        <v>2847</v>
      </c>
      <c r="K600" s="662" t="s">
        <v>2848</v>
      </c>
      <c r="L600" s="663">
        <v>1075</v>
      </c>
      <c r="M600" s="663">
        <v>1075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11</v>
      </c>
      <c r="B601" s="662" t="s">
        <v>581</v>
      </c>
      <c r="C601" s="662" t="s">
        <v>2731</v>
      </c>
      <c r="D601" s="743" t="s">
        <v>4537</v>
      </c>
      <c r="E601" s="744" t="s">
        <v>2738</v>
      </c>
      <c r="F601" s="662" t="s">
        <v>2728</v>
      </c>
      <c r="G601" s="662" t="s">
        <v>2809</v>
      </c>
      <c r="H601" s="662" t="s">
        <v>582</v>
      </c>
      <c r="I601" s="662" t="s">
        <v>2921</v>
      </c>
      <c r="J601" s="662" t="s">
        <v>2922</v>
      </c>
      <c r="K601" s="662" t="s">
        <v>2923</v>
      </c>
      <c r="L601" s="663">
        <v>200</v>
      </c>
      <c r="M601" s="663">
        <v>9000</v>
      </c>
      <c r="N601" s="662">
        <v>45</v>
      </c>
      <c r="O601" s="745">
        <v>23</v>
      </c>
      <c r="P601" s="663">
        <v>7600</v>
      </c>
      <c r="Q601" s="678">
        <v>0.84444444444444444</v>
      </c>
      <c r="R601" s="662">
        <v>38</v>
      </c>
      <c r="S601" s="678">
        <v>0.84444444444444444</v>
      </c>
      <c r="T601" s="745">
        <v>19</v>
      </c>
      <c r="U601" s="701">
        <v>0.82608695652173914</v>
      </c>
    </row>
    <row r="602" spans="1:21" ht="14.4" customHeight="1" x14ac:dyDescent="0.3">
      <c r="A602" s="661">
        <v>11</v>
      </c>
      <c r="B602" s="662" t="s">
        <v>581</v>
      </c>
      <c r="C602" s="662" t="s">
        <v>2731</v>
      </c>
      <c r="D602" s="743" t="s">
        <v>4537</v>
      </c>
      <c r="E602" s="744" t="s">
        <v>2738</v>
      </c>
      <c r="F602" s="662" t="s">
        <v>2728</v>
      </c>
      <c r="G602" s="662" t="s">
        <v>2809</v>
      </c>
      <c r="H602" s="662" t="s">
        <v>582</v>
      </c>
      <c r="I602" s="662" t="s">
        <v>2813</v>
      </c>
      <c r="J602" s="662" t="s">
        <v>2814</v>
      </c>
      <c r="K602" s="662" t="s">
        <v>2815</v>
      </c>
      <c r="L602" s="663">
        <v>278.75</v>
      </c>
      <c r="M602" s="663">
        <v>12265</v>
      </c>
      <c r="N602" s="662">
        <v>44</v>
      </c>
      <c r="O602" s="745">
        <v>22</v>
      </c>
      <c r="P602" s="663">
        <v>10035</v>
      </c>
      <c r="Q602" s="678">
        <v>0.81818181818181823</v>
      </c>
      <c r="R602" s="662">
        <v>36</v>
      </c>
      <c r="S602" s="678">
        <v>0.81818181818181823</v>
      </c>
      <c r="T602" s="745">
        <v>18</v>
      </c>
      <c r="U602" s="701">
        <v>0.81818181818181823</v>
      </c>
    </row>
    <row r="603" spans="1:21" ht="14.4" customHeight="1" x14ac:dyDescent="0.3">
      <c r="A603" s="661">
        <v>11</v>
      </c>
      <c r="B603" s="662" t="s">
        <v>581</v>
      </c>
      <c r="C603" s="662" t="s">
        <v>2731</v>
      </c>
      <c r="D603" s="743" t="s">
        <v>4537</v>
      </c>
      <c r="E603" s="744" t="s">
        <v>2738</v>
      </c>
      <c r="F603" s="662" t="s">
        <v>2728</v>
      </c>
      <c r="G603" s="662" t="s">
        <v>2809</v>
      </c>
      <c r="H603" s="662" t="s">
        <v>582</v>
      </c>
      <c r="I603" s="662" t="s">
        <v>3248</v>
      </c>
      <c r="J603" s="662" t="s">
        <v>3249</v>
      </c>
      <c r="K603" s="662" t="s">
        <v>3250</v>
      </c>
      <c r="L603" s="663">
        <v>1470</v>
      </c>
      <c r="M603" s="663">
        <v>1470</v>
      </c>
      <c r="N603" s="662">
        <v>1</v>
      </c>
      <c r="O603" s="745">
        <v>1</v>
      </c>
      <c r="P603" s="663">
        <v>1470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11</v>
      </c>
      <c r="B604" s="662" t="s">
        <v>581</v>
      </c>
      <c r="C604" s="662" t="s">
        <v>2731</v>
      </c>
      <c r="D604" s="743" t="s">
        <v>4537</v>
      </c>
      <c r="E604" s="744" t="s">
        <v>2738</v>
      </c>
      <c r="F604" s="662" t="s">
        <v>2728</v>
      </c>
      <c r="G604" s="662" t="s">
        <v>2809</v>
      </c>
      <c r="H604" s="662" t="s">
        <v>582</v>
      </c>
      <c r="I604" s="662" t="s">
        <v>3251</v>
      </c>
      <c r="J604" s="662" t="s">
        <v>3252</v>
      </c>
      <c r="K604" s="662" t="s">
        <v>3253</v>
      </c>
      <c r="L604" s="663">
        <v>1300</v>
      </c>
      <c r="M604" s="663">
        <v>1300</v>
      </c>
      <c r="N604" s="662">
        <v>1</v>
      </c>
      <c r="O604" s="745">
        <v>1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11</v>
      </c>
      <c r="B605" s="662" t="s">
        <v>581</v>
      </c>
      <c r="C605" s="662" t="s">
        <v>2731</v>
      </c>
      <c r="D605" s="743" t="s">
        <v>4537</v>
      </c>
      <c r="E605" s="744" t="s">
        <v>2738</v>
      </c>
      <c r="F605" s="662" t="s">
        <v>2728</v>
      </c>
      <c r="G605" s="662" t="s">
        <v>2809</v>
      </c>
      <c r="H605" s="662" t="s">
        <v>582</v>
      </c>
      <c r="I605" s="662" t="s">
        <v>3254</v>
      </c>
      <c r="J605" s="662" t="s">
        <v>3255</v>
      </c>
      <c r="K605" s="662" t="s">
        <v>3256</v>
      </c>
      <c r="L605" s="663">
        <v>1150</v>
      </c>
      <c r="M605" s="663">
        <v>1150</v>
      </c>
      <c r="N605" s="662">
        <v>1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11</v>
      </c>
      <c r="B606" s="662" t="s">
        <v>581</v>
      </c>
      <c r="C606" s="662" t="s">
        <v>2731</v>
      </c>
      <c r="D606" s="743" t="s">
        <v>4537</v>
      </c>
      <c r="E606" s="744" t="s">
        <v>2738</v>
      </c>
      <c r="F606" s="662" t="s">
        <v>2728</v>
      </c>
      <c r="G606" s="662" t="s">
        <v>2809</v>
      </c>
      <c r="H606" s="662" t="s">
        <v>582</v>
      </c>
      <c r="I606" s="662" t="s">
        <v>3257</v>
      </c>
      <c r="J606" s="662" t="s">
        <v>3258</v>
      </c>
      <c r="K606" s="662" t="s">
        <v>3259</v>
      </c>
      <c r="L606" s="663">
        <v>130</v>
      </c>
      <c r="M606" s="663">
        <v>130</v>
      </c>
      <c r="N606" s="662">
        <v>1</v>
      </c>
      <c r="O606" s="745">
        <v>1</v>
      </c>
      <c r="P606" s="663">
        <v>130</v>
      </c>
      <c r="Q606" s="678">
        <v>1</v>
      </c>
      <c r="R606" s="662">
        <v>1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11</v>
      </c>
      <c r="B607" s="662" t="s">
        <v>581</v>
      </c>
      <c r="C607" s="662" t="s">
        <v>2731</v>
      </c>
      <c r="D607" s="743" t="s">
        <v>4537</v>
      </c>
      <c r="E607" s="744" t="s">
        <v>2738</v>
      </c>
      <c r="F607" s="662" t="s">
        <v>2728</v>
      </c>
      <c r="G607" s="662" t="s">
        <v>2809</v>
      </c>
      <c r="H607" s="662" t="s">
        <v>582</v>
      </c>
      <c r="I607" s="662" t="s">
        <v>3260</v>
      </c>
      <c r="J607" s="662" t="s">
        <v>3261</v>
      </c>
      <c r="K607" s="662" t="s">
        <v>3262</v>
      </c>
      <c r="L607" s="663">
        <v>2110</v>
      </c>
      <c r="M607" s="663">
        <v>2110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11</v>
      </c>
      <c r="B608" s="662" t="s">
        <v>581</v>
      </c>
      <c r="C608" s="662" t="s">
        <v>2731</v>
      </c>
      <c r="D608" s="743" t="s">
        <v>4537</v>
      </c>
      <c r="E608" s="744" t="s">
        <v>2738</v>
      </c>
      <c r="F608" s="662" t="s">
        <v>2728</v>
      </c>
      <c r="G608" s="662" t="s">
        <v>2809</v>
      </c>
      <c r="H608" s="662" t="s">
        <v>582</v>
      </c>
      <c r="I608" s="662" t="s">
        <v>3263</v>
      </c>
      <c r="J608" s="662" t="s">
        <v>3264</v>
      </c>
      <c r="K608" s="662" t="s">
        <v>3265</v>
      </c>
      <c r="L608" s="663">
        <v>1200</v>
      </c>
      <c r="M608" s="663">
        <v>1200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11</v>
      </c>
      <c r="B609" s="662" t="s">
        <v>581</v>
      </c>
      <c r="C609" s="662" t="s">
        <v>2731</v>
      </c>
      <c r="D609" s="743" t="s">
        <v>4537</v>
      </c>
      <c r="E609" s="744" t="s">
        <v>2738</v>
      </c>
      <c r="F609" s="662" t="s">
        <v>2728</v>
      </c>
      <c r="G609" s="662" t="s">
        <v>2809</v>
      </c>
      <c r="H609" s="662" t="s">
        <v>582</v>
      </c>
      <c r="I609" s="662" t="s">
        <v>3266</v>
      </c>
      <c r="J609" s="662" t="s">
        <v>3267</v>
      </c>
      <c r="K609" s="662" t="s">
        <v>3268</v>
      </c>
      <c r="L609" s="663">
        <v>1380</v>
      </c>
      <c r="M609" s="663">
        <v>1380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11</v>
      </c>
      <c r="B610" s="662" t="s">
        <v>581</v>
      </c>
      <c r="C610" s="662" t="s">
        <v>2731</v>
      </c>
      <c r="D610" s="743" t="s">
        <v>4537</v>
      </c>
      <c r="E610" s="744" t="s">
        <v>2738</v>
      </c>
      <c r="F610" s="662" t="s">
        <v>2728</v>
      </c>
      <c r="G610" s="662" t="s">
        <v>2809</v>
      </c>
      <c r="H610" s="662" t="s">
        <v>582</v>
      </c>
      <c r="I610" s="662" t="s">
        <v>3269</v>
      </c>
      <c r="J610" s="662" t="s">
        <v>3270</v>
      </c>
      <c r="K610" s="662" t="s">
        <v>3271</v>
      </c>
      <c r="L610" s="663">
        <v>2690</v>
      </c>
      <c r="M610" s="663">
        <v>2690</v>
      </c>
      <c r="N610" s="662">
        <v>1</v>
      </c>
      <c r="O610" s="745">
        <v>1</v>
      </c>
      <c r="P610" s="663">
        <v>2690</v>
      </c>
      <c r="Q610" s="678">
        <v>1</v>
      </c>
      <c r="R610" s="662">
        <v>1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11</v>
      </c>
      <c r="B611" s="662" t="s">
        <v>581</v>
      </c>
      <c r="C611" s="662" t="s">
        <v>2731</v>
      </c>
      <c r="D611" s="743" t="s">
        <v>4537</v>
      </c>
      <c r="E611" s="744" t="s">
        <v>2738</v>
      </c>
      <c r="F611" s="662" t="s">
        <v>2728</v>
      </c>
      <c r="G611" s="662" t="s">
        <v>2809</v>
      </c>
      <c r="H611" s="662" t="s">
        <v>582</v>
      </c>
      <c r="I611" s="662" t="s">
        <v>3272</v>
      </c>
      <c r="J611" s="662" t="s">
        <v>3273</v>
      </c>
      <c r="K611" s="662" t="s">
        <v>3274</v>
      </c>
      <c r="L611" s="663">
        <v>1400</v>
      </c>
      <c r="M611" s="663">
        <v>1400</v>
      </c>
      <c r="N611" s="662">
        <v>1</v>
      </c>
      <c r="O611" s="745">
        <v>1</v>
      </c>
      <c r="P611" s="663">
        <v>1400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11</v>
      </c>
      <c r="B612" s="662" t="s">
        <v>581</v>
      </c>
      <c r="C612" s="662" t="s">
        <v>2731</v>
      </c>
      <c r="D612" s="743" t="s">
        <v>4537</v>
      </c>
      <c r="E612" s="744" t="s">
        <v>2738</v>
      </c>
      <c r="F612" s="662" t="s">
        <v>2728</v>
      </c>
      <c r="G612" s="662" t="s">
        <v>2809</v>
      </c>
      <c r="H612" s="662" t="s">
        <v>582</v>
      </c>
      <c r="I612" s="662" t="s">
        <v>3275</v>
      </c>
      <c r="J612" s="662" t="s">
        <v>3276</v>
      </c>
      <c r="K612" s="662" t="s">
        <v>3277</v>
      </c>
      <c r="L612" s="663">
        <v>188.02</v>
      </c>
      <c r="M612" s="663">
        <v>376.04</v>
      </c>
      <c r="N612" s="662">
        <v>2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11</v>
      </c>
      <c r="B613" s="662" t="s">
        <v>581</v>
      </c>
      <c r="C613" s="662" t="s">
        <v>2731</v>
      </c>
      <c r="D613" s="743" t="s">
        <v>4537</v>
      </c>
      <c r="E613" s="744" t="s">
        <v>2738</v>
      </c>
      <c r="F613" s="662" t="s">
        <v>2728</v>
      </c>
      <c r="G613" s="662" t="s">
        <v>3278</v>
      </c>
      <c r="H613" s="662" t="s">
        <v>582</v>
      </c>
      <c r="I613" s="662" t="s">
        <v>3279</v>
      </c>
      <c r="J613" s="662" t="s">
        <v>3280</v>
      </c>
      <c r="K613" s="662" t="s">
        <v>3281</v>
      </c>
      <c r="L613" s="663">
        <v>1659.44</v>
      </c>
      <c r="M613" s="663">
        <v>102885.28000000006</v>
      </c>
      <c r="N613" s="662">
        <v>62</v>
      </c>
      <c r="O613" s="745">
        <v>62</v>
      </c>
      <c r="P613" s="663">
        <v>86290.880000000063</v>
      </c>
      <c r="Q613" s="678">
        <v>0.83870967741935498</v>
      </c>
      <c r="R613" s="662">
        <v>52</v>
      </c>
      <c r="S613" s="678">
        <v>0.83870967741935487</v>
      </c>
      <c r="T613" s="745">
        <v>52</v>
      </c>
      <c r="U613" s="701">
        <v>0.83870967741935487</v>
      </c>
    </row>
    <row r="614" spans="1:21" ht="14.4" customHeight="1" x14ac:dyDescent="0.3">
      <c r="A614" s="661">
        <v>11</v>
      </c>
      <c r="B614" s="662" t="s">
        <v>581</v>
      </c>
      <c r="C614" s="662" t="s">
        <v>2731</v>
      </c>
      <c r="D614" s="743" t="s">
        <v>4537</v>
      </c>
      <c r="E614" s="744" t="s">
        <v>2738</v>
      </c>
      <c r="F614" s="662" t="s">
        <v>2728</v>
      </c>
      <c r="G614" s="662" t="s">
        <v>3278</v>
      </c>
      <c r="H614" s="662" t="s">
        <v>582</v>
      </c>
      <c r="I614" s="662" t="s">
        <v>3282</v>
      </c>
      <c r="J614" s="662" t="s">
        <v>3283</v>
      </c>
      <c r="K614" s="662" t="s">
        <v>3284</v>
      </c>
      <c r="L614" s="663">
        <v>995.67</v>
      </c>
      <c r="M614" s="663">
        <v>995.67</v>
      </c>
      <c r="N614" s="662">
        <v>1</v>
      </c>
      <c r="O614" s="745">
        <v>1</v>
      </c>
      <c r="P614" s="663">
        <v>995.67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11</v>
      </c>
      <c r="B615" s="662" t="s">
        <v>581</v>
      </c>
      <c r="C615" s="662" t="s">
        <v>2731</v>
      </c>
      <c r="D615" s="743" t="s">
        <v>4537</v>
      </c>
      <c r="E615" s="744" t="s">
        <v>2738</v>
      </c>
      <c r="F615" s="662" t="s">
        <v>2728</v>
      </c>
      <c r="G615" s="662" t="s">
        <v>3285</v>
      </c>
      <c r="H615" s="662" t="s">
        <v>582</v>
      </c>
      <c r="I615" s="662" t="s">
        <v>3286</v>
      </c>
      <c r="J615" s="662" t="s">
        <v>3287</v>
      </c>
      <c r="K615" s="662" t="s">
        <v>3288</v>
      </c>
      <c r="L615" s="663">
        <v>19000</v>
      </c>
      <c r="M615" s="663">
        <v>19000</v>
      </c>
      <c r="N615" s="662">
        <v>1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11</v>
      </c>
      <c r="B616" s="662" t="s">
        <v>581</v>
      </c>
      <c r="C616" s="662" t="s">
        <v>2731</v>
      </c>
      <c r="D616" s="743" t="s">
        <v>4537</v>
      </c>
      <c r="E616" s="744" t="s">
        <v>2739</v>
      </c>
      <c r="F616" s="662" t="s">
        <v>2726</v>
      </c>
      <c r="G616" s="662" t="s">
        <v>3018</v>
      </c>
      <c r="H616" s="662" t="s">
        <v>582</v>
      </c>
      <c r="I616" s="662" t="s">
        <v>3289</v>
      </c>
      <c r="J616" s="662" t="s">
        <v>3020</v>
      </c>
      <c r="K616" s="662" t="s">
        <v>3023</v>
      </c>
      <c r="L616" s="663">
        <v>96.84</v>
      </c>
      <c r="M616" s="663">
        <v>290.52</v>
      </c>
      <c r="N616" s="662">
        <v>3</v>
      </c>
      <c r="O616" s="745">
        <v>3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11</v>
      </c>
      <c r="B617" s="662" t="s">
        <v>581</v>
      </c>
      <c r="C617" s="662" t="s">
        <v>2731</v>
      </c>
      <c r="D617" s="743" t="s">
        <v>4537</v>
      </c>
      <c r="E617" s="744" t="s">
        <v>2739</v>
      </c>
      <c r="F617" s="662" t="s">
        <v>2726</v>
      </c>
      <c r="G617" s="662" t="s">
        <v>3290</v>
      </c>
      <c r="H617" s="662" t="s">
        <v>582</v>
      </c>
      <c r="I617" s="662" t="s">
        <v>3291</v>
      </c>
      <c r="J617" s="662" t="s">
        <v>3292</v>
      </c>
      <c r="K617" s="662" t="s">
        <v>3293</v>
      </c>
      <c r="L617" s="663">
        <v>462.73</v>
      </c>
      <c r="M617" s="663">
        <v>462.73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11</v>
      </c>
      <c r="B618" s="662" t="s">
        <v>581</v>
      </c>
      <c r="C618" s="662" t="s">
        <v>2731</v>
      </c>
      <c r="D618" s="743" t="s">
        <v>4537</v>
      </c>
      <c r="E618" s="744" t="s">
        <v>2739</v>
      </c>
      <c r="F618" s="662" t="s">
        <v>2726</v>
      </c>
      <c r="G618" s="662" t="s">
        <v>3294</v>
      </c>
      <c r="H618" s="662" t="s">
        <v>1064</v>
      </c>
      <c r="I618" s="662" t="s">
        <v>3295</v>
      </c>
      <c r="J618" s="662" t="s">
        <v>3296</v>
      </c>
      <c r="K618" s="662" t="s">
        <v>3297</v>
      </c>
      <c r="L618" s="663">
        <v>4.7</v>
      </c>
      <c r="M618" s="663">
        <v>4.7</v>
      </c>
      <c r="N618" s="662">
        <v>1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11</v>
      </c>
      <c r="B619" s="662" t="s">
        <v>581</v>
      </c>
      <c r="C619" s="662" t="s">
        <v>2731</v>
      </c>
      <c r="D619" s="743" t="s">
        <v>4537</v>
      </c>
      <c r="E619" s="744" t="s">
        <v>2739</v>
      </c>
      <c r="F619" s="662" t="s">
        <v>2726</v>
      </c>
      <c r="G619" s="662" t="s">
        <v>3294</v>
      </c>
      <c r="H619" s="662" t="s">
        <v>1064</v>
      </c>
      <c r="I619" s="662" t="s">
        <v>1912</v>
      </c>
      <c r="J619" s="662" t="s">
        <v>2689</v>
      </c>
      <c r="K619" s="662" t="s">
        <v>2690</v>
      </c>
      <c r="L619" s="663">
        <v>10.26</v>
      </c>
      <c r="M619" s="663">
        <v>20.52</v>
      </c>
      <c r="N619" s="662">
        <v>2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11</v>
      </c>
      <c r="B620" s="662" t="s">
        <v>581</v>
      </c>
      <c r="C620" s="662" t="s">
        <v>2731</v>
      </c>
      <c r="D620" s="743" t="s">
        <v>4537</v>
      </c>
      <c r="E620" s="744" t="s">
        <v>2739</v>
      </c>
      <c r="F620" s="662" t="s">
        <v>2726</v>
      </c>
      <c r="G620" s="662" t="s">
        <v>2765</v>
      </c>
      <c r="H620" s="662" t="s">
        <v>582</v>
      </c>
      <c r="I620" s="662" t="s">
        <v>3024</v>
      </c>
      <c r="J620" s="662" t="s">
        <v>3025</v>
      </c>
      <c r="K620" s="662" t="s">
        <v>3026</v>
      </c>
      <c r="L620" s="663">
        <v>154.36000000000001</v>
      </c>
      <c r="M620" s="663">
        <v>1389.24</v>
      </c>
      <c r="N620" s="662">
        <v>9</v>
      </c>
      <c r="O620" s="745">
        <v>8.5</v>
      </c>
      <c r="P620" s="663">
        <v>308.72000000000003</v>
      </c>
      <c r="Q620" s="678">
        <v>0.22222222222222224</v>
      </c>
      <c r="R620" s="662">
        <v>2</v>
      </c>
      <c r="S620" s="678">
        <v>0.22222222222222221</v>
      </c>
      <c r="T620" s="745">
        <v>2</v>
      </c>
      <c r="U620" s="701">
        <v>0.23529411764705882</v>
      </c>
    </row>
    <row r="621" spans="1:21" ht="14.4" customHeight="1" x14ac:dyDescent="0.3">
      <c r="A621" s="661">
        <v>11</v>
      </c>
      <c r="B621" s="662" t="s">
        <v>581</v>
      </c>
      <c r="C621" s="662" t="s">
        <v>2731</v>
      </c>
      <c r="D621" s="743" t="s">
        <v>4537</v>
      </c>
      <c r="E621" s="744" t="s">
        <v>2739</v>
      </c>
      <c r="F621" s="662" t="s">
        <v>2726</v>
      </c>
      <c r="G621" s="662" t="s">
        <v>2765</v>
      </c>
      <c r="H621" s="662" t="s">
        <v>582</v>
      </c>
      <c r="I621" s="662" t="s">
        <v>3298</v>
      </c>
      <c r="J621" s="662" t="s">
        <v>3025</v>
      </c>
      <c r="K621" s="662" t="s">
        <v>2588</v>
      </c>
      <c r="L621" s="663">
        <v>154.36000000000001</v>
      </c>
      <c r="M621" s="663">
        <v>308.72000000000003</v>
      </c>
      <c r="N621" s="662">
        <v>2</v>
      </c>
      <c r="O621" s="745">
        <v>1.5</v>
      </c>
      <c r="P621" s="663">
        <v>154.36000000000001</v>
      </c>
      <c r="Q621" s="678">
        <v>0.5</v>
      </c>
      <c r="R621" s="662">
        <v>1</v>
      </c>
      <c r="S621" s="678">
        <v>0.5</v>
      </c>
      <c r="T621" s="745">
        <v>1</v>
      </c>
      <c r="U621" s="701">
        <v>0.66666666666666663</v>
      </c>
    </row>
    <row r="622" spans="1:21" ht="14.4" customHeight="1" x14ac:dyDescent="0.3">
      <c r="A622" s="661">
        <v>11</v>
      </c>
      <c r="B622" s="662" t="s">
        <v>581</v>
      </c>
      <c r="C622" s="662" t="s">
        <v>2731</v>
      </c>
      <c r="D622" s="743" t="s">
        <v>4537</v>
      </c>
      <c r="E622" s="744" t="s">
        <v>2739</v>
      </c>
      <c r="F622" s="662" t="s">
        <v>2726</v>
      </c>
      <c r="G622" s="662" t="s">
        <v>2765</v>
      </c>
      <c r="H622" s="662" t="s">
        <v>1064</v>
      </c>
      <c r="I622" s="662" t="s">
        <v>1272</v>
      </c>
      <c r="J622" s="662" t="s">
        <v>2587</v>
      </c>
      <c r="K622" s="662" t="s">
        <v>2588</v>
      </c>
      <c r="L622" s="663">
        <v>154.36000000000001</v>
      </c>
      <c r="M622" s="663">
        <v>308.72000000000003</v>
      </c>
      <c r="N622" s="662">
        <v>2</v>
      </c>
      <c r="O622" s="745">
        <v>2</v>
      </c>
      <c r="P622" s="663">
        <v>154.36000000000001</v>
      </c>
      <c r="Q622" s="678">
        <v>0.5</v>
      </c>
      <c r="R622" s="662">
        <v>1</v>
      </c>
      <c r="S622" s="678">
        <v>0.5</v>
      </c>
      <c r="T622" s="745">
        <v>1</v>
      </c>
      <c r="U622" s="701">
        <v>0.5</v>
      </c>
    </row>
    <row r="623" spans="1:21" ht="14.4" customHeight="1" x14ac:dyDescent="0.3">
      <c r="A623" s="661">
        <v>11</v>
      </c>
      <c r="B623" s="662" t="s">
        <v>581</v>
      </c>
      <c r="C623" s="662" t="s">
        <v>2731</v>
      </c>
      <c r="D623" s="743" t="s">
        <v>4537</v>
      </c>
      <c r="E623" s="744" t="s">
        <v>2739</v>
      </c>
      <c r="F623" s="662" t="s">
        <v>2726</v>
      </c>
      <c r="G623" s="662" t="s">
        <v>2765</v>
      </c>
      <c r="H623" s="662" t="s">
        <v>582</v>
      </c>
      <c r="I623" s="662" t="s">
        <v>3299</v>
      </c>
      <c r="J623" s="662" t="s">
        <v>3025</v>
      </c>
      <c r="K623" s="662" t="s">
        <v>3300</v>
      </c>
      <c r="L623" s="663">
        <v>150.04</v>
      </c>
      <c r="M623" s="663">
        <v>150.04</v>
      </c>
      <c r="N623" s="662">
        <v>1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11</v>
      </c>
      <c r="B624" s="662" t="s">
        <v>581</v>
      </c>
      <c r="C624" s="662" t="s">
        <v>2731</v>
      </c>
      <c r="D624" s="743" t="s">
        <v>4537</v>
      </c>
      <c r="E624" s="744" t="s">
        <v>2739</v>
      </c>
      <c r="F624" s="662" t="s">
        <v>2726</v>
      </c>
      <c r="G624" s="662" t="s">
        <v>2765</v>
      </c>
      <c r="H624" s="662" t="s">
        <v>582</v>
      </c>
      <c r="I624" s="662" t="s">
        <v>3299</v>
      </c>
      <c r="J624" s="662" t="s">
        <v>3025</v>
      </c>
      <c r="K624" s="662" t="s">
        <v>3300</v>
      </c>
      <c r="L624" s="663">
        <v>154.36000000000001</v>
      </c>
      <c r="M624" s="663">
        <v>308.72000000000003</v>
      </c>
      <c r="N624" s="662">
        <v>2</v>
      </c>
      <c r="O624" s="745">
        <v>2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11</v>
      </c>
      <c r="B625" s="662" t="s">
        <v>581</v>
      </c>
      <c r="C625" s="662" t="s">
        <v>2731</v>
      </c>
      <c r="D625" s="743" t="s">
        <v>4537</v>
      </c>
      <c r="E625" s="744" t="s">
        <v>2739</v>
      </c>
      <c r="F625" s="662" t="s">
        <v>2726</v>
      </c>
      <c r="G625" s="662" t="s">
        <v>2765</v>
      </c>
      <c r="H625" s="662" t="s">
        <v>582</v>
      </c>
      <c r="I625" s="662" t="s">
        <v>3027</v>
      </c>
      <c r="J625" s="662" t="s">
        <v>3025</v>
      </c>
      <c r="K625" s="662" t="s">
        <v>2588</v>
      </c>
      <c r="L625" s="663">
        <v>154.36000000000001</v>
      </c>
      <c r="M625" s="663">
        <v>308.72000000000003</v>
      </c>
      <c r="N625" s="662">
        <v>2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11</v>
      </c>
      <c r="B626" s="662" t="s">
        <v>581</v>
      </c>
      <c r="C626" s="662" t="s">
        <v>2731</v>
      </c>
      <c r="D626" s="743" t="s">
        <v>4537</v>
      </c>
      <c r="E626" s="744" t="s">
        <v>2739</v>
      </c>
      <c r="F626" s="662" t="s">
        <v>2726</v>
      </c>
      <c r="G626" s="662" t="s">
        <v>2966</v>
      </c>
      <c r="H626" s="662" t="s">
        <v>582</v>
      </c>
      <c r="I626" s="662" t="s">
        <v>2967</v>
      </c>
      <c r="J626" s="662" t="s">
        <v>2968</v>
      </c>
      <c r="K626" s="662" t="s">
        <v>2969</v>
      </c>
      <c r="L626" s="663">
        <v>159.71</v>
      </c>
      <c r="M626" s="663">
        <v>1597.1</v>
      </c>
      <c r="N626" s="662">
        <v>10</v>
      </c>
      <c r="O626" s="745">
        <v>3.5</v>
      </c>
      <c r="P626" s="663">
        <v>1117.97</v>
      </c>
      <c r="Q626" s="678">
        <v>0.70000000000000007</v>
      </c>
      <c r="R626" s="662">
        <v>7</v>
      </c>
      <c r="S626" s="678">
        <v>0.7</v>
      </c>
      <c r="T626" s="745">
        <v>3</v>
      </c>
      <c r="U626" s="701">
        <v>0.8571428571428571</v>
      </c>
    </row>
    <row r="627" spans="1:21" ht="14.4" customHeight="1" x14ac:dyDescent="0.3">
      <c r="A627" s="661">
        <v>11</v>
      </c>
      <c r="B627" s="662" t="s">
        <v>581</v>
      </c>
      <c r="C627" s="662" t="s">
        <v>2731</v>
      </c>
      <c r="D627" s="743" t="s">
        <v>4537</v>
      </c>
      <c r="E627" s="744" t="s">
        <v>2739</v>
      </c>
      <c r="F627" s="662" t="s">
        <v>2726</v>
      </c>
      <c r="G627" s="662" t="s">
        <v>2854</v>
      </c>
      <c r="H627" s="662" t="s">
        <v>582</v>
      </c>
      <c r="I627" s="662" t="s">
        <v>3028</v>
      </c>
      <c r="J627" s="662" t="s">
        <v>3029</v>
      </c>
      <c r="K627" s="662" t="s">
        <v>3030</v>
      </c>
      <c r="L627" s="663">
        <v>212.59</v>
      </c>
      <c r="M627" s="663">
        <v>212.59</v>
      </c>
      <c r="N627" s="662">
        <v>1</v>
      </c>
      <c r="O627" s="745">
        <v>1</v>
      </c>
      <c r="P627" s="663">
        <v>212.59</v>
      </c>
      <c r="Q627" s="678">
        <v>1</v>
      </c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11</v>
      </c>
      <c r="B628" s="662" t="s">
        <v>581</v>
      </c>
      <c r="C628" s="662" t="s">
        <v>2731</v>
      </c>
      <c r="D628" s="743" t="s">
        <v>4537</v>
      </c>
      <c r="E628" s="744" t="s">
        <v>2739</v>
      </c>
      <c r="F628" s="662" t="s">
        <v>2726</v>
      </c>
      <c r="G628" s="662" t="s">
        <v>3301</v>
      </c>
      <c r="H628" s="662" t="s">
        <v>1064</v>
      </c>
      <c r="I628" s="662" t="s">
        <v>3302</v>
      </c>
      <c r="J628" s="662" t="s">
        <v>1539</v>
      </c>
      <c r="K628" s="662" t="s">
        <v>3303</v>
      </c>
      <c r="L628" s="663">
        <v>229.38</v>
      </c>
      <c r="M628" s="663">
        <v>688.14</v>
      </c>
      <c r="N628" s="662">
        <v>3</v>
      </c>
      <c r="O628" s="745">
        <v>2.5</v>
      </c>
      <c r="P628" s="663">
        <v>229.38</v>
      </c>
      <c r="Q628" s="678">
        <v>0.33333333333333331</v>
      </c>
      <c r="R628" s="662">
        <v>1</v>
      </c>
      <c r="S628" s="678">
        <v>0.33333333333333331</v>
      </c>
      <c r="T628" s="745">
        <v>1</v>
      </c>
      <c r="U628" s="701">
        <v>0.4</v>
      </c>
    </row>
    <row r="629" spans="1:21" ht="14.4" customHeight="1" x14ac:dyDescent="0.3">
      <c r="A629" s="661">
        <v>11</v>
      </c>
      <c r="B629" s="662" t="s">
        <v>581</v>
      </c>
      <c r="C629" s="662" t="s">
        <v>2731</v>
      </c>
      <c r="D629" s="743" t="s">
        <v>4537</v>
      </c>
      <c r="E629" s="744" t="s">
        <v>2739</v>
      </c>
      <c r="F629" s="662" t="s">
        <v>2726</v>
      </c>
      <c r="G629" s="662" t="s">
        <v>3304</v>
      </c>
      <c r="H629" s="662" t="s">
        <v>1064</v>
      </c>
      <c r="I629" s="662" t="s">
        <v>1167</v>
      </c>
      <c r="J629" s="662" t="s">
        <v>1168</v>
      </c>
      <c r="K629" s="662" t="s">
        <v>1192</v>
      </c>
      <c r="L629" s="663">
        <v>65.989999999999995</v>
      </c>
      <c r="M629" s="663">
        <v>65.989999999999995</v>
      </c>
      <c r="N629" s="662">
        <v>1</v>
      </c>
      <c r="O629" s="745">
        <v>1</v>
      </c>
      <c r="P629" s="663">
        <v>65.989999999999995</v>
      </c>
      <c r="Q629" s="678">
        <v>1</v>
      </c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11</v>
      </c>
      <c r="B630" s="662" t="s">
        <v>581</v>
      </c>
      <c r="C630" s="662" t="s">
        <v>2731</v>
      </c>
      <c r="D630" s="743" t="s">
        <v>4537</v>
      </c>
      <c r="E630" s="744" t="s">
        <v>2739</v>
      </c>
      <c r="F630" s="662" t="s">
        <v>2726</v>
      </c>
      <c r="G630" s="662" t="s">
        <v>3304</v>
      </c>
      <c r="H630" s="662" t="s">
        <v>1064</v>
      </c>
      <c r="I630" s="662" t="s">
        <v>3305</v>
      </c>
      <c r="J630" s="662" t="s">
        <v>2325</v>
      </c>
      <c r="K630" s="662" t="s">
        <v>3306</v>
      </c>
      <c r="L630" s="663">
        <v>264</v>
      </c>
      <c r="M630" s="663">
        <v>528</v>
      </c>
      <c r="N630" s="662">
        <v>2</v>
      </c>
      <c r="O630" s="745">
        <v>0.5</v>
      </c>
      <c r="P630" s="663">
        <v>528</v>
      </c>
      <c r="Q630" s="678">
        <v>1</v>
      </c>
      <c r="R630" s="662">
        <v>2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11</v>
      </c>
      <c r="B631" s="662" t="s">
        <v>581</v>
      </c>
      <c r="C631" s="662" t="s">
        <v>2731</v>
      </c>
      <c r="D631" s="743" t="s">
        <v>4537</v>
      </c>
      <c r="E631" s="744" t="s">
        <v>2739</v>
      </c>
      <c r="F631" s="662" t="s">
        <v>2726</v>
      </c>
      <c r="G631" s="662" t="s">
        <v>3304</v>
      </c>
      <c r="H631" s="662" t="s">
        <v>582</v>
      </c>
      <c r="I631" s="662" t="s">
        <v>3307</v>
      </c>
      <c r="J631" s="662" t="s">
        <v>2325</v>
      </c>
      <c r="K631" s="662" t="s">
        <v>3308</v>
      </c>
      <c r="L631" s="663">
        <v>0</v>
      </c>
      <c r="M631" s="663">
        <v>0</v>
      </c>
      <c r="N631" s="662">
        <v>1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11</v>
      </c>
      <c r="B632" s="662" t="s">
        <v>581</v>
      </c>
      <c r="C632" s="662" t="s">
        <v>2731</v>
      </c>
      <c r="D632" s="743" t="s">
        <v>4537</v>
      </c>
      <c r="E632" s="744" t="s">
        <v>2739</v>
      </c>
      <c r="F632" s="662" t="s">
        <v>2726</v>
      </c>
      <c r="G632" s="662" t="s">
        <v>3304</v>
      </c>
      <c r="H632" s="662" t="s">
        <v>1064</v>
      </c>
      <c r="I632" s="662" t="s">
        <v>3309</v>
      </c>
      <c r="J632" s="662" t="s">
        <v>2325</v>
      </c>
      <c r="K632" s="662" t="s">
        <v>3306</v>
      </c>
      <c r="L632" s="663">
        <v>264</v>
      </c>
      <c r="M632" s="663">
        <v>264</v>
      </c>
      <c r="N632" s="662">
        <v>1</v>
      </c>
      <c r="O632" s="745">
        <v>1</v>
      </c>
      <c r="P632" s="663">
        <v>264</v>
      </c>
      <c r="Q632" s="678">
        <v>1</v>
      </c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11</v>
      </c>
      <c r="B633" s="662" t="s">
        <v>581</v>
      </c>
      <c r="C633" s="662" t="s">
        <v>2731</v>
      </c>
      <c r="D633" s="743" t="s">
        <v>4537</v>
      </c>
      <c r="E633" s="744" t="s">
        <v>2739</v>
      </c>
      <c r="F633" s="662" t="s">
        <v>2726</v>
      </c>
      <c r="G633" s="662" t="s">
        <v>3310</v>
      </c>
      <c r="H633" s="662" t="s">
        <v>582</v>
      </c>
      <c r="I633" s="662" t="s">
        <v>3311</v>
      </c>
      <c r="J633" s="662" t="s">
        <v>3312</v>
      </c>
      <c r="K633" s="662" t="s">
        <v>3313</v>
      </c>
      <c r="L633" s="663">
        <v>43.76</v>
      </c>
      <c r="M633" s="663">
        <v>43.76</v>
      </c>
      <c r="N633" s="662">
        <v>1</v>
      </c>
      <c r="O633" s="745">
        <v>1</v>
      </c>
      <c r="P633" s="663">
        <v>43.76</v>
      </c>
      <c r="Q633" s="678">
        <v>1</v>
      </c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11</v>
      </c>
      <c r="B634" s="662" t="s">
        <v>581</v>
      </c>
      <c r="C634" s="662" t="s">
        <v>2731</v>
      </c>
      <c r="D634" s="743" t="s">
        <v>4537</v>
      </c>
      <c r="E634" s="744" t="s">
        <v>2739</v>
      </c>
      <c r="F634" s="662" t="s">
        <v>2726</v>
      </c>
      <c r="G634" s="662" t="s">
        <v>3310</v>
      </c>
      <c r="H634" s="662" t="s">
        <v>582</v>
      </c>
      <c r="I634" s="662" t="s">
        <v>3314</v>
      </c>
      <c r="J634" s="662" t="s">
        <v>3312</v>
      </c>
      <c r="K634" s="662" t="s">
        <v>3315</v>
      </c>
      <c r="L634" s="663">
        <v>43.76</v>
      </c>
      <c r="M634" s="663">
        <v>43.76</v>
      </c>
      <c r="N634" s="662">
        <v>1</v>
      </c>
      <c r="O634" s="745">
        <v>1</v>
      </c>
      <c r="P634" s="663">
        <v>43.76</v>
      </c>
      <c r="Q634" s="678">
        <v>1</v>
      </c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11</v>
      </c>
      <c r="B635" s="662" t="s">
        <v>581</v>
      </c>
      <c r="C635" s="662" t="s">
        <v>2731</v>
      </c>
      <c r="D635" s="743" t="s">
        <v>4537</v>
      </c>
      <c r="E635" s="744" t="s">
        <v>2739</v>
      </c>
      <c r="F635" s="662" t="s">
        <v>2726</v>
      </c>
      <c r="G635" s="662" t="s">
        <v>3316</v>
      </c>
      <c r="H635" s="662" t="s">
        <v>582</v>
      </c>
      <c r="I635" s="662" t="s">
        <v>3317</v>
      </c>
      <c r="J635" s="662" t="s">
        <v>3318</v>
      </c>
      <c r="K635" s="662" t="s">
        <v>1565</v>
      </c>
      <c r="L635" s="663">
        <v>79.849999999999994</v>
      </c>
      <c r="M635" s="663">
        <v>239.54999999999998</v>
      </c>
      <c r="N635" s="662">
        <v>3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11</v>
      </c>
      <c r="B636" s="662" t="s">
        <v>581</v>
      </c>
      <c r="C636" s="662" t="s">
        <v>2731</v>
      </c>
      <c r="D636" s="743" t="s">
        <v>4537</v>
      </c>
      <c r="E636" s="744" t="s">
        <v>2739</v>
      </c>
      <c r="F636" s="662" t="s">
        <v>2726</v>
      </c>
      <c r="G636" s="662" t="s">
        <v>2893</v>
      </c>
      <c r="H636" s="662" t="s">
        <v>582</v>
      </c>
      <c r="I636" s="662" t="s">
        <v>3037</v>
      </c>
      <c r="J636" s="662" t="s">
        <v>3038</v>
      </c>
      <c r="K636" s="662" t="s">
        <v>3039</v>
      </c>
      <c r="L636" s="663">
        <v>0</v>
      </c>
      <c r="M636" s="663">
        <v>0</v>
      </c>
      <c r="N636" s="662">
        <v>2</v>
      </c>
      <c r="O636" s="745">
        <v>0.5</v>
      </c>
      <c r="P636" s="663">
        <v>0</v>
      </c>
      <c r="Q636" s="678"/>
      <c r="R636" s="662">
        <v>2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11</v>
      </c>
      <c r="B637" s="662" t="s">
        <v>581</v>
      </c>
      <c r="C637" s="662" t="s">
        <v>2731</v>
      </c>
      <c r="D637" s="743" t="s">
        <v>4537</v>
      </c>
      <c r="E637" s="744" t="s">
        <v>2739</v>
      </c>
      <c r="F637" s="662" t="s">
        <v>2726</v>
      </c>
      <c r="G637" s="662" t="s">
        <v>2769</v>
      </c>
      <c r="H637" s="662" t="s">
        <v>582</v>
      </c>
      <c r="I637" s="662" t="s">
        <v>897</v>
      </c>
      <c r="J637" s="662" t="s">
        <v>898</v>
      </c>
      <c r="K637" s="662" t="s">
        <v>2770</v>
      </c>
      <c r="L637" s="663">
        <v>72.64</v>
      </c>
      <c r="M637" s="663">
        <v>508.48</v>
      </c>
      <c r="N637" s="662">
        <v>7</v>
      </c>
      <c r="O637" s="745">
        <v>3.5</v>
      </c>
      <c r="P637" s="663">
        <v>145.28</v>
      </c>
      <c r="Q637" s="678">
        <v>0.2857142857142857</v>
      </c>
      <c r="R637" s="662">
        <v>2</v>
      </c>
      <c r="S637" s="678">
        <v>0.2857142857142857</v>
      </c>
      <c r="T637" s="745">
        <v>1</v>
      </c>
      <c r="U637" s="701">
        <v>0.2857142857142857</v>
      </c>
    </row>
    <row r="638" spans="1:21" ht="14.4" customHeight="1" x14ac:dyDescent="0.3">
      <c r="A638" s="661">
        <v>11</v>
      </c>
      <c r="B638" s="662" t="s">
        <v>581</v>
      </c>
      <c r="C638" s="662" t="s">
        <v>2731</v>
      </c>
      <c r="D638" s="743" t="s">
        <v>4537</v>
      </c>
      <c r="E638" s="744" t="s">
        <v>2739</v>
      </c>
      <c r="F638" s="662" t="s">
        <v>2726</v>
      </c>
      <c r="G638" s="662" t="s">
        <v>2769</v>
      </c>
      <c r="H638" s="662" t="s">
        <v>582</v>
      </c>
      <c r="I638" s="662" t="s">
        <v>897</v>
      </c>
      <c r="J638" s="662" t="s">
        <v>898</v>
      </c>
      <c r="K638" s="662" t="s">
        <v>2770</v>
      </c>
      <c r="L638" s="663">
        <v>54.81</v>
      </c>
      <c r="M638" s="663">
        <v>54.81</v>
      </c>
      <c r="N638" s="662">
        <v>1</v>
      </c>
      <c r="O638" s="745">
        <v>0.5</v>
      </c>
      <c r="P638" s="663">
        <v>54.81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11</v>
      </c>
      <c r="B639" s="662" t="s">
        <v>581</v>
      </c>
      <c r="C639" s="662" t="s">
        <v>2731</v>
      </c>
      <c r="D639" s="743" t="s">
        <v>4537</v>
      </c>
      <c r="E639" s="744" t="s">
        <v>2739</v>
      </c>
      <c r="F639" s="662" t="s">
        <v>2726</v>
      </c>
      <c r="G639" s="662" t="s">
        <v>2769</v>
      </c>
      <c r="H639" s="662" t="s">
        <v>582</v>
      </c>
      <c r="I639" s="662" t="s">
        <v>2860</v>
      </c>
      <c r="J639" s="662" t="s">
        <v>2861</v>
      </c>
      <c r="K639" s="662" t="s">
        <v>2862</v>
      </c>
      <c r="L639" s="663">
        <v>96.84</v>
      </c>
      <c r="M639" s="663">
        <v>96.84</v>
      </c>
      <c r="N639" s="662">
        <v>1</v>
      </c>
      <c r="O639" s="745">
        <v>1</v>
      </c>
      <c r="P639" s="663">
        <v>96.84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11</v>
      </c>
      <c r="B640" s="662" t="s">
        <v>581</v>
      </c>
      <c r="C640" s="662" t="s">
        <v>2731</v>
      </c>
      <c r="D640" s="743" t="s">
        <v>4537</v>
      </c>
      <c r="E640" s="744" t="s">
        <v>2739</v>
      </c>
      <c r="F640" s="662" t="s">
        <v>2726</v>
      </c>
      <c r="G640" s="662" t="s">
        <v>2769</v>
      </c>
      <c r="H640" s="662" t="s">
        <v>582</v>
      </c>
      <c r="I640" s="662" t="s">
        <v>2860</v>
      </c>
      <c r="J640" s="662" t="s">
        <v>2861</v>
      </c>
      <c r="K640" s="662" t="s">
        <v>2862</v>
      </c>
      <c r="L640" s="663">
        <v>73.069999999999993</v>
      </c>
      <c r="M640" s="663">
        <v>73.069999999999993</v>
      </c>
      <c r="N640" s="662">
        <v>1</v>
      </c>
      <c r="O640" s="745">
        <v>1</v>
      </c>
      <c r="P640" s="663">
        <v>73.069999999999993</v>
      </c>
      <c r="Q640" s="678">
        <v>1</v>
      </c>
      <c r="R640" s="662">
        <v>1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11</v>
      </c>
      <c r="B641" s="662" t="s">
        <v>581</v>
      </c>
      <c r="C641" s="662" t="s">
        <v>2731</v>
      </c>
      <c r="D641" s="743" t="s">
        <v>4537</v>
      </c>
      <c r="E641" s="744" t="s">
        <v>2739</v>
      </c>
      <c r="F641" s="662" t="s">
        <v>2726</v>
      </c>
      <c r="G641" s="662" t="s">
        <v>2769</v>
      </c>
      <c r="H641" s="662" t="s">
        <v>582</v>
      </c>
      <c r="I641" s="662" t="s">
        <v>3040</v>
      </c>
      <c r="J641" s="662" t="s">
        <v>2861</v>
      </c>
      <c r="K641" s="662" t="s">
        <v>3041</v>
      </c>
      <c r="L641" s="663">
        <v>322.8</v>
      </c>
      <c r="M641" s="663">
        <v>645.6</v>
      </c>
      <c r="N641" s="662">
        <v>2</v>
      </c>
      <c r="O641" s="745">
        <v>2</v>
      </c>
      <c r="P641" s="663">
        <v>645.6</v>
      </c>
      <c r="Q641" s="678">
        <v>1</v>
      </c>
      <c r="R641" s="662">
        <v>2</v>
      </c>
      <c r="S641" s="678">
        <v>1</v>
      </c>
      <c r="T641" s="745">
        <v>2</v>
      </c>
      <c r="U641" s="701">
        <v>1</v>
      </c>
    </row>
    <row r="642" spans="1:21" ht="14.4" customHeight="1" x14ac:dyDescent="0.3">
      <c r="A642" s="661">
        <v>11</v>
      </c>
      <c r="B642" s="662" t="s">
        <v>581</v>
      </c>
      <c r="C642" s="662" t="s">
        <v>2731</v>
      </c>
      <c r="D642" s="743" t="s">
        <v>4537</v>
      </c>
      <c r="E642" s="744" t="s">
        <v>2739</v>
      </c>
      <c r="F642" s="662" t="s">
        <v>2726</v>
      </c>
      <c r="G642" s="662" t="s">
        <v>2769</v>
      </c>
      <c r="H642" s="662" t="s">
        <v>582</v>
      </c>
      <c r="I642" s="662" t="s">
        <v>3040</v>
      </c>
      <c r="J642" s="662" t="s">
        <v>2861</v>
      </c>
      <c r="K642" s="662" t="s">
        <v>3041</v>
      </c>
      <c r="L642" s="663">
        <v>243.59</v>
      </c>
      <c r="M642" s="663">
        <v>243.59</v>
      </c>
      <c r="N642" s="662">
        <v>1</v>
      </c>
      <c r="O642" s="745">
        <v>1</v>
      </c>
      <c r="P642" s="663">
        <v>243.59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11</v>
      </c>
      <c r="B643" s="662" t="s">
        <v>581</v>
      </c>
      <c r="C643" s="662" t="s">
        <v>2731</v>
      </c>
      <c r="D643" s="743" t="s">
        <v>4537</v>
      </c>
      <c r="E643" s="744" t="s">
        <v>2739</v>
      </c>
      <c r="F643" s="662" t="s">
        <v>2726</v>
      </c>
      <c r="G643" s="662" t="s">
        <v>2769</v>
      </c>
      <c r="H643" s="662" t="s">
        <v>582</v>
      </c>
      <c r="I643" s="662" t="s">
        <v>3319</v>
      </c>
      <c r="J643" s="662" t="s">
        <v>3013</v>
      </c>
      <c r="K643" s="662" t="s">
        <v>3041</v>
      </c>
      <c r="L643" s="663">
        <v>322.8</v>
      </c>
      <c r="M643" s="663">
        <v>322.8</v>
      </c>
      <c r="N643" s="662">
        <v>1</v>
      </c>
      <c r="O643" s="745">
        <v>0.5</v>
      </c>
      <c r="P643" s="663">
        <v>322.8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11</v>
      </c>
      <c r="B644" s="662" t="s">
        <v>581</v>
      </c>
      <c r="C644" s="662" t="s">
        <v>2731</v>
      </c>
      <c r="D644" s="743" t="s">
        <v>4537</v>
      </c>
      <c r="E644" s="744" t="s">
        <v>2739</v>
      </c>
      <c r="F644" s="662" t="s">
        <v>2726</v>
      </c>
      <c r="G644" s="662" t="s">
        <v>2769</v>
      </c>
      <c r="H644" s="662" t="s">
        <v>582</v>
      </c>
      <c r="I644" s="662" t="s">
        <v>3045</v>
      </c>
      <c r="J644" s="662" t="s">
        <v>3043</v>
      </c>
      <c r="K644" s="662" t="s">
        <v>3046</v>
      </c>
      <c r="L644" s="663">
        <v>0</v>
      </c>
      <c r="M644" s="663">
        <v>0</v>
      </c>
      <c r="N644" s="662">
        <v>1</v>
      </c>
      <c r="O644" s="745">
        <v>1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11</v>
      </c>
      <c r="B645" s="662" t="s">
        <v>581</v>
      </c>
      <c r="C645" s="662" t="s">
        <v>2731</v>
      </c>
      <c r="D645" s="743" t="s">
        <v>4537</v>
      </c>
      <c r="E645" s="744" t="s">
        <v>2739</v>
      </c>
      <c r="F645" s="662" t="s">
        <v>2726</v>
      </c>
      <c r="G645" s="662" t="s">
        <v>2769</v>
      </c>
      <c r="H645" s="662" t="s">
        <v>582</v>
      </c>
      <c r="I645" s="662" t="s">
        <v>938</v>
      </c>
      <c r="J645" s="662" t="s">
        <v>939</v>
      </c>
      <c r="K645" s="662" t="s">
        <v>3320</v>
      </c>
      <c r="L645" s="663">
        <v>78.03</v>
      </c>
      <c r="M645" s="663">
        <v>78.03</v>
      </c>
      <c r="N645" s="662">
        <v>1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11</v>
      </c>
      <c r="B646" s="662" t="s">
        <v>581</v>
      </c>
      <c r="C646" s="662" t="s">
        <v>2731</v>
      </c>
      <c r="D646" s="743" t="s">
        <v>4537</v>
      </c>
      <c r="E646" s="744" t="s">
        <v>2739</v>
      </c>
      <c r="F646" s="662" t="s">
        <v>2726</v>
      </c>
      <c r="G646" s="662" t="s">
        <v>2769</v>
      </c>
      <c r="H646" s="662" t="s">
        <v>582</v>
      </c>
      <c r="I646" s="662" t="s">
        <v>3321</v>
      </c>
      <c r="J646" s="662" t="s">
        <v>3043</v>
      </c>
      <c r="K646" s="662" t="s">
        <v>3322</v>
      </c>
      <c r="L646" s="663">
        <v>0</v>
      </c>
      <c r="M646" s="663">
        <v>0</v>
      </c>
      <c r="N646" s="662">
        <v>1</v>
      </c>
      <c r="O646" s="745">
        <v>1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11</v>
      </c>
      <c r="B647" s="662" t="s">
        <v>581</v>
      </c>
      <c r="C647" s="662" t="s">
        <v>2731</v>
      </c>
      <c r="D647" s="743" t="s">
        <v>4537</v>
      </c>
      <c r="E647" s="744" t="s">
        <v>2739</v>
      </c>
      <c r="F647" s="662" t="s">
        <v>2726</v>
      </c>
      <c r="G647" s="662" t="s">
        <v>2823</v>
      </c>
      <c r="H647" s="662" t="s">
        <v>582</v>
      </c>
      <c r="I647" s="662" t="s">
        <v>3323</v>
      </c>
      <c r="J647" s="662" t="s">
        <v>676</v>
      </c>
      <c r="K647" s="662" t="s">
        <v>1033</v>
      </c>
      <c r="L647" s="663">
        <v>0</v>
      </c>
      <c r="M647" s="663">
        <v>0</v>
      </c>
      <c r="N647" s="662">
        <v>2</v>
      </c>
      <c r="O647" s="745">
        <v>2</v>
      </c>
      <c r="P647" s="663">
        <v>0</v>
      </c>
      <c r="Q647" s="678"/>
      <c r="R647" s="662">
        <v>1</v>
      </c>
      <c r="S647" s="678">
        <v>0.5</v>
      </c>
      <c r="T647" s="745">
        <v>1</v>
      </c>
      <c r="U647" s="701">
        <v>0.5</v>
      </c>
    </row>
    <row r="648" spans="1:21" ht="14.4" customHeight="1" x14ac:dyDescent="0.3">
      <c r="A648" s="661">
        <v>11</v>
      </c>
      <c r="B648" s="662" t="s">
        <v>581</v>
      </c>
      <c r="C648" s="662" t="s">
        <v>2731</v>
      </c>
      <c r="D648" s="743" t="s">
        <v>4537</v>
      </c>
      <c r="E648" s="744" t="s">
        <v>2739</v>
      </c>
      <c r="F648" s="662" t="s">
        <v>2726</v>
      </c>
      <c r="G648" s="662" t="s">
        <v>2823</v>
      </c>
      <c r="H648" s="662" t="s">
        <v>582</v>
      </c>
      <c r="I648" s="662" t="s">
        <v>3324</v>
      </c>
      <c r="J648" s="662" t="s">
        <v>676</v>
      </c>
      <c r="K648" s="662" t="s">
        <v>2825</v>
      </c>
      <c r="L648" s="663">
        <v>110.28</v>
      </c>
      <c r="M648" s="663">
        <v>110.28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11</v>
      </c>
      <c r="B649" s="662" t="s">
        <v>581</v>
      </c>
      <c r="C649" s="662" t="s">
        <v>2731</v>
      </c>
      <c r="D649" s="743" t="s">
        <v>4537</v>
      </c>
      <c r="E649" s="744" t="s">
        <v>2739</v>
      </c>
      <c r="F649" s="662" t="s">
        <v>2726</v>
      </c>
      <c r="G649" s="662" t="s">
        <v>3325</v>
      </c>
      <c r="H649" s="662" t="s">
        <v>582</v>
      </c>
      <c r="I649" s="662" t="s">
        <v>3326</v>
      </c>
      <c r="J649" s="662" t="s">
        <v>3327</v>
      </c>
      <c r="K649" s="662" t="s">
        <v>3328</v>
      </c>
      <c r="L649" s="663">
        <v>0</v>
      </c>
      <c r="M649" s="663">
        <v>0</v>
      </c>
      <c r="N649" s="662">
        <v>19</v>
      </c>
      <c r="O649" s="745">
        <v>6</v>
      </c>
      <c r="P649" s="663">
        <v>0</v>
      </c>
      <c r="Q649" s="678"/>
      <c r="R649" s="662">
        <v>6</v>
      </c>
      <c r="S649" s="678">
        <v>0.31578947368421051</v>
      </c>
      <c r="T649" s="745">
        <v>2</v>
      </c>
      <c r="U649" s="701">
        <v>0.33333333333333331</v>
      </c>
    </row>
    <row r="650" spans="1:21" ht="14.4" customHeight="1" x14ac:dyDescent="0.3">
      <c r="A650" s="661">
        <v>11</v>
      </c>
      <c r="B650" s="662" t="s">
        <v>581</v>
      </c>
      <c r="C650" s="662" t="s">
        <v>2731</v>
      </c>
      <c r="D650" s="743" t="s">
        <v>4537</v>
      </c>
      <c r="E650" s="744" t="s">
        <v>2739</v>
      </c>
      <c r="F650" s="662" t="s">
        <v>2726</v>
      </c>
      <c r="G650" s="662" t="s">
        <v>2916</v>
      </c>
      <c r="H650" s="662" t="s">
        <v>582</v>
      </c>
      <c r="I650" s="662" t="s">
        <v>2109</v>
      </c>
      <c r="J650" s="662" t="s">
        <v>2110</v>
      </c>
      <c r="K650" s="662" t="s">
        <v>2917</v>
      </c>
      <c r="L650" s="663">
        <v>107.27</v>
      </c>
      <c r="M650" s="663">
        <v>107.27</v>
      </c>
      <c r="N650" s="662">
        <v>1</v>
      </c>
      <c r="O650" s="745">
        <v>0.5</v>
      </c>
      <c r="P650" s="663">
        <v>107.27</v>
      </c>
      <c r="Q650" s="678">
        <v>1</v>
      </c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11</v>
      </c>
      <c r="B651" s="662" t="s">
        <v>581</v>
      </c>
      <c r="C651" s="662" t="s">
        <v>2731</v>
      </c>
      <c r="D651" s="743" t="s">
        <v>4537</v>
      </c>
      <c r="E651" s="744" t="s">
        <v>2739</v>
      </c>
      <c r="F651" s="662" t="s">
        <v>2726</v>
      </c>
      <c r="G651" s="662" t="s">
        <v>2916</v>
      </c>
      <c r="H651" s="662" t="s">
        <v>582</v>
      </c>
      <c r="I651" s="662" t="s">
        <v>3329</v>
      </c>
      <c r="J651" s="662" t="s">
        <v>2110</v>
      </c>
      <c r="K651" s="662" t="s">
        <v>2917</v>
      </c>
      <c r="L651" s="663">
        <v>107.27</v>
      </c>
      <c r="M651" s="663">
        <v>107.27</v>
      </c>
      <c r="N651" s="662">
        <v>1</v>
      </c>
      <c r="O651" s="745">
        <v>1</v>
      </c>
      <c r="P651" s="663">
        <v>107.27</v>
      </c>
      <c r="Q651" s="678">
        <v>1</v>
      </c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11</v>
      </c>
      <c r="B652" s="662" t="s">
        <v>581</v>
      </c>
      <c r="C652" s="662" t="s">
        <v>2731</v>
      </c>
      <c r="D652" s="743" t="s">
        <v>4537</v>
      </c>
      <c r="E652" s="744" t="s">
        <v>2739</v>
      </c>
      <c r="F652" s="662" t="s">
        <v>2726</v>
      </c>
      <c r="G652" s="662" t="s">
        <v>3067</v>
      </c>
      <c r="H652" s="662" t="s">
        <v>582</v>
      </c>
      <c r="I652" s="662" t="s">
        <v>3330</v>
      </c>
      <c r="J652" s="662" t="s">
        <v>3069</v>
      </c>
      <c r="K652" s="662" t="s">
        <v>3331</v>
      </c>
      <c r="L652" s="663">
        <v>0</v>
      </c>
      <c r="M652" s="663">
        <v>0</v>
      </c>
      <c r="N652" s="662">
        <v>1</v>
      </c>
      <c r="O652" s="745">
        <v>0.5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11</v>
      </c>
      <c r="B653" s="662" t="s">
        <v>581</v>
      </c>
      <c r="C653" s="662" t="s">
        <v>2731</v>
      </c>
      <c r="D653" s="743" t="s">
        <v>4537</v>
      </c>
      <c r="E653" s="744" t="s">
        <v>2739</v>
      </c>
      <c r="F653" s="662" t="s">
        <v>2726</v>
      </c>
      <c r="G653" s="662" t="s">
        <v>3067</v>
      </c>
      <c r="H653" s="662" t="s">
        <v>582</v>
      </c>
      <c r="I653" s="662" t="s">
        <v>3071</v>
      </c>
      <c r="J653" s="662" t="s">
        <v>3069</v>
      </c>
      <c r="K653" s="662" t="s">
        <v>3072</v>
      </c>
      <c r="L653" s="663">
        <v>159.71</v>
      </c>
      <c r="M653" s="663">
        <v>958.26</v>
      </c>
      <c r="N653" s="662">
        <v>6</v>
      </c>
      <c r="O653" s="745">
        <v>2</v>
      </c>
      <c r="P653" s="663">
        <v>958.26</v>
      </c>
      <c r="Q653" s="678">
        <v>1</v>
      </c>
      <c r="R653" s="662">
        <v>6</v>
      </c>
      <c r="S653" s="678">
        <v>1</v>
      </c>
      <c r="T653" s="745">
        <v>2</v>
      </c>
      <c r="U653" s="701">
        <v>1</v>
      </c>
    </row>
    <row r="654" spans="1:21" ht="14.4" customHeight="1" x14ac:dyDescent="0.3">
      <c r="A654" s="661">
        <v>11</v>
      </c>
      <c r="B654" s="662" t="s">
        <v>581</v>
      </c>
      <c r="C654" s="662" t="s">
        <v>2731</v>
      </c>
      <c r="D654" s="743" t="s">
        <v>4537</v>
      </c>
      <c r="E654" s="744" t="s">
        <v>2739</v>
      </c>
      <c r="F654" s="662" t="s">
        <v>2726</v>
      </c>
      <c r="G654" s="662" t="s">
        <v>3067</v>
      </c>
      <c r="H654" s="662" t="s">
        <v>582</v>
      </c>
      <c r="I654" s="662" t="s">
        <v>3332</v>
      </c>
      <c r="J654" s="662" t="s">
        <v>3069</v>
      </c>
      <c r="K654" s="662" t="s">
        <v>3333</v>
      </c>
      <c r="L654" s="663">
        <v>0</v>
      </c>
      <c r="M654" s="663">
        <v>0</v>
      </c>
      <c r="N654" s="662">
        <v>10</v>
      </c>
      <c r="O654" s="745">
        <v>9.5</v>
      </c>
      <c r="P654" s="663">
        <v>0</v>
      </c>
      <c r="Q654" s="678"/>
      <c r="R654" s="662">
        <v>3</v>
      </c>
      <c r="S654" s="678">
        <v>0.3</v>
      </c>
      <c r="T654" s="745">
        <v>3</v>
      </c>
      <c r="U654" s="701">
        <v>0.31578947368421051</v>
      </c>
    </row>
    <row r="655" spans="1:21" ht="14.4" customHeight="1" x14ac:dyDescent="0.3">
      <c r="A655" s="661">
        <v>11</v>
      </c>
      <c r="B655" s="662" t="s">
        <v>581</v>
      </c>
      <c r="C655" s="662" t="s">
        <v>2731</v>
      </c>
      <c r="D655" s="743" t="s">
        <v>4537</v>
      </c>
      <c r="E655" s="744" t="s">
        <v>2739</v>
      </c>
      <c r="F655" s="662" t="s">
        <v>2726</v>
      </c>
      <c r="G655" s="662" t="s">
        <v>3067</v>
      </c>
      <c r="H655" s="662" t="s">
        <v>582</v>
      </c>
      <c r="I655" s="662" t="s">
        <v>3334</v>
      </c>
      <c r="J655" s="662" t="s">
        <v>3074</v>
      </c>
      <c r="K655" s="662" t="s">
        <v>3335</v>
      </c>
      <c r="L655" s="663">
        <v>0</v>
      </c>
      <c r="M655" s="663">
        <v>0</v>
      </c>
      <c r="N655" s="662">
        <v>3</v>
      </c>
      <c r="O655" s="745">
        <v>3</v>
      </c>
      <c r="P655" s="663">
        <v>0</v>
      </c>
      <c r="Q655" s="678"/>
      <c r="R655" s="662">
        <v>2</v>
      </c>
      <c r="S655" s="678">
        <v>0.66666666666666663</v>
      </c>
      <c r="T655" s="745">
        <v>2</v>
      </c>
      <c r="U655" s="701">
        <v>0.66666666666666663</v>
      </c>
    </row>
    <row r="656" spans="1:21" ht="14.4" customHeight="1" x14ac:dyDescent="0.3">
      <c r="A656" s="661">
        <v>11</v>
      </c>
      <c r="B656" s="662" t="s">
        <v>581</v>
      </c>
      <c r="C656" s="662" t="s">
        <v>2731</v>
      </c>
      <c r="D656" s="743" t="s">
        <v>4537</v>
      </c>
      <c r="E656" s="744" t="s">
        <v>2739</v>
      </c>
      <c r="F656" s="662" t="s">
        <v>2726</v>
      </c>
      <c r="G656" s="662" t="s">
        <v>3076</v>
      </c>
      <c r="H656" s="662" t="s">
        <v>582</v>
      </c>
      <c r="I656" s="662" t="s">
        <v>3336</v>
      </c>
      <c r="J656" s="662" t="s">
        <v>3337</v>
      </c>
      <c r="K656" s="662" t="s">
        <v>816</v>
      </c>
      <c r="L656" s="663">
        <v>0</v>
      </c>
      <c r="M656" s="663">
        <v>0</v>
      </c>
      <c r="N656" s="662">
        <v>1</v>
      </c>
      <c r="O656" s="745">
        <v>1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11</v>
      </c>
      <c r="B657" s="662" t="s">
        <v>581</v>
      </c>
      <c r="C657" s="662" t="s">
        <v>2731</v>
      </c>
      <c r="D657" s="743" t="s">
        <v>4537</v>
      </c>
      <c r="E657" s="744" t="s">
        <v>2739</v>
      </c>
      <c r="F657" s="662" t="s">
        <v>2726</v>
      </c>
      <c r="G657" s="662" t="s">
        <v>2826</v>
      </c>
      <c r="H657" s="662" t="s">
        <v>582</v>
      </c>
      <c r="I657" s="662" t="s">
        <v>3338</v>
      </c>
      <c r="J657" s="662" t="s">
        <v>3339</v>
      </c>
      <c r="K657" s="662" t="s">
        <v>3340</v>
      </c>
      <c r="L657" s="663">
        <v>0</v>
      </c>
      <c r="M657" s="663">
        <v>0</v>
      </c>
      <c r="N657" s="662">
        <v>1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11</v>
      </c>
      <c r="B658" s="662" t="s">
        <v>581</v>
      </c>
      <c r="C658" s="662" t="s">
        <v>2731</v>
      </c>
      <c r="D658" s="743" t="s">
        <v>4537</v>
      </c>
      <c r="E658" s="744" t="s">
        <v>2739</v>
      </c>
      <c r="F658" s="662" t="s">
        <v>2726</v>
      </c>
      <c r="G658" s="662" t="s">
        <v>2826</v>
      </c>
      <c r="H658" s="662" t="s">
        <v>582</v>
      </c>
      <c r="I658" s="662" t="s">
        <v>883</v>
      </c>
      <c r="J658" s="662" t="s">
        <v>884</v>
      </c>
      <c r="K658" s="662" t="s">
        <v>2827</v>
      </c>
      <c r="L658" s="663">
        <v>60.9</v>
      </c>
      <c r="M658" s="663">
        <v>609</v>
      </c>
      <c r="N658" s="662">
        <v>10</v>
      </c>
      <c r="O658" s="745">
        <v>3</v>
      </c>
      <c r="P658" s="663">
        <v>243.6</v>
      </c>
      <c r="Q658" s="678">
        <v>0.39999999999999997</v>
      </c>
      <c r="R658" s="662">
        <v>4</v>
      </c>
      <c r="S658" s="678">
        <v>0.4</v>
      </c>
      <c r="T658" s="745">
        <v>2</v>
      </c>
      <c r="U658" s="701">
        <v>0.66666666666666663</v>
      </c>
    </row>
    <row r="659" spans="1:21" ht="14.4" customHeight="1" x14ac:dyDescent="0.3">
      <c r="A659" s="661">
        <v>11</v>
      </c>
      <c r="B659" s="662" t="s">
        <v>581</v>
      </c>
      <c r="C659" s="662" t="s">
        <v>2731</v>
      </c>
      <c r="D659" s="743" t="s">
        <v>4537</v>
      </c>
      <c r="E659" s="744" t="s">
        <v>2739</v>
      </c>
      <c r="F659" s="662" t="s">
        <v>2726</v>
      </c>
      <c r="G659" s="662" t="s">
        <v>2826</v>
      </c>
      <c r="H659" s="662" t="s">
        <v>582</v>
      </c>
      <c r="I659" s="662" t="s">
        <v>3341</v>
      </c>
      <c r="J659" s="662" t="s">
        <v>3339</v>
      </c>
      <c r="K659" s="662" t="s">
        <v>3342</v>
      </c>
      <c r="L659" s="663">
        <v>0</v>
      </c>
      <c r="M659" s="663">
        <v>0</v>
      </c>
      <c r="N659" s="662">
        <v>1</v>
      </c>
      <c r="O659" s="745">
        <v>1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11</v>
      </c>
      <c r="B660" s="662" t="s">
        <v>581</v>
      </c>
      <c r="C660" s="662" t="s">
        <v>2731</v>
      </c>
      <c r="D660" s="743" t="s">
        <v>4537</v>
      </c>
      <c r="E660" s="744" t="s">
        <v>2739</v>
      </c>
      <c r="F660" s="662" t="s">
        <v>2726</v>
      </c>
      <c r="G660" s="662" t="s">
        <v>2927</v>
      </c>
      <c r="H660" s="662" t="s">
        <v>582</v>
      </c>
      <c r="I660" s="662" t="s">
        <v>3343</v>
      </c>
      <c r="J660" s="662" t="s">
        <v>2743</v>
      </c>
      <c r="K660" s="662"/>
      <c r="L660" s="663">
        <v>619.6</v>
      </c>
      <c r="M660" s="663">
        <v>2478.4</v>
      </c>
      <c r="N660" s="662">
        <v>4</v>
      </c>
      <c r="O660" s="745">
        <v>2</v>
      </c>
      <c r="P660" s="663">
        <v>1239.2</v>
      </c>
      <c r="Q660" s="678">
        <v>0.5</v>
      </c>
      <c r="R660" s="662">
        <v>2</v>
      </c>
      <c r="S660" s="678">
        <v>0.5</v>
      </c>
      <c r="T660" s="745">
        <v>1</v>
      </c>
      <c r="U660" s="701">
        <v>0.5</v>
      </c>
    </row>
    <row r="661" spans="1:21" ht="14.4" customHeight="1" x14ac:dyDescent="0.3">
      <c r="A661" s="661">
        <v>11</v>
      </c>
      <c r="B661" s="662" t="s">
        <v>581</v>
      </c>
      <c r="C661" s="662" t="s">
        <v>2731</v>
      </c>
      <c r="D661" s="743" t="s">
        <v>4537</v>
      </c>
      <c r="E661" s="744" t="s">
        <v>2739</v>
      </c>
      <c r="F661" s="662" t="s">
        <v>2726</v>
      </c>
      <c r="G661" s="662" t="s">
        <v>3344</v>
      </c>
      <c r="H661" s="662" t="s">
        <v>582</v>
      </c>
      <c r="I661" s="662" t="s">
        <v>3345</v>
      </c>
      <c r="J661" s="662" t="s">
        <v>3346</v>
      </c>
      <c r="K661" s="662" t="s">
        <v>3347</v>
      </c>
      <c r="L661" s="663">
        <v>48.09</v>
      </c>
      <c r="M661" s="663">
        <v>48.09</v>
      </c>
      <c r="N661" s="662">
        <v>1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11</v>
      </c>
      <c r="B662" s="662" t="s">
        <v>581</v>
      </c>
      <c r="C662" s="662" t="s">
        <v>2731</v>
      </c>
      <c r="D662" s="743" t="s">
        <v>4537</v>
      </c>
      <c r="E662" s="744" t="s">
        <v>2739</v>
      </c>
      <c r="F662" s="662" t="s">
        <v>2726</v>
      </c>
      <c r="G662" s="662" t="s">
        <v>2828</v>
      </c>
      <c r="H662" s="662" t="s">
        <v>582</v>
      </c>
      <c r="I662" s="662" t="s">
        <v>798</v>
      </c>
      <c r="J662" s="662" t="s">
        <v>799</v>
      </c>
      <c r="K662" s="662" t="s">
        <v>2870</v>
      </c>
      <c r="L662" s="663">
        <v>0</v>
      </c>
      <c r="M662" s="663">
        <v>0</v>
      </c>
      <c r="N662" s="662">
        <v>1</v>
      </c>
      <c r="O662" s="745">
        <v>0.5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11</v>
      </c>
      <c r="B663" s="662" t="s">
        <v>581</v>
      </c>
      <c r="C663" s="662" t="s">
        <v>2731</v>
      </c>
      <c r="D663" s="743" t="s">
        <v>4537</v>
      </c>
      <c r="E663" s="744" t="s">
        <v>2739</v>
      </c>
      <c r="F663" s="662" t="s">
        <v>2726</v>
      </c>
      <c r="G663" s="662" t="s">
        <v>2828</v>
      </c>
      <c r="H663" s="662" t="s">
        <v>582</v>
      </c>
      <c r="I663" s="662" t="s">
        <v>2829</v>
      </c>
      <c r="J663" s="662" t="s">
        <v>799</v>
      </c>
      <c r="K663" s="662" t="s">
        <v>2830</v>
      </c>
      <c r="L663" s="663">
        <v>0</v>
      </c>
      <c r="M663" s="663">
        <v>0</v>
      </c>
      <c r="N663" s="662">
        <v>1</v>
      </c>
      <c r="O663" s="745">
        <v>1</v>
      </c>
      <c r="P663" s="663">
        <v>0</v>
      </c>
      <c r="Q663" s="678"/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11</v>
      </c>
      <c r="B664" s="662" t="s">
        <v>581</v>
      </c>
      <c r="C664" s="662" t="s">
        <v>2731</v>
      </c>
      <c r="D664" s="743" t="s">
        <v>4537</v>
      </c>
      <c r="E664" s="744" t="s">
        <v>2739</v>
      </c>
      <c r="F664" s="662" t="s">
        <v>2726</v>
      </c>
      <c r="G664" s="662" t="s">
        <v>3348</v>
      </c>
      <c r="H664" s="662" t="s">
        <v>582</v>
      </c>
      <c r="I664" s="662" t="s">
        <v>3349</v>
      </c>
      <c r="J664" s="662" t="s">
        <v>3350</v>
      </c>
      <c r="K664" s="662" t="s">
        <v>3351</v>
      </c>
      <c r="L664" s="663">
        <v>73.73</v>
      </c>
      <c r="M664" s="663">
        <v>73.73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11</v>
      </c>
      <c r="B665" s="662" t="s">
        <v>581</v>
      </c>
      <c r="C665" s="662" t="s">
        <v>2731</v>
      </c>
      <c r="D665" s="743" t="s">
        <v>4537</v>
      </c>
      <c r="E665" s="744" t="s">
        <v>2739</v>
      </c>
      <c r="F665" s="662" t="s">
        <v>2726</v>
      </c>
      <c r="G665" s="662" t="s">
        <v>3098</v>
      </c>
      <c r="H665" s="662" t="s">
        <v>582</v>
      </c>
      <c r="I665" s="662" t="s">
        <v>3352</v>
      </c>
      <c r="J665" s="662" t="s">
        <v>3353</v>
      </c>
      <c r="K665" s="662" t="s">
        <v>3101</v>
      </c>
      <c r="L665" s="663">
        <v>1776.67</v>
      </c>
      <c r="M665" s="663">
        <v>3553.34</v>
      </c>
      <c r="N665" s="662">
        <v>2</v>
      </c>
      <c r="O665" s="745">
        <v>1</v>
      </c>
      <c r="P665" s="663">
        <v>3553.34</v>
      </c>
      <c r="Q665" s="678">
        <v>1</v>
      </c>
      <c r="R665" s="662">
        <v>2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11</v>
      </c>
      <c r="B666" s="662" t="s">
        <v>581</v>
      </c>
      <c r="C666" s="662" t="s">
        <v>2731</v>
      </c>
      <c r="D666" s="743" t="s">
        <v>4537</v>
      </c>
      <c r="E666" s="744" t="s">
        <v>2739</v>
      </c>
      <c r="F666" s="662" t="s">
        <v>2726</v>
      </c>
      <c r="G666" s="662" t="s">
        <v>3098</v>
      </c>
      <c r="H666" s="662" t="s">
        <v>582</v>
      </c>
      <c r="I666" s="662" t="s">
        <v>3099</v>
      </c>
      <c r="J666" s="662" t="s">
        <v>3100</v>
      </c>
      <c r="K666" s="662" t="s">
        <v>3101</v>
      </c>
      <c r="L666" s="663">
        <v>1776.68</v>
      </c>
      <c r="M666" s="663">
        <v>1776.68</v>
      </c>
      <c r="N666" s="662">
        <v>1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11</v>
      </c>
      <c r="B667" s="662" t="s">
        <v>581</v>
      </c>
      <c r="C667" s="662" t="s">
        <v>2731</v>
      </c>
      <c r="D667" s="743" t="s">
        <v>4537</v>
      </c>
      <c r="E667" s="744" t="s">
        <v>2739</v>
      </c>
      <c r="F667" s="662" t="s">
        <v>2726</v>
      </c>
      <c r="G667" s="662" t="s">
        <v>3354</v>
      </c>
      <c r="H667" s="662" t="s">
        <v>582</v>
      </c>
      <c r="I667" s="662" t="s">
        <v>3355</v>
      </c>
      <c r="J667" s="662" t="s">
        <v>3356</v>
      </c>
      <c r="K667" s="662" t="s">
        <v>3357</v>
      </c>
      <c r="L667" s="663">
        <v>663.86</v>
      </c>
      <c r="M667" s="663">
        <v>3319.3</v>
      </c>
      <c r="N667" s="662">
        <v>5</v>
      </c>
      <c r="O667" s="745">
        <v>2.5</v>
      </c>
      <c r="P667" s="663">
        <v>1991.58</v>
      </c>
      <c r="Q667" s="678">
        <v>0.6</v>
      </c>
      <c r="R667" s="662">
        <v>3</v>
      </c>
      <c r="S667" s="678">
        <v>0.6</v>
      </c>
      <c r="T667" s="745">
        <v>1.5</v>
      </c>
      <c r="U667" s="701">
        <v>0.6</v>
      </c>
    </row>
    <row r="668" spans="1:21" ht="14.4" customHeight="1" x14ac:dyDescent="0.3">
      <c r="A668" s="661">
        <v>11</v>
      </c>
      <c r="B668" s="662" t="s">
        <v>581</v>
      </c>
      <c r="C668" s="662" t="s">
        <v>2731</v>
      </c>
      <c r="D668" s="743" t="s">
        <v>4537</v>
      </c>
      <c r="E668" s="744" t="s">
        <v>2739</v>
      </c>
      <c r="F668" s="662" t="s">
        <v>2726</v>
      </c>
      <c r="G668" s="662" t="s">
        <v>3358</v>
      </c>
      <c r="H668" s="662" t="s">
        <v>582</v>
      </c>
      <c r="I668" s="662" t="s">
        <v>3343</v>
      </c>
      <c r="J668" s="662" t="s">
        <v>3359</v>
      </c>
      <c r="K668" s="662" t="s">
        <v>3360</v>
      </c>
      <c r="L668" s="663">
        <v>619.6</v>
      </c>
      <c r="M668" s="663">
        <v>2478.4</v>
      </c>
      <c r="N668" s="662">
        <v>4</v>
      </c>
      <c r="O668" s="745">
        <v>2</v>
      </c>
      <c r="P668" s="663">
        <v>2478.4</v>
      </c>
      <c r="Q668" s="678">
        <v>1</v>
      </c>
      <c r="R668" s="662">
        <v>4</v>
      </c>
      <c r="S668" s="678">
        <v>1</v>
      </c>
      <c r="T668" s="745">
        <v>2</v>
      </c>
      <c r="U668" s="701">
        <v>1</v>
      </c>
    </row>
    <row r="669" spans="1:21" ht="14.4" customHeight="1" x14ac:dyDescent="0.3">
      <c r="A669" s="661">
        <v>11</v>
      </c>
      <c r="B669" s="662" t="s">
        <v>581</v>
      </c>
      <c r="C669" s="662" t="s">
        <v>2731</v>
      </c>
      <c r="D669" s="743" t="s">
        <v>4537</v>
      </c>
      <c r="E669" s="744" t="s">
        <v>2739</v>
      </c>
      <c r="F669" s="662" t="s">
        <v>2726</v>
      </c>
      <c r="G669" s="662" t="s">
        <v>3358</v>
      </c>
      <c r="H669" s="662" t="s">
        <v>582</v>
      </c>
      <c r="I669" s="662" t="s">
        <v>3361</v>
      </c>
      <c r="J669" s="662" t="s">
        <v>3359</v>
      </c>
      <c r="K669" s="662" t="s">
        <v>3362</v>
      </c>
      <c r="L669" s="663">
        <v>0</v>
      </c>
      <c r="M669" s="663">
        <v>0</v>
      </c>
      <c r="N669" s="662">
        <v>3</v>
      </c>
      <c r="O669" s="745">
        <v>1.5</v>
      </c>
      <c r="P669" s="663">
        <v>0</v>
      </c>
      <c r="Q669" s="678"/>
      <c r="R669" s="662">
        <v>2</v>
      </c>
      <c r="S669" s="678">
        <v>0.66666666666666663</v>
      </c>
      <c r="T669" s="745">
        <v>1</v>
      </c>
      <c r="U669" s="701">
        <v>0.66666666666666663</v>
      </c>
    </row>
    <row r="670" spans="1:21" ht="14.4" customHeight="1" x14ac:dyDescent="0.3">
      <c r="A670" s="661">
        <v>11</v>
      </c>
      <c r="B670" s="662" t="s">
        <v>581</v>
      </c>
      <c r="C670" s="662" t="s">
        <v>2731</v>
      </c>
      <c r="D670" s="743" t="s">
        <v>4537</v>
      </c>
      <c r="E670" s="744" t="s">
        <v>2739</v>
      </c>
      <c r="F670" s="662" t="s">
        <v>2726</v>
      </c>
      <c r="G670" s="662" t="s">
        <v>3358</v>
      </c>
      <c r="H670" s="662" t="s">
        <v>582</v>
      </c>
      <c r="I670" s="662" t="s">
        <v>3363</v>
      </c>
      <c r="J670" s="662" t="s">
        <v>3359</v>
      </c>
      <c r="K670" s="662" t="s">
        <v>3360</v>
      </c>
      <c r="L670" s="663">
        <v>619.6</v>
      </c>
      <c r="M670" s="663">
        <v>1858.8000000000002</v>
      </c>
      <c r="N670" s="662">
        <v>3</v>
      </c>
      <c r="O670" s="745">
        <v>2</v>
      </c>
      <c r="P670" s="663">
        <v>1239.2</v>
      </c>
      <c r="Q670" s="678">
        <v>0.66666666666666663</v>
      </c>
      <c r="R670" s="662">
        <v>2</v>
      </c>
      <c r="S670" s="678">
        <v>0.66666666666666663</v>
      </c>
      <c r="T670" s="745">
        <v>1.5</v>
      </c>
      <c r="U670" s="701">
        <v>0.75</v>
      </c>
    </row>
    <row r="671" spans="1:21" ht="14.4" customHeight="1" x14ac:dyDescent="0.3">
      <c r="A671" s="661">
        <v>11</v>
      </c>
      <c r="B671" s="662" t="s">
        <v>581</v>
      </c>
      <c r="C671" s="662" t="s">
        <v>2731</v>
      </c>
      <c r="D671" s="743" t="s">
        <v>4537</v>
      </c>
      <c r="E671" s="744" t="s">
        <v>2739</v>
      </c>
      <c r="F671" s="662" t="s">
        <v>2726</v>
      </c>
      <c r="G671" s="662" t="s">
        <v>3364</v>
      </c>
      <c r="H671" s="662" t="s">
        <v>582</v>
      </c>
      <c r="I671" s="662" t="s">
        <v>3365</v>
      </c>
      <c r="J671" s="662" t="s">
        <v>3366</v>
      </c>
      <c r="K671" s="662" t="s">
        <v>3367</v>
      </c>
      <c r="L671" s="663">
        <v>32.28</v>
      </c>
      <c r="M671" s="663">
        <v>96.84</v>
      </c>
      <c r="N671" s="662">
        <v>3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11</v>
      </c>
      <c r="B672" s="662" t="s">
        <v>581</v>
      </c>
      <c r="C672" s="662" t="s">
        <v>2731</v>
      </c>
      <c r="D672" s="743" t="s">
        <v>4537</v>
      </c>
      <c r="E672" s="744" t="s">
        <v>2739</v>
      </c>
      <c r="F672" s="662" t="s">
        <v>2726</v>
      </c>
      <c r="G672" s="662" t="s">
        <v>3368</v>
      </c>
      <c r="H672" s="662" t="s">
        <v>1064</v>
      </c>
      <c r="I672" s="662" t="s">
        <v>3369</v>
      </c>
      <c r="J672" s="662" t="s">
        <v>1151</v>
      </c>
      <c r="K672" s="662" t="s">
        <v>1558</v>
      </c>
      <c r="L672" s="663">
        <v>340.97</v>
      </c>
      <c r="M672" s="663">
        <v>340.97</v>
      </c>
      <c r="N672" s="662">
        <v>1</v>
      </c>
      <c r="O672" s="745">
        <v>0.5</v>
      </c>
      <c r="P672" s="663">
        <v>340.97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11</v>
      </c>
      <c r="B673" s="662" t="s">
        <v>581</v>
      </c>
      <c r="C673" s="662" t="s">
        <v>2731</v>
      </c>
      <c r="D673" s="743" t="s">
        <v>4537</v>
      </c>
      <c r="E673" s="744" t="s">
        <v>2739</v>
      </c>
      <c r="F673" s="662" t="s">
        <v>2726</v>
      </c>
      <c r="G673" s="662" t="s">
        <v>3370</v>
      </c>
      <c r="H673" s="662" t="s">
        <v>582</v>
      </c>
      <c r="I673" s="662" t="s">
        <v>3371</v>
      </c>
      <c r="J673" s="662" t="s">
        <v>3372</v>
      </c>
      <c r="K673" s="662" t="s">
        <v>3373</v>
      </c>
      <c r="L673" s="663">
        <v>0</v>
      </c>
      <c r="M673" s="663">
        <v>0</v>
      </c>
      <c r="N673" s="662">
        <v>1</v>
      </c>
      <c r="O673" s="745">
        <v>0.5</v>
      </c>
      <c r="P673" s="663">
        <v>0</v>
      </c>
      <c r="Q673" s="678"/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11</v>
      </c>
      <c r="B674" s="662" t="s">
        <v>581</v>
      </c>
      <c r="C674" s="662" t="s">
        <v>2731</v>
      </c>
      <c r="D674" s="743" t="s">
        <v>4537</v>
      </c>
      <c r="E674" s="744" t="s">
        <v>2739</v>
      </c>
      <c r="F674" s="662" t="s">
        <v>2726</v>
      </c>
      <c r="G674" s="662" t="s">
        <v>3374</v>
      </c>
      <c r="H674" s="662" t="s">
        <v>582</v>
      </c>
      <c r="I674" s="662" t="s">
        <v>3375</v>
      </c>
      <c r="J674" s="662" t="s">
        <v>3376</v>
      </c>
      <c r="K674" s="662" t="s">
        <v>677</v>
      </c>
      <c r="L674" s="663">
        <v>0</v>
      </c>
      <c r="M674" s="663">
        <v>0</v>
      </c>
      <c r="N674" s="662">
        <v>2</v>
      </c>
      <c r="O674" s="745">
        <v>1</v>
      </c>
      <c r="P674" s="663">
        <v>0</v>
      </c>
      <c r="Q674" s="678"/>
      <c r="R674" s="662">
        <v>1</v>
      </c>
      <c r="S674" s="678">
        <v>0.5</v>
      </c>
      <c r="T674" s="745">
        <v>0.5</v>
      </c>
      <c r="U674" s="701">
        <v>0.5</v>
      </c>
    </row>
    <row r="675" spans="1:21" ht="14.4" customHeight="1" x14ac:dyDescent="0.3">
      <c r="A675" s="661">
        <v>11</v>
      </c>
      <c r="B675" s="662" t="s">
        <v>581</v>
      </c>
      <c r="C675" s="662" t="s">
        <v>2731</v>
      </c>
      <c r="D675" s="743" t="s">
        <v>4537</v>
      </c>
      <c r="E675" s="744" t="s">
        <v>2739</v>
      </c>
      <c r="F675" s="662" t="s">
        <v>2726</v>
      </c>
      <c r="G675" s="662" t="s">
        <v>3110</v>
      </c>
      <c r="H675" s="662" t="s">
        <v>582</v>
      </c>
      <c r="I675" s="662" t="s">
        <v>3377</v>
      </c>
      <c r="J675" s="662" t="s">
        <v>3378</v>
      </c>
      <c r="K675" s="662" t="s">
        <v>2557</v>
      </c>
      <c r="L675" s="663">
        <v>38.56</v>
      </c>
      <c r="M675" s="663">
        <v>154.24</v>
      </c>
      <c r="N675" s="662">
        <v>4</v>
      </c>
      <c r="O675" s="745">
        <v>1.5</v>
      </c>
      <c r="P675" s="663">
        <v>38.56</v>
      </c>
      <c r="Q675" s="678">
        <v>0.25</v>
      </c>
      <c r="R675" s="662">
        <v>1</v>
      </c>
      <c r="S675" s="678">
        <v>0.25</v>
      </c>
      <c r="T675" s="745">
        <v>1</v>
      </c>
      <c r="U675" s="701">
        <v>0.66666666666666663</v>
      </c>
    </row>
    <row r="676" spans="1:21" ht="14.4" customHeight="1" x14ac:dyDescent="0.3">
      <c r="A676" s="661">
        <v>11</v>
      </c>
      <c r="B676" s="662" t="s">
        <v>581</v>
      </c>
      <c r="C676" s="662" t="s">
        <v>2731</v>
      </c>
      <c r="D676" s="743" t="s">
        <v>4537</v>
      </c>
      <c r="E676" s="744" t="s">
        <v>2739</v>
      </c>
      <c r="F676" s="662" t="s">
        <v>2726</v>
      </c>
      <c r="G676" s="662" t="s">
        <v>3110</v>
      </c>
      <c r="H676" s="662" t="s">
        <v>582</v>
      </c>
      <c r="I676" s="662" t="s">
        <v>2121</v>
      </c>
      <c r="J676" s="662" t="s">
        <v>3111</v>
      </c>
      <c r="K676" s="662" t="s">
        <v>2557</v>
      </c>
      <c r="L676" s="663">
        <v>38.56</v>
      </c>
      <c r="M676" s="663">
        <v>38.56</v>
      </c>
      <c r="N676" s="662">
        <v>1</v>
      </c>
      <c r="O676" s="745">
        <v>1</v>
      </c>
      <c r="P676" s="663">
        <v>38.56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11</v>
      </c>
      <c r="B677" s="662" t="s">
        <v>581</v>
      </c>
      <c r="C677" s="662" t="s">
        <v>2731</v>
      </c>
      <c r="D677" s="743" t="s">
        <v>4537</v>
      </c>
      <c r="E677" s="744" t="s">
        <v>2739</v>
      </c>
      <c r="F677" s="662" t="s">
        <v>2726</v>
      </c>
      <c r="G677" s="662" t="s">
        <v>2956</v>
      </c>
      <c r="H677" s="662" t="s">
        <v>1064</v>
      </c>
      <c r="I677" s="662" t="s">
        <v>3112</v>
      </c>
      <c r="J677" s="662" t="s">
        <v>2340</v>
      </c>
      <c r="K677" s="662" t="s">
        <v>3113</v>
      </c>
      <c r="L677" s="663">
        <v>96.84</v>
      </c>
      <c r="M677" s="663">
        <v>193.68</v>
      </c>
      <c r="N677" s="662">
        <v>2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11</v>
      </c>
      <c r="B678" s="662" t="s">
        <v>581</v>
      </c>
      <c r="C678" s="662" t="s">
        <v>2731</v>
      </c>
      <c r="D678" s="743" t="s">
        <v>4537</v>
      </c>
      <c r="E678" s="744" t="s">
        <v>2739</v>
      </c>
      <c r="F678" s="662" t="s">
        <v>2726</v>
      </c>
      <c r="G678" s="662" t="s">
        <v>2956</v>
      </c>
      <c r="H678" s="662" t="s">
        <v>1064</v>
      </c>
      <c r="I678" s="662" t="s">
        <v>2339</v>
      </c>
      <c r="J678" s="662" t="s">
        <v>2340</v>
      </c>
      <c r="K678" s="662" t="s">
        <v>2341</v>
      </c>
      <c r="L678" s="663">
        <v>193.68</v>
      </c>
      <c r="M678" s="663">
        <v>387.36</v>
      </c>
      <c r="N678" s="662">
        <v>2</v>
      </c>
      <c r="O678" s="745">
        <v>2</v>
      </c>
      <c r="P678" s="663">
        <v>193.68</v>
      </c>
      <c r="Q678" s="678">
        <v>0.5</v>
      </c>
      <c r="R678" s="662">
        <v>1</v>
      </c>
      <c r="S678" s="678">
        <v>0.5</v>
      </c>
      <c r="T678" s="745">
        <v>1</v>
      </c>
      <c r="U678" s="701">
        <v>0.5</v>
      </c>
    </row>
    <row r="679" spans="1:21" ht="14.4" customHeight="1" x14ac:dyDescent="0.3">
      <c r="A679" s="661">
        <v>11</v>
      </c>
      <c r="B679" s="662" t="s">
        <v>581</v>
      </c>
      <c r="C679" s="662" t="s">
        <v>2731</v>
      </c>
      <c r="D679" s="743" t="s">
        <v>4537</v>
      </c>
      <c r="E679" s="744" t="s">
        <v>2739</v>
      </c>
      <c r="F679" s="662" t="s">
        <v>2726</v>
      </c>
      <c r="G679" s="662" t="s">
        <v>2956</v>
      </c>
      <c r="H679" s="662" t="s">
        <v>582</v>
      </c>
      <c r="I679" s="662" t="s">
        <v>3379</v>
      </c>
      <c r="J679" s="662" t="s">
        <v>3380</v>
      </c>
      <c r="K679" s="662" t="s">
        <v>3381</v>
      </c>
      <c r="L679" s="663">
        <v>322.8</v>
      </c>
      <c r="M679" s="663">
        <v>322.8</v>
      </c>
      <c r="N679" s="662">
        <v>1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11</v>
      </c>
      <c r="B680" s="662" t="s">
        <v>581</v>
      </c>
      <c r="C680" s="662" t="s">
        <v>2731</v>
      </c>
      <c r="D680" s="743" t="s">
        <v>4537</v>
      </c>
      <c r="E680" s="744" t="s">
        <v>2739</v>
      </c>
      <c r="F680" s="662" t="s">
        <v>2726</v>
      </c>
      <c r="G680" s="662" t="s">
        <v>2780</v>
      </c>
      <c r="H680" s="662" t="s">
        <v>1064</v>
      </c>
      <c r="I680" s="662" t="s">
        <v>1197</v>
      </c>
      <c r="J680" s="662" t="s">
        <v>1089</v>
      </c>
      <c r="K680" s="662" t="s">
        <v>2554</v>
      </c>
      <c r="L680" s="663">
        <v>543.39</v>
      </c>
      <c r="M680" s="663">
        <v>1086.78</v>
      </c>
      <c r="N680" s="662">
        <v>2</v>
      </c>
      <c r="O680" s="745">
        <v>1</v>
      </c>
      <c r="P680" s="663">
        <v>1086.78</v>
      </c>
      <c r="Q680" s="678">
        <v>1</v>
      </c>
      <c r="R680" s="662">
        <v>2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11</v>
      </c>
      <c r="B681" s="662" t="s">
        <v>581</v>
      </c>
      <c r="C681" s="662" t="s">
        <v>2731</v>
      </c>
      <c r="D681" s="743" t="s">
        <v>4537</v>
      </c>
      <c r="E681" s="744" t="s">
        <v>2739</v>
      </c>
      <c r="F681" s="662" t="s">
        <v>2726</v>
      </c>
      <c r="G681" s="662" t="s">
        <v>2780</v>
      </c>
      <c r="H681" s="662" t="s">
        <v>1064</v>
      </c>
      <c r="I681" s="662" t="s">
        <v>1088</v>
      </c>
      <c r="J681" s="662" t="s">
        <v>1089</v>
      </c>
      <c r="K681" s="662" t="s">
        <v>2553</v>
      </c>
      <c r="L681" s="663">
        <v>815.1</v>
      </c>
      <c r="M681" s="663">
        <v>6520.8</v>
      </c>
      <c r="N681" s="662">
        <v>8</v>
      </c>
      <c r="O681" s="745">
        <v>3</v>
      </c>
      <c r="P681" s="663">
        <v>4075.5</v>
      </c>
      <c r="Q681" s="678">
        <v>0.625</v>
      </c>
      <c r="R681" s="662">
        <v>5</v>
      </c>
      <c r="S681" s="678">
        <v>0.625</v>
      </c>
      <c r="T681" s="745">
        <v>2</v>
      </c>
      <c r="U681" s="701">
        <v>0.66666666666666663</v>
      </c>
    </row>
    <row r="682" spans="1:21" ht="14.4" customHeight="1" x14ac:dyDescent="0.3">
      <c r="A682" s="661">
        <v>11</v>
      </c>
      <c r="B682" s="662" t="s">
        <v>581</v>
      </c>
      <c r="C682" s="662" t="s">
        <v>2731</v>
      </c>
      <c r="D682" s="743" t="s">
        <v>4537</v>
      </c>
      <c r="E682" s="744" t="s">
        <v>2739</v>
      </c>
      <c r="F682" s="662" t="s">
        <v>2726</v>
      </c>
      <c r="G682" s="662" t="s">
        <v>2783</v>
      </c>
      <c r="H682" s="662" t="s">
        <v>1064</v>
      </c>
      <c r="I682" s="662" t="s">
        <v>1160</v>
      </c>
      <c r="J682" s="662" t="s">
        <v>1074</v>
      </c>
      <c r="K682" s="662" t="s">
        <v>2607</v>
      </c>
      <c r="L682" s="663">
        <v>24.22</v>
      </c>
      <c r="M682" s="663">
        <v>24.22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11</v>
      </c>
      <c r="B683" s="662" t="s">
        <v>581</v>
      </c>
      <c r="C683" s="662" t="s">
        <v>2731</v>
      </c>
      <c r="D683" s="743" t="s">
        <v>4537</v>
      </c>
      <c r="E683" s="744" t="s">
        <v>2739</v>
      </c>
      <c r="F683" s="662" t="s">
        <v>2726</v>
      </c>
      <c r="G683" s="662" t="s">
        <v>2783</v>
      </c>
      <c r="H683" s="662" t="s">
        <v>1064</v>
      </c>
      <c r="I683" s="662" t="s">
        <v>1073</v>
      </c>
      <c r="J683" s="662" t="s">
        <v>1074</v>
      </c>
      <c r="K683" s="662" t="s">
        <v>2608</v>
      </c>
      <c r="L683" s="663">
        <v>48.42</v>
      </c>
      <c r="M683" s="663">
        <v>435.78000000000003</v>
      </c>
      <c r="N683" s="662">
        <v>9</v>
      </c>
      <c r="O683" s="745">
        <v>8</v>
      </c>
      <c r="P683" s="663">
        <v>145.26</v>
      </c>
      <c r="Q683" s="678">
        <v>0.33333333333333331</v>
      </c>
      <c r="R683" s="662">
        <v>3</v>
      </c>
      <c r="S683" s="678">
        <v>0.33333333333333331</v>
      </c>
      <c r="T683" s="745">
        <v>3</v>
      </c>
      <c r="U683" s="701">
        <v>0.375</v>
      </c>
    </row>
    <row r="684" spans="1:21" ht="14.4" customHeight="1" x14ac:dyDescent="0.3">
      <c r="A684" s="661">
        <v>11</v>
      </c>
      <c r="B684" s="662" t="s">
        <v>581</v>
      </c>
      <c r="C684" s="662" t="s">
        <v>2731</v>
      </c>
      <c r="D684" s="743" t="s">
        <v>4537</v>
      </c>
      <c r="E684" s="744" t="s">
        <v>2739</v>
      </c>
      <c r="F684" s="662" t="s">
        <v>2726</v>
      </c>
      <c r="G684" s="662" t="s">
        <v>2783</v>
      </c>
      <c r="H684" s="662" t="s">
        <v>1064</v>
      </c>
      <c r="I684" s="662" t="s">
        <v>1073</v>
      </c>
      <c r="J684" s="662" t="s">
        <v>1074</v>
      </c>
      <c r="K684" s="662" t="s">
        <v>2608</v>
      </c>
      <c r="L684" s="663">
        <v>36.54</v>
      </c>
      <c r="M684" s="663">
        <v>292.32</v>
      </c>
      <c r="N684" s="662">
        <v>8</v>
      </c>
      <c r="O684" s="745">
        <v>5.5</v>
      </c>
      <c r="P684" s="663">
        <v>109.62</v>
      </c>
      <c r="Q684" s="678">
        <v>0.375</v>
      </c>
      <c r="R684" s="662">
        <v>3</v>
      </c>
      <c r="S684" s="678">
        <v>0.375</v>
      </c>
      <c r="T684" s="745">
        <v>2</v>
      </c>
      <c r="U684" s="701">
        <v>0.36363636363636365</v>
      </c>
    </row>
    <row r="685" spans="1:21" ht="14.4" customHeight="1" x14ac:dyDescent="0.3">
      <c r="A685" s="661">
        <v>11</v>
      </c>
      <c r="B685" s="662" t="s">
        <v>581</v>
      </c>
      <c r="C685" s="662" t="s">
        <v>2731</v>
      </c>
      <c r="D685" s="743" t="s">
        <v>4537</v>
      </c>
      <c r="E685" s="744" t="s">
        <v>2739</v>
      </c>
      <c r="F685" s="662" t="s">
        <v>2726</v>
      </c>
      <c r="G685" s="662" t="s">
        <v>2783</v>
      </c>
      <c r="H685" s="662" t="s">
        <v>1064</v>
      </c>
      <c r="I685" s="662" t="s">
        <v>2831</v>
      </c>
      <c r="J685" s="662" t="s">
        <v>1074</v>
      </c>
      <c r="K685" s="662" t="s">
        <v>2832</v>
      </c>
      <c r="L685" s="663">
        <v>0</v>
      </c>
      <c r="M685" s="663">
        <v>0</v>
      </c>
      <c r="N685" s="662">
        <v>12</v>
      </c>
      <c r="O685" s="745">
        <v>11</v>
      </c>
      <c r="P685" s="663">
        <v>0</v>
      </c>
      <c r="Q685" s="678"/>
      <c r="R685" s="662">
        <v>4</v>
      </c>
      <c r="S685" s="678">
        <v>0.33333333333333331</v>
      </c>
      <c r="T685" s="745">
        <v>3</v>
      </c>
      <c r="U685" s="701">
        <v>0.27272727272727271</v>
      </c>
    </row>
    <row r="686" spans="1:21" ht="14.4" customHeight="1" x14ac:dyDescent="0.3">
      <c r="A686" s="661">
        <v>11</v>
      </c>
      <c r="B686" s="662" t="s">
        <v>581</v>
      </c>
      <c r="C686" s="662" t="s">
        <v>2731</v>
      </c>
      <c r="D686" s="743" t="s">
        <v>4537</v>
      </c>
      <c r="E686" s="744" t="s">
        <v>2739</v>
      </c>
      <c r="F686" s="662" t="s">
        <v>2726</v>
      </c>
      <c r="G686" s="662" t="s">
        <v>2783</v>
      </c>
      <c r="H686" s="662" t="s">
        <v>582</v>
      </c>
      <c r="I686" s="662" t="s">
        <v>2258</v>
      </c>
      <c r="J686" s="662" t="s">
        <v>1074</v>
      </c>
      <c r="K686" s="662" t="s">
        <v>2889</v>
      </c>
      <c r="L686" s="663">
        <v>48.42</v>
      </c>
      <c r="M686" s="663">
        <v>338.94000000000005</v>
      </c>
      <c r="N686" s="662">
        <v>7</v>
      </c>
      <c r="O686" s="745">
        <v>4</v>
      </c>
      <c r="P686" s="663">
        <v>96.84</v>
      </c>
      <c r="Q686" s="678">
        <v>0.2857142857142857</v>
      </c>
      <c r="R686" s="662">
        <v>2</v>
      </c>
      <c r="S686" s="678">
        <v>0.2857142857142857</v>
      </c>
      <c r="T686" s="745">
        <v>1</v>
      </c>
      <c r="U686" s="701">
        <v>0.25</v>
      </c>
    </row>
    <row r="687" spans="1:21" ht="14.4" customHeight="1" x14ac:dyDescent="0.3">
      <c r="A687" s="661">
        <v>11</v>
      </c>
      <c r="B687" s="662" t="s">
        <v>581</v>
      </c>
      <c r="C687" s="662" t="s">
        <v>2731</v>
      </c>
      <c r="D687" s="743" t="s">
        <v>4537</v>
      </c>
      <c r="E687" s="744" t="s">
        <v>2739</v>
      </c>
      <c r="F687" s="662" t="s">
        <v>2726</v>
      </c>
      <c r="G687" s="662" t="s">
        <v>2783</v>
      </c>
      <c r="H687" s="662" t="s">
        <v>582</v>
      </c>
      <c r="I687" s="662" t="s">
        <v>2258</v>
      </c>
      <c r="J687" s="662" t="s">
        <v>1074</v>
      </c>
      <c r="K687" s="662" t="s">
        <v>2889</v>
      </c>
      <c r="L687" s="663">
        <v>36.54</v>
      </c>
      <c r="M687" s="663">
        <v>182.7</v>
      </c>
      <c r="N687" s="662">
        <v>5</v>
      </c>
      <c r="O687" s="745">
        <v>2.5</v>
      </c>
      <c r="P687" s="663">
        <v>73.08</v>
      </c>
      <c r="Q687" s="678">
        <v>0.4</v>
      </c>
      <c r="R687" s="662">
        <v>2</v>
      </c>
      <c r="S687" s="678">
        <v>0.4</v>
      </c>
      <c r="T687" s="745">
        <v>1</v>
      </c>
      <c r="U687" s="701">
        <v>0.4</v>
      </c>
    </row>
    <row r="688" spans="1:21" ht="14.4" customHeight="1" x14ac:dyDescent="0.3">
      <c r="A688" s="661">
        <v>11</v>
      </c>
      <c r="B688" s="662" t="s">
        <v>581</v>
      </c>
      <c r="C688" s="662" t="s">
        <v>2731</v>
      </c>
      <c r="D688" s="743" t="s">
        <v>4537</v>
      </c>
      <c r="E688" s="744" t="s">
        <v>2739</v>
      </c>
      <c r="F688" s="662" t="s">
        <v>2726</v>
      </c>
      <c r="G688" s="662" t="s">
        <v>2783</v>
      </c>
      <c r="H688" s="662" t="s">
        <v>582</v>
      </c>
      <c r="I688" s="662" t="s">
        <v>3382</v>
      </c>
      <c r="J688" s="662" t="s">
        <v>1074</v>
      </c>
      <c r="K688" s="662" t="s">
        <v>2608</v>
      </c>
      <c r="L688" s="663">
        <v>48.42</v>
      </c>
      <c r="M688" s="663">
        <v>96.84</v>
      </c>
      <c r="N688" s="662">
        <v>2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11</v>
      </c>
      <c r="B689" s="662" t="s">
        <v>581</v>
      </c>
      <c r="C689" s="662" t="s">
        <v>2731</v>
      </c>
      <c r="D689" s="743" t="s">
        <v>4537</v>
      </c>
      <c r="E689" s="744" t="s">
        <v>2739</v>
      </c>
      <c r="F689" s="662" t="s">
        <v>2726</v>
      </c>
      <c r="G689" s="662" t="s">
        <v>3117</v>
      </c>
      <c r="H689" s="662" t="s">
        <v>582</v>
      </c>
      <c r="I689" s="662" t="s">
        <v>3118</v>
      </c>
      <c r="J689" s="662" t="s">
        <v>3119</v>
      </c>
      <c r="K689" s="662" t="s">
        <v>3120</v>
      </c>
      <c r="L689" s="663">
        <v>78.33</v>
      </c>
      <c r="M689" s="663">
        <v>78.33</v>
      </c>
      <c r="N689" s="662">
        <v>1</v>
      </c>
      <c r="O689" s="745">
        <v>1</v>
      </c>
      <c r="P689" s="663">
        <v>78.33</v>
      </c>
      <c r="Q689" s="678">
        <v>1</v>
      </c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11</v>
      </c>
      <c r="B690" s="662" t="s">
        <v>581</v>
      </c>
      <c r="C690" s="662" t="s">
        <v>2731</v>
      </c>
      <c r="D690" s="743" t="s">
        <v>4537</v>
      </c>
      <c r="E690" s="744" t="s">
        <v>2739</v>
      </c>
      <c r="F690" s="662" t="s">
        <v>2726</v>
      </c>
      <c r="G690" s="662" t="s">
        <v>2984</v>
      </c>
      <c r="H690" s="662" t="s">
        <v>1064</v>
      </c>
      <c r="I690" s="662" t="s">
        <v>3383</v>
      </c>
      <c r="J690" s="662" t="s">
        <v>3132</v>
      </c>
      <c r="K690" s="662" t="s">
        <v>1725</v>
      </c>
      <c r="L690" s="663">
        <v>291.82</v>
      </c>
      <c r="M690" s="663">
        <v>291.82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11</v>
      </c>
      <c r="B691" s="662" t="s">
        <v>581</v>
      </c>
      <c r="C691" s="662" t="s">
        <v>2731</v>
      </c>
      <c r="D691" s="743" t="s">
        <v>4537</v>
      </c>
      <c r="E691" s="744" t="s">
        <v>2739</v>
      </c>
      <c r="F691" s="662" t="s">
        <v>2726</v>
      </c>
      <c r="G691" s="662" t="s">
        <v>3384</v>
      </c>
      <c r="H691" s="662" t="s">
        <v>582</v>
      </c>
      <c r="I691" s="662" t="s">
        <v>3385</v>
      </c>
      <c r="J691" s="662" t="s">
        <v>3386</v>
      </c>
      <c r="K691" s="662" t="s">
        <v>719</v>
      </c>
      <c r="L691" s="663">
        <v>43.37</v>
      </c>
      <c r="M691" s="663">
        <v>86.74</v>
      </c>
      <c r="N691" s="662">
        <v>2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11</v>
      </c>
      <c r="B692" s="662" t="s">
        <v>581</v>
      </c>
      <c r="C692" s="662" t="s">
        <v>2731</v>
      </c>
      <c r="D692" s="743" t="s">
        <v>4537</v>
      </c>
      <c r="E692" s="744" t="s">
        <v>2739</v>
      </c>
      <c r="F692" s="662" t="s">
        <v>2726</v>
      </c>
      <c r="G692" s="662" t="s">
        <v>3387</v>
      </c>
      <c r="H692" s="662" t="s">
        <v>582</v>
      </c>
      <c r="I692" s="662" t="s">
        <v>3388</v>
      </c>
      <c r="J692" s="662" t="s">
        <v>3389</v>
      </c>
      <c r="K692" s="662" t="s">
        <v>3390</v>
      </c>
      <c r="L692" s="663">
        <v>0</v>
      </c>
      <c r="M692" s="663">
        <v>0</v>
      </c>
      <c r="N692" s="662">
        <v>1</v>
      </c>
      <c r="O692" s="745">
        <v>1</v>
      </c>
      <c r="P692" s="663">
        <v>0</v>
      </c>
      <c r="Q692" s="678"/>
      <c r="R692" s="662">
        <v>1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11</v>
      </c>
      <c r="B693" s="662" t="s">
        <v>581</v>
      </c>
      <c r="C693" s="662" t="s">
        <v>2731</v>
      </c>
      <c r="D693" s="743" t="s">
        <v>4537</v>
      </c>
      <c r="E693" s="744" t="s">
        <v>2739</v>
      </c>
      <c r="F693" s="662" t="s">
        <v>2726</v>
      </c>
      <c r="G693" s="662" t="s">
        <v>3391</v>
      </c>
      <c r="H693" s="662" t="s">
        <v>582</v>
      </c>
      <c r="I693" s="662" t="s">
        <v>3392</v>
      </c>
      <c r="J693" s="662" t="s">
        <v>3393</v>
      </c>
      <c r="K693" s="662" t="s">
        <v>3394</v>
      </c>
      <c r="L693" s="663">
        <v>0</v>
      </c>
      <c r="M693" s="663">
        <v>0</v>
      </c>
      <c r="N693" s="662">
        <v>3</v>
      </c>
      <c r="O693" s="745">
        <v>1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11</v>
      </c>
      <c r="B694" s="662" t="s">
        <v>581</v>
      </c>
      <c r="C694" s="662" t="s">
        <v>2731</v>
      </c>
      <c r="D694" s="743" t="s">
        <v>4537</v>
      </c>
      <c r="E694" s="744" t="s">
        <v>2739</v>
      </c>
      <c r="F694" s="662" t="s">
        <v>2726</v>
      </c>
      <c r="G694" s="662" t="s">
        <v>2784</v>
      </c>
      <c r="H694" s="662" t="s">
        <v>582</v>
      </c>
      <c r="I694" s="662" t="s">
        <v>725</v>
      </c>
      <c r="J694" s="662" t="s">
        <v>2785</v>
      </c>
      <c r="K694" s="662" t="s">
        <v>2786</v>
      </c>
      <c r="L694" s="663">
        <v>0</v>
      </c>
      <c r="M694" s="663">
        <v>0</v>
      </c>
      <c r="N694" s="662">
        <v>12</v>
      </c>
      <c r="O694" s="745">
        <v>5</v>
      </c>
      <c r="P694" s="663">
        <v>0</v>
      </c>
      <c r="Q694" s="678"/>
      <c r="R694" s="662">
        <v>9</v>
      </c>
      <c r="S694" s="678">
        <v>0.75</v>
      </c>
      <c r="T694" s="745">
        <v>3</v>
      </c>
      <c r="U694" s="701">
        <v>0.6</v>
      </c>
    </row>
    <row r="695" spans="1:21" ht="14.4" customHeight="1" x14ac:dyDescent="0.3">
      <c r="A695" s="661">
        <v>11</v>
      </c>
      <c r="B695" s="662" t="s">
        <v>581</v>
      </c>
      <c r="C695" s="662" t="s">
        <v>2731</v>
      </c>
      <c r="D695" s="743" t="s">
        <v>4537</v>
      </c>
      <c r="E695" s="744" t="s">
        <v>2739</v>
      </c>
      <c r="F695" s="662" t="s">
        <v>2726</v>
      </c>
      <c r="G695" s="662" t="s">
        <v>3395</v>
      </c>
      <c r="H695" s="662" t="s">
        <v>582</v>
      </c>
      <c r="I695" s="662" t="s">
        <v>3396</v>
      </c>
      <c r="J695" s="662" t="s">
        <v>3397</v>
      </c>
      <c r="K695" s="662" t="s">
        <v>3398</v>
      </c>
      <c r="L695" s="663">
        <v>0</v>
      </c>
      <c r="M695" s="663">
        <v>0</v>
      </c>
      <c r="N695" s="662">
        <v>2</v>
      </c>
      <c r="O695" s="745">
        <v>2</v>
      </c>
      <c r="P695" s="663">
        <v>0</v>
      </c>
      <c r="Q695" s="678"/>
      <c r="R695" s="662">
        <v>1</v>
      </c>
      <c r="S695" s="678">
        <v>0.5</v>
      </c>
      <c r="T695" s="745">
        <v>1</v>
      </c>
      <c r="U695" s="701">
        <v>0.5</v>
      </c>
    </row>
    <row r="696" spans="1:21" ht="14.4" customHeight="1" x14ac:dyDescent="0.3">
      <c r="A696" s="661">
        <v>11</v>
      </c>
      <c r="B696" s="662" t="s">
        <v>581</v>
      </c>
      <c r="C696" s="662" t="s">
        <v>2731</v>
      </c>
      <c r="D696" s="743" t="s">
        <v>4537</v>
      </c>
      <c r="E696" s="744" t="s">
        <v>2739</v>
      </c>
      <c r="F696" s="662" t="s">
        <v>2726</v>
      </c>
      <c r="G696" s="662" t="s">
        <v>3399</v>
      </c>
      <c r="H696" s="662" t="s">
        <v>582</v>
      </c>
      <c r="I696" s="662" t="s">
        <v>3400</v>
      </c>
      <c r="J696" s="662" t="s">
        <v>3401</v>
      </c>
      <c r="K696" s="662" t="s">
        <v>1889</v>
      </c>
      <c r="L696" s="663">
        <v>38.56</v>
      </c>
      <c r="M696" s="663">
        <v>38.56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11</v>
      </c>
      <c r="B697" s="662" t="s">
        <v>581</v>
      </c>
      <c r="C697" s="662" t="s">
        <v>2731</v>
      </c>
      <c r="D697" s="743" t="s">
        <v>4537</v>
      </c>
      <c r="E697" s="744" t="s">
        <v>2739</v>
      </c>
      <c r="F697" s="662" t="s">
        <v>2726</v>
      </c>
      <c r="G697" s="662" t="s">
        <v>2790</v>
      </c>
      <c r="H697" s="662" t="s">
        <v>1064</v>
      </c>
      <c r="I697" s="662" t="s">
        <v>2933</v>
      </c>
      <c r="J697" s="662" t="s">
        <v>2934</v>
      </c>
      <c r="K697" s="662" t="s">
        <v>2935</v>
      </c>
      <c r="L697" s="663">
        <v>31.32</v>
      </c>
      <c r="M697" s="663">
        <v>31.32</v>
      </c>
      <c r="N697" s="662">
        <v>1</v>
      </c>
      <c r="O697" s="745">
        <v>1</v>
      </c>
      <c r="P697" s="663">
        <v>31.32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11</v>
      </c>
      <c r="B698" s="662" t="s">
        <v>581</v>
      </c>
      <c r="C698" s="662" t="s">
        <v>2731</v>
      </c>
      <c r="D698" s="743" t="s">
        <v>4537</v>
      </c>
      <c r="E698" s="744" t="s">
        <v>2739</v>
      </c>
      <c r="F698" s="662" t="s">
        <v>2726</v>
      </c>
      <c r="G698" s="662" t="s">
        <v>2790</v>
      </c>
      <c r="H698" s="662" t="s">
        <v>1064</v>
      </c>
      <c r="I698" s="662" t="s">
        <v>3402</v>
      </c>
      <c r="J698" s="662" t="s">
        <v>3141</v>
      </c>
      <c r="K698" s="662" t="s">
        <v>3403</v>
      </c>
      <c r="L698" s="663">
        <v>0</v>
      </c>
      <c r="M698" s="663">
        <v>0</v>
      </c>
      <c r="N698" s="662">
        <v>2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11</v>
      </c>
      <c r="B699" s="662" t="s">
        <v>581</v>
      </c>
      <c r="C699" s="662" t="s">
        <v>2731</v>
      </c>
      <c r="D699" s="743" t="s">
        <v>4537</v>
      </c>
      <c r="E699" s="744" t="s">
        <v>2739</v>
      </c>
      <c r="F699" s="662" t="s">
        <v>2726</v>
      </c>
      <c r="G699" s="662" t="s">
        <v>2936</v>
      </c>
      <c r="H699" s="662" t="s">
        <v>582</v>
      </c>
      <c r="I699" s="662" t="s">
        <v>3143</v>
      </c>
      <c r="J699" s="662" t="s">
        <v>906</v>
      </c>
      <c r="K699" s="662" t="s">
        <v>3144</v>
      </c>
      <c r="L699" s="663">
        <v>75.22</v>
      </c>
      <c r="M699" s="663">
        <v>225.66</v>
      </c>
      <c r="N699" s="662">
        <v>3</v>
      </c>
      <c r="O699" s="745">
        <v>1</v>
      </c>
      <c r="P699" s="663">
        <v>225.66</v>
      </c>
      <c r="Q699" s="678">
        <v>1</v>
      </c>
      <c r="R699" s="662">
        <v>3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11</v>
      </c>
      <c r="B700" s="662" t="s">
        <v>581</v>
      </c>
      <c r="C700" s="662" t="s">
        <v>2731</v>
      </c>
      <c r="D700" s="743" t="s">
        <v>4537</v>
      </c>
      <c r="E700" s="744" t="s">
        <v>2739</v>
      </c>
      <c r="F700" s="662" t="s">
        <v>2726</v>
      </c>
      <c r="G700" s="662" t="s">
        <v>2936</v>
      </c>
      <c r="H700" s="662" t="s">
        <v>582</v>
      </c>
      <c r="I700" s="662" t="s">
        <v>3404</v>
      </c>
      <c r="J700" s="662" t="s">
        <v>906</v>
      </c>
      <c r="K700" s="662" t="s">
        <v>3405</v>
      </c>
      <c r="L700" s="663">
        <v>206.04</v>
      </c>
      <c r="M700" s="663">
        <v>206.04</v>
      </c>
      <c r="N700" s="662">
        <v>1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11</v>
      </c>
      <c r="B701" s="662" t="s">
        <v>581</v>
      </c>
      <c r="C701" s="662" t="s">
        <v>2731</v>
      </c>
      <c r="D701" s="743" t="s">
        <v>4537</v>
      </c>
      <c r="E701" s="744" t="s">
        <v>2739</v>
      </c>
      <c r="F701" s="662" t="s">
        <v>2726</v>
      </c>
      <c r="G701" s="662" t="s">
        <v>2936</v>
      </c>
      <c r="H701" s="662" t="s">
        <v>582</v>
      </c>
      <c r="I701" s="662" t="s">
        <v>3406</v>
      </c>
      <c r="J701" s="662" t="s">
        <v>906</v>
      </c>
      <c r="K701" s="662" t="s">
        <v>3407</v>
      </c>
      <c r="L701" s="663">
        <v>0</v>
      </c>
      <c r="M701" s="663">
        <v>0</v>
      </c>
      <c r="N701" s="662">
        <v>9</v>
      </c>
      <c r="O701" s="745">
        <v>1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11</v>
      </c>
      <c r="B702" s="662" t="s">
        <v>581</v>
      </c>
      <c r="C702" s="662" t="s">
        <v>2731</v>
      </c>
      <c r="D702" s="743" t="s">
        <v>4537</v>
      </c>
      <c r="E702" s="744" t="s">
        <v>2739</v>
      </c>
      <c r="F702" s="662" t="s">
        <v>2726</v>
      </c>
      <c r="G702" s="662" t="s">
        <v>3408</v>
      </c>
      <c r="H702" s="662" t="s">
        <v>582</v>
      </c>
      <c r="I702" s="662" t="s">
        <v>1768</v>
      </c>
      <c r="J702" s="662" t="s">
        <v>3409</v>
      </c>
      <c r="K702" s="662" t="s">
        <v>3410</v>
      </c>
      <c r="L702" s="663">
        <v>52.47</v>
      </c>
      <c r="M702" s="663">
        <v>52.47</v>
      </c>
      <c r="N702" s="662">
        <v>1</v>
      </c>
      <c r="O702" s="745">
        <v>1</v>
      </c>
      <c r="P702" s="663">
        <v>52.47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11</v>
      </c>
      <c r="B703" s="662" t="s">
        <v>581</v>
      </c>
      <c r="C703" s="662" t="s">
        <v>2731</v>
      </c>
      <c r="D703" s="743" t="s">
        <v>4537</v>
      </c>
      <c r="E703" s="744" t="s">
        <v>2739</v>
      </c>
      <c r="F703" s="662" t="s">
        <v>2726</v>
      </c>
      <c r="G703" s="662" t="s">
        <v>3150</v>
      </c>
      <c r="H703" s="662" t="s">
        <v>582</v>
      </c>
      <c r="I703" s="662" t="s">
        <v>3154</v>
      </c>
      <c r="J703" s="662" t="s">
        <v>3152</v>
      </c>
      <c r="K703" s="662" t="s">
        <v>3155</v>
      </c>
      <c r="L703" s="663">
        <v>151.62</v>
      </c>
      <c r="M703" s="663">
        <v>4700.2199999999993</v>
      </c>
      <c r="N703" s="662">
        <v>31</v>
      </c>
      <c r="O703" s="745">
        <v>9</v>
      </c>
      <c r="P703" s="663">
        <v>3184.0199999999995</v>
      </c>
      <c r="Q703" s="678">
        <v>0.67741935483870963</v>
      </c>
      <c r="R703" s="662">
        <v>21</v>
      </c>
      <c r="S703" s="678">
        <v>0.67741935483870963</v>
      </c>
      <c r="T703" s="745">
        <v>6</v>
      </c>
      <c r="U703" s="701">
        <v>0.66666666666666663</v>
      </c>
    </row>
    <row r="704" spans="1:21" ht="14.4" customHeight="1" x14ac:dyDescent="0.3">
      <c r="A704" s="661">
        <v>11</v>
      </c>
      <c r="B704" s="662" t="s">
        <v>581</v>
      </c>
      <c r="C704" s="662" t="s">
        <v>2731</v>
      </c>
      <c r="D704" s="743" t="s">
        <v>4537</v>
      </c>
      <c r="E704" s="744" t="s">
        <v>2739</v>
      </c>
      <c r="F704" s="662" t="s">
        <v>2726</v>
      </c>
      <c r="G704" s="662" t="s">
        <v>3150</v>
      </c>
      <c r="H704" s="662" t="s">
        <v>582</v>
      </c>
      <c r="I704" s="662" t="s">
        <v>3156</v>
      </c>
      <c r="J704" s="662" t="s">
        <v>3157</v>
      </c>
      <c r="K704" s="662" t="s">
        <v>3155</v>
      </c>
      <c r="L704" s="663">
        <v>0</v>
      </c>
      <c r="M704" s="663">
        <v>0</v>
      </c>
      <c r="N704" s="662">
        <v>6</v>
      </c>
      <c r="O704" s="745">
        <v>1.5</v>
      </c>
      <c r="P704" s="663">
        <v>0</v>
      </c>
      <c r="Q704" s="678"/>
      <c r="R704" s="662">
        <v>4</v>
      </c>
      <c r="S704" s="678">
        <v>0.66666666666666663</v>
      </c>
      <c r="T704" s="745">
        <v>1</v>
      </c>
      <c r="U704" s="701">
        <v>0.66666666666666663</v>
      </c>
    </row>
    <row r="705" spans="1:21" ht="14.4" customHeight="1" x14ac:dyDescent="0.3">
      <c r="A705" s="661">
        <v>11</v>
      </c>
      <c r="B705" s="662" t="s">
        <v>581</v>
      </c>
      <c r="C705" s="662" t="s">
        <v>2731</v>
      </c>
      <c r="D705" s="743" t="s">
        <v>4537</v>
      </c>
      <c r="E705" s="744" t="s">
        <v>2739</v>
      </c>
      <c r="F705" s="662" t="s">
        <v>2726</v>
      </c>
      <c r="G705" s="662" t="s">
        <v>3150</v>
      </c>
      <c r="H705" s="662" t="s">
        <v>582</v>
      </c>
      <c r="I705" s="662" t="s">
        <v>3411</v>
      </c>
      <c r="J705" s="662" t="s">
        <v>3152</v>
      </c>
      <c r="K705" s="662" t="s">
        <v>3412</v>
      </c>
      <c r="L705" s="663">
        <v>0</v>
      </c>
      <c r="M705" s="663">
        <v>0</v>
      </c>
      <c r="N705" s="662">
        <v>5</v>
      </c>
      <c r="O705" s="745">
        <v>3.5</v>
      </c>
      <c r="P705" s="663">
        <v>0</v>
      </c>
      <c r="Q705" s="678"/>
      <c r="R705" s="662">
        <v>3</v>
      </c>
      <c r="S705" s="678">
        <v>0.6</v>
      </c>
      <c r="T705" s="745">
        <v>2</v>
      </c>
      <c r="U705" s="701">
        <v>0.5714285714285714</v>
      </c>
    </row>
    <row r="706" spans="1:21" ht="14.4" customHeight="1" x14ac:dyDescent="0.3">
      <c r="A706" s="661">
        <v>11</v>
      </c>
      <c r="B706" s="662" t="s">
        <v>581</v>
      </c>
      <c r="C706" s="662" t="s">
        <v>2731</v>
      </c>
      <c r="D706" s="743" t="s">
        <v>4537</v>
      </c>
      <c r="E706" s="744" t="s">
        <v>2739</v>
      </c>
      <c r="F706" s="662" t="s">
        <v>2726</v>
      </c>
      <c r="G706" s="662" t="s">
        <v>3413</v>
      </c>
      <c r="H706" s="662" t="s">
        <v>582</v>
      </c>
      <c r="I706" s="662" t="s">
        <v>1037</v>
      </c>
      <c r="J706" s="662" t="s">
        <v>1035</v>
      </c>
      <c r="K706" s="662" t="s">
        <v>963</v>
      </c>
      <c r="L706" s="663">
        <v>0</v>
      </c>
      <c r="M706" s="663">
        <v>0</v>
      </c>
      <c r="N706" s="662">
        <v>1</v>
      </c>
      <c r="O706" s="745">
        <v>0.5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11</v>
      </c>
      <c r="B707" s="662" t="s">
        <v>581</v>
      </c>
      <c r="C707" s="662" t="s">
        <v>2731</v>
      </c>
      <c r="D707" s="743" t="s">
        <v>4537</v>
      </c>
      <c r="E707" s="744" t="s">
        <v>2739</v>
      </c>
      <c r="F707" s="662" t="s">
        <v>2728</v>
      </c>
      <c r="G707" s="662" t="s">
        <v>2839</v>
      </c>
      <c r="H707" s="662" t="s">
        <v>582</v>
      </c>
      <c r="I707" s="662" t="s">
        <v>3167</v>
      </c>
      <c r="J707" s="662" t="s">
        <v>3168</v>
      </c>
      <c r="K707" s="662"/>
      <c r="L707" s="663">
        <v>0</v>
      </c>
      <c r="M707" s="663">
        <v>0</v>
      </c>
      <c r="N707" s="662">
        <v>1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11</v>
      </c>
      <c r="B708" s="662" t="s">
        <v>581</v>
      </c>
      <c r="C708" s="662" t="s">
        <v>2731</v>
      </c>
      <c r="D708" s="743" t="s">
        <v>4537</v>
      </c>
      <c r="E708" s="744" t="s">
        <v>2739</v>
      </c>
      <c r="F708" s="662" t="s">
        <v>2728</v>
      </c>
      <c r="G708" s="662" t="s">
        <v>2839</v>
      </c>
      <c r="H708" s="662" t="s">
        <v>582</v>
      </c>
      <c r="I708" s="662" t="s">
        <v>2840</v>
      </c>
      <c r="J708" s="662" t="s">
        <v>2841</v>
      </c>
      <c r="K708" s="662" t="s">
        <v>2842</v>
      </c>
      <c r="L708" s="663">
        <v>0</v>
      </c>
      <c r="M708" s="663">
        <v>0</v>
      </c>
      <c r="N708" s="662">
        <v>29</v>
      </c>
      <c r="O708" s="745">
        <v>29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11</v>
      </c>
      <c r="B709" s="662" t="s">
        <v>581</v>
      </c>
      <c r="C709" s="662" t="s">
        <v>2731</v>
      </c>
      <c r="D709" s="743" t="s">
        <v>4537</v>
      </c>
      <c r="E709" s="744" t="s">
        <v>2739</v>
      </c>
      <c r="F709" s="662" t="s">
        <v>2728</v>
      </c>
      <c r="G709" s="662" t="s">
        <v>2791</v>
      </c>
      <c r="H709" s="662" t="s">
        <v>582</v>
      </c>
      <c r="I709" s="662" t="s">
        <v>3172</v>
      </c>
      <c r="J709" s="662" t="s">
        <v>3173</v>
      </c>
      <c r="K709" s="662" t="s">
        <v>3174</v>
      </c>
      <c r="L709" s="663">
        <v>186.96</v>
      </c>
      <c r="M709" s="663">
        <v>186.96</v>
      </c>
      <c r="N709" s="662">
        <v>1</v>
      </c>
      <c r="O709" s="745">
        <v>1</v>
      </c>
      <c r="P709" s="663">
        <v>186.96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11</v>
      </c>
      <c r="B710" s="662" t="s">
        <v>581</v>
      </c>
      <c r="C710" s="662" t="s">
        <v>2731</v>
      </c>
      <c r="D710" s="743" t="s">
        <v>4537</v>
      </c>
      <c r="E710" s="744" t="s">
        <v>2739</v>
      </c>
      <c r="F710" s="662" t="s">
        <v>2728</v>
      </c>
      <c r="G710" s="662" t="s">
        <v>2795</v>
      </c>
      <c r="H710" s="662" t="s">
        <v>582</v>
      </c>
      <c r="I710" s="662" t="s">
        <v>3414</v>
      </c>
      <c r="J710" s="662" t="s">
        <v>3415</v>
      </c>
      <c r="K710" s="662" t="s">
        <v>3416</v>
      </c>
      <c r="L710" s="663">
        <v>245.43</v>
      </c>
      <c r="M710" s="663">
        <v>2454.3000000000002</v>
      </c>
      <c r="N710" s="662">
        <v>10</v>
      </c>
      <c r="O710" s="745">
        <v>10</v>
      </c>
      <c r="P710" s="663">
        <v>2454.3000000000002</v>
      </c>
      <c r="Q710" s="678">
        <v>1</v>
      </c>
      <c r="R710" s="662">
        <v>10</v>
      </c>
      <c r="S710" s="678">
        <v>1</v>
      </c>
      <c r="T710" s="745">
        <v>10</v>
      </c>
      <c r="U710" s="701">
        <v>1</v>
      </c>
    </row>
    <row r="711" spans="1:21" ht="14.4" customHeight="1" x14ac:dyDescent="0.3">
      <c r="A711" s="661">
        <v>11</v>
      </c>
      <c r="B711" s="662" t="s">
        <v>581</v>
      </c>
      <c r="C711" s="662" t="s">
        <v>2731</v>
      </c>
      <c r="D711" s="743" t="s">
        <v>4537</v>
      </c>
      <c r="E711" s="744" t="s">
        <v>2739</v>
      </c>
      <c r="F711" s="662" t="s">
        <v>2728</v>
      </c>
      <c r="G711" s="662" t="s">
        <v>2795</v>
      </c>
      <c r="H711" s="662" t="s">
        <v>582</v>
      </c>
      <c r="I711" s="662" t="s">
        <v>2088</v>
      </c>
      <c r="J711" s="662" t="s">
        <v>2796</v>
      </c>
      <c r="K711" s="662" t="s">
        <v>2797</v>
      </c>
      <c r="L711" s="663">
        <v>748.12</v>
      </c>
      <c r="M711" s="663">
        <v>2244.36</v>
      </c>
      <c r="N711" s="662">
        <v>3</v>
      </c>
      <c r="O711" s="745">
        <v>3</v>
      </c>
      <c r="P711" s="663">
        <v>2244.36</v>
      </c>
      <c r="Q711" s="678">
        <v>1</v>
      </c>
      <c r="R711" s="662">
        <v>3</v>
      </c>
      <c r="S711" s="678">
        <v>1</v>
      </c>
      <c r="T711" s="745">
        <v>3</v>
      </c>
      <c r="U711" s="701">
        <v>1</v>
      </c>
    </row>
    <row r="712" spans="1:21" ht="14.4" customHeight="1" x14ac:dyDescent="0.3">
      <c r="A712" s="661">
        <v>11</v>
      </c>
      <c r="B712" s="662" t="s">
        <v>581</v>
      </c>
      <c r="C712" s="662" t="s">
        <v>2731</v>
      </c>
      <c r="D712" s="743" t="s">
        <v>4537</v>
      </c>
      <c r="E712" s="744" t="s">
        <v>2739</v>
      </c>
      <c r="F712" s="662" t="s">
        <v>2728</v>
      </c>
      <c r="G712" s="662" t="s">
        <v>2795</v>
      </c>
      <c r="H712" s="662" t="s">
        <v>582</v>
      </c>
      <c r="I712" s="662" t="s">
        <v>3417</v>
      </c>
      <c r="J712" s="662" t="s">
        <v>3418</v>
      </c>
      <c r="K712" s="662" t="s">
        <v>3419</v>
      </c>
      <c r="L712" s="663">
        <v>350</v>
      </c>
      <c r="M712" s="663">
        <v>350</v>
      </c>
      <c r="N712" s="662">
        <v>1</v>
      </c>
      <c r="O712" s="745">
        <v>1</v>
      </c>
      <c r="P712" s="663">
        <v>350</v>
      </c>
      <c r="Q712" s="678">
        <v>1</v>
      </c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11</v>
      </c>
      <c r="B713" s="662" t="s">
        <v>581</v>
      </c>
      <c r="C713" s="662" t="s">
        <v>2731</v>
      </c>
      <c r="D713" s="743" t="s">
        <v>4537</v>
      </c>
      <c r="E713" s="744" t="s">
        <v>2739</v>
      </c>
      <c r="F713" s="662" t="s">
        <v>2728</v>
      </c>
      <c r="G713" s="662" t="s">
        <v>2795</v>
      </c>
      <c r="H713" s="662" t="s">
        <v>582</v>
      </c>
      <c r="I713" s="662" t="s">
        <v>2899</v>
      </c>
      <c r="J713" s="662" t="s">
        <v>2900</v>
      </c>
      <c r="K713" s="662" t="s">
        <v>2901</v>
      </c>
      <c r="L713" s="663">
        <v>350</v>
      </c>
      <c r="M713" s="663">
        <v>2450</v>
      </c>
      <c r="N713" s="662">
        <v>7</v>
      </c>
      <c r="O713" s="745">
        <v>7</v>
      </c>
      <c r="P713" s="663">
        <v>2450</v>
      </c>
      <c r="Q713" s="678">
        <v>1</v>
      </c>
      <c r="R713" s="662">
        <v>7</v>
      </c>
      <c r="S713" s="678">
        <v>1</v>
      </c>
      <c r="T713" s="745">
        <v>7</v>
      </c>
      <c r="U713" s="701">
        <v>1</v>
      </c>
    </row>
    <row r="714" spans="1:21" ht="14.4" customHeight="1" x14ac:dyDescent="0.3">
      <c r="A714" s="661">
        <v>11</v>
      </c>
      <c r="B714" s="662" t="s">
        <v>581</v>
      </c>
      <c r="C714" s="662" t="s">
        <v>2731</v>
      </c>
      <c r="D714" s="743" t="s">
        <v>4537</v>
      </c>
      <c r="E714" s="744" t="s">
        <v>2739</v>
      </c>
      <c r="F714" s="662" t="s">
        <v>2728</v>
      </c>
      <c r="G714" s="662" t="s">
        <v>2795</v>
      </c>
      <c r="H714" s="662" t="s">
        <v>582</v>
      </c>
      <c r="I714" s="662" t="s">
        <v>2801</v>
      </c>
      <c r="J714" s="662" t="s">
        <v>2802</v>
      </c>
      <c r="K714" s="662" t="s">
        <v>2803</v>
      </c>
      <c r="L714" s="663">
        <v>500</v>
      </c>
      <c r="M714" s="663">
        <v>500</v>
      </c>
      <c r="N714" s="662">
        <v>1</v>
      </c>
      <c r="O714" s="745">
        <v>1</v>
      </c>
      <c r="P714" s="663">
        <v>500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11</v>
      </c>
      <c r="B715" s="662" t="s">
        <v>581</v>
      </c>
      <c r="C715" s="662" t="s">
        <v>2731</v>
      </c>
      <c r="D715" s="743" t="s">
        <v>4537</v>
      </c>
      <c r="E715" s="744" t="s">
        <v>2739</v>
      </c>
      <c r="F715" s="662" t="s">
        <v>2728</v>
      </c>
      <c r="G715" s="662" t="s">
        <v>2795</v>
      </c>
      <c r="H715" s="662" t="s">
        <v>582</v>
      </c>
      <c r="I715" s="662" t="s">
        <v>3195</v>
      </c>
      <c r="J715" s="662" t="s">
        <v>3196</v>
      </c>
      <c r="K715" s="662" t="s">
        <v>3197</v>
      </c>
      <c r="L715" s="663">
        <v>350</v>
      </c>
      <c r="M715" s="663">
        <v>1400</v>
      </c>
      <c r="N715" s="662">
        <v>4</v>
      </c>
      <c r="O715" s="745">
        <v>4</v>
      </c>
      <c r="P715" s="663">
        <v>1400</v>
      </c>
      <c r="Q715" s="678">
        <v>1</v>
      </c>
      <c r="R715" s="662">
        <v>4</v>
      </c>
      <c r="S715" s="678">
        <v>1</v>
      </c>
      <c r="T715" s="745">
        <v>4</v>
      </c>
      <c r="U715" s="701">
        <v>1</v>
      </c>
    </row>
    <row r="716" spans="1:21" ht="14.4" customHeight="1" x14ac:dyDescent="0.3">
      <c r="A716" s="661">
        <v>11</v>
      </c>
      <c r="B716" s="662" t="s">
        <v>581</v>
      </c>
      <c r="C716" s="662" t="s">
        <v>2731</v>
      </c>
      <c r="D716" s="743" t="s">
        <v>4537</v>
      </c>
      <c r="E716" s="744" t="s">
        <v>2739</v>
      </c>
      <c r="F716" s="662" t="s">
        <v>2728</v>
      </c>
      <c r="G716" s="662" t="s">
        <v>2795</v>
      </c>
      <c r="H716" s="662" t="s">
        <v>582</v>
      </c>
      <c r="I716" s="662" t="s">
        <v>3198</v>
      </c>
      <c r="J716" s="662" t="s">
        <v>3199</v>
      </c>
      <c r="K716" s="662" t="s">
        <v>3200</v>
      </c>
      <c r="L716" s="663">
        <v>969.57</v>
      </c>
      <c r="M716" s="663">
        <v>969.57</v>
      </c>
      <c r="N716" s="662">
        <v>1</v>
      </c>
      <c r="O716" s="745">
        <v>1</v>
      </c>
      <c r="P716" s="663">
        <v>969.57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11</v>
      </c>
      <c r="B717" s="662" t="s">
        <v>581</v>
      </c>
      <c r="C717" s="662" t="s">
        <v>2731</v>
      </c>
      <c r="D717" s="743" t="s">
        <v>4537</v>
      </c>
      <c r="E717" s="744" t="s">
        <v>2739</v>
      </c>
      <c r="F717" s="662" t="s">
        <v>2728</v>
      </c>
      <c r="G717" s="662" t="s">
        <v>2795</v>
      </c>
      <c r="H717" s="662" t="s">
        <v>582</v>
      </c>
      <c r="I717" s="662" t="s">
        <v>3420</v>
      </c>
      <c r="J717" s="662" t="s">
        <v>3421</v>
      </c>
      <c r="K717" s="662" t="s">
        <v>3422</v>
      </c>
      <c r="L717" s="663">
        <v>2200</v>
      </c>
      <c r="M717" s="663">
        <v>2200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11</v>
      </c>
      <c r="B718" s="662" t="s">
        <v>581</v>
      </c>
      <c r="C718" s="662" t="s">
        <v>2731</v>
      </c>
      <c r="D718" s="743" t="s">
        <v>4537</v>
      </c>
      <c r="E718" s="744" t="s">
        <v>2739</v>
      </c>
      <c r="F718" s="662" t="s">
        <v>2728</v>
      </c>
      <c r="G718" s="662" t="s">
        <v>2795</v>
      </c>
      <c r="H718" s="662" t="s">
        <v>582</v>
      </c>
      <c r="I718" s="662" t="s">
        <v>2918</v>
      </c>
      <c r="J718" s="662" t="s">
        <v>2919</v>
      </c>
      <c r="K718" s="662" t="s">
        <v>2920</v>
      </c>
      <c r="L718" s="663">
        <v>999.46</v>
      </c>
      <c r="M718" s="663">
        <v>999.46</v>
      </c>
      <c r="N718" s="662">
        <v>1</v>
      </c>
      <c r="O718" s="745">
        <v>1</v>
      </c>
      <c r="P718" s="663">
        <v>999.46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11</v>
      </c>
      <c r="B719" s="662" t="s">
        <v>581</v>
      </c>
      <c r="C719" s="662" t="s">
        <v>2731</v>
      </c>
      <c r="D719" s="743" t="s">
        <v>4537</v>
      </c>
      <c r="E719" s="744" t="s">
        <v>2739</v>
      </c>
      <c r="F719" s="662" t="s">
        <v>2728</v>
      </c>
      <c r="G719" s="662" t="s">
        <v>2795</v>
      </c>
      <c r="H719" s="662" t="s">
        <v>582</v>
      </c>
      <c r="I719" s="662" t="s">
        <v>3423</v>
      </c>
      <c r="J719" s="662" t="s">
        <v>2940</v>
      </c>
      <c r="K719" s="662" t="s">
        <v>3424</v>
      </c>
      <c r="L719" s="663">
        <v>58.5</v>
      </c>
      <c r="M719" s="663">
        <v>175.5</v>
      </c>
      <c r="N719" s="662">
        <v>3</v>
      </c>
      <c r="O719" s="745">
        <v>3</v>
      </c>
      <c r="P719" s="663">
        <v>117</v>
      </c>
      <c r="Q719" s="678">
        <v>0.66666666666666663</v>
      </c>
      <c r="R719" s="662">
        <v>2</v>
      </c>
      <c r="S719" s="678">
        <v>0.66666666666666663</v>
      </c>
      <c r="T719" s="745">
        <v>2</v>
      </c>
      <c r="U719" s="701">
        <v>0.66666666666666663</v>
      </c>
    </row>
    <row r="720" spans="1:21" ht="14.4" customHeight="1" x14ac:dyDescent="0.3">
      <c r="A720" s="661">
        <v>11</v>
      </c>
      <c r="B720" s="662" t="s">
        <v>581</v>
      </c>
      <c r="C720" s="662" t="s">
        <v>2731</v>
      </c>
      <c r="D720" s="743" t="s">
        <v>4537</v>
      </c>
      <c r="E720" s="744" t="s">
        <v>2739</v>
      </c>
      <c r="F720" s="662" t="s">
        <v>2728</v>
      </c>
      <c r="G720" s="662" t="s">
        <v>2795</v>
      </c>
      <c r="H720" s="662" t="s">
        <v>582</v>
      </c>
      <c r="I720" s="662" t="s">
        <v>3425</v>
      </c>
      <c r="J720" s="662" t="s">
        <v>3426</v>
      </c>
      <c r="K720" s="662"/>
      <c r="L720" s="663">
        <v>496.18</v>
      </c>
      <c r="M720" s="663">
        <v>496.18</v>
      </c>
      <c r="N720" s="662">
        <v>1</v>
      </c>
      <c r="O720" s="745">
        <v>1</v>
      </c>
      <c r="P720" s="663">
        <v>496.18</v>
      </c>
      <c r="Q720" s="678">
        <v>1</v>
      </c>
      <c r="R720" s="662">
        <v>1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11</v>
      </c>
      <c r="B721" s="662" t="s">
        <v>581</v>
      </c>
      <c r="C721" s="662" t="s">
        <v>2731</v>
      </c>
      <c r="D721" s="743" t="s">
        <v>4537</v>
      </c>
      <c r="E721" s="744" t="s">
        <v>2739</v>
      </c>
      <c r="F721" s="662" t="s">
        <v>2728</v>
      </c>
      <c r="G721" s="662" t="s">
        <v>2795</v>
      </c>
      <c r="H721" s="662" t="s">
        <v>582</v>
      </c>
      <c r="I721" s="662" t="s">
        <v>3204</v>
      </c>
      <c r="J721" s="662" t="s">
        <v>3205</v>
      </c>
      <c r="K721" s="662" t="s">
        <v>3206</v>
      </c>
      <c r="L721" s="663">
        <v>180</v>
      </c>
      <c r="M721" s="663">
        <v>1620</v>
      </c>
      <c r="N721" s="662">
        <v>9</v>
      </c>
      <c r="O721" s="745">
        <v>8</v>
      </c>
      <c r="P721" s="663">
        <v>1620</v>
      </c>
      <c r="Q721" s="678">
        <v>1</v>
      </c>
      <c r="R721" s="662">
        <v>9</v>
      </c>
      <c r="S721" s="678">
        <v>1</v>
      </c>
      <c r="T721" s="745">
        <v>8</v>
      </c>
      <c r="U721" s="701">
        <v>1</v>
      </c>
    </row>
    <row r="722" spans="1:21" ht="14.4" customHeight="1" x14ac:dyDescent="0.3">
      <c r="A722" s="661">
        <v>11</v>
      </c>
      <c r="B722" s="662" t="s">
        <v>581</v>
      </c>
      <c r="C722" s="662" t="s">
        <v>2731</v>
      </c>
      <c r="D722" s="743" t="s">
        <v>4537</v>
      </c>
      <c r="E722" s="744" t="s">
        <v>2739</v>
      </c>
      <c r="F722" s="662" t="s">
        <v>2728</v>
      </c>
      <c r="G722" s="662" t="s">
        <v>2795</v>
      </c>
      <c r="H722" s="662" t="s">
        <v>582</v>
      </c>
      <c r="I722" s="662" t="s">
        <v>3427</v>
      </c>
      <c r="J722" s="662" t="s">
        <v>3428</v>
      </c>
      <c r="K722" s="662" t="s">
        <v>3429</v>
      </c>
      <c r="L722" s="663">
        <v>250</v>
      </c>
      <c r="M722" s="663">
        <v>2250</v>
      </c>
      <c r="N722" s="662">
        <v>9</v>
      </c>
      <c r="O722" s="745">
        <v>9</v>
      </c>
      <c r="P722" s="663">
        <v>1750</v>
      </c>
      <c r="Q722" s="678">
        <v>0.77777777777777779</v>
      </c>
      <c r="R722" s="662">
        <v>7</v>
      </c>
      <c r="S722" s="678">
        <v>0.77777777777777779</v>
      </c>
      <c r="T722" s="745">
        <v>7</v>
      </c>
      <c r="U722" s="701">
        <v>0.77777777777777779</v>
      </c>
    </row>
    <row r="723" spans="1:21" ht="14.4" customHeight="1" x14ac:dyDescent="0.3">
      <c r="A723" s="661">
        <v>11</v>
      </c>
      <c r="B723" s="662" t="s">
        <v>581</v>
      </c>
      <c r="C723" s="662" t="s">
        <v>2731</v>
      </c>
      <c r="D723" s="743" t="s">
        <v>4537</v>
      </c>
      <c r="E723" s="744" t="s">
        <v>2739</v>
      </c>
      <c r="F723" s="662" t="s">
        <v>2728</v>
      </c>
      <c r="G723" s="662" t="s">
        <v>2795</v>
      </c>
      <c r="H723" s="662" t="s">
        <v>582</v>
      </c>
      <c r="I723" s="662" t="s">
        <v>3430</v>
      </c>
      <c r="J723" s="662" t="s">
        <v>3431</v>
      </c>
      <c r="K723" s="662"/>
      <c r="L723" s="663">
        <v>750</v>
      </c>
      <c r="M723" s="663">
        <v>750</v>
      </c>
      <c r="N723" s="662">
        <v>1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11</v>
      </c>
      <c r="B724" s="662" t="s">
        <v>581</v>
      </c>
      <c r="C724" s="662" t="s">
        <v>2731</v>
      </c>
      <c r="D724" s="743" t="s">
        <v>4537</v>
      </c>
      <c r="E724" s="744" t="s">
        <v>2739</v>
      </c>
      <c r="F724" s="662" t="s">
        <v>2728</v>
      </c>
      <c r="G724" s="662" t="s">
        <v>2795</v>
      </c>
      <c r="H724" s="662" t="s">
        <v>582</v>
      </c>
      <c r="I724" s="662" t="s">
        <v>3207</v>
      </c>
      <c r="J724" s="662" t="s">
        <v>3208</v>
      </c>
      <c r="K724" s="662"/>
      <c r="L724" s="663">
        <v>600</v>
      </c>
      <c r="M724" s="663">
        <v>2400</v>
      </c>
      <c r="N724" s="662">
        <v>4</v>
      </c>
      <c r="O724" s="745">
        <v>4</v>
      </c>
      <c r="P724" s="663">
        <v>2400</v>
      </c>
      <c r="Q724" s="678">
        <v>1</v>
      </c>
      <c r="R724" s="662">
        <v>4</v>
      </c>
      <c r="S724" s="678">
        <v>1</v>
      </c>
      <c r="T724" s="745">
        <v>4</v>
      </c>
      <c r="U724" s="701">
        <v>1</v>
      </c>
    </row>
    <row r="725" spans="1:21" ht="14.4" customHeight="1" x14ac:dyDescent="0.3">
      <c r="A725" s="661">
        <v>11</v>
      </c>
      <c r="B725" s="662" t="s">
        <v>581</v>
      </c>
      <c r="C725" s="662" t="s">
        <v>2731</v>
      </c>
      <c r="D725" s="743" t="s">
        <v>4537</v>
      </c>
      <c r="E725" s="744" t="s">
        <v>2739</v>
      </c>
      <c r="F725" s="662" t="s">
        <v>2728</v>
      </c>
      <c r="G725" s="662" t="s">
        <v>2795</v>
      </c>
      <c r="H725" s="662" t="s">
        <v>582</v>
      </c>
      <c r="I725" s="662" t="s">
        <v>3432</v>
      </c>
      <c r="J725" s="662" t="s">
        <v>3433</v>
      </c>
      <c r="K725" s="662" t="s">
        <v>3434</v>
      </c>
      <c r="L725" s="663">
        <v>338.94</v>
      </c>
      <c r="M725" s="663">
        <v>677.88</v>
      </c>
      <c r="N725" s="662">
        <v>2</v>
      </c>
      <c r="O725" s="745">
        <v>2</v>
      </c>
      <c r="P725" s="663">
        <v>677.88</v>
      </c>
      <c r="Q725" s="678">
        <v>1</v>
      </c>
      <c r="R725" s="662">
        <v>2</v>
      </c>
      <c r="S725" s="678">
        <v>1</v>
      </c>
      <c r="T725" s="745">
        <v>2</v>
      </c>
      <c r="U725" s="701">
        <v>1</v>
      </c>
    </row>
    <row r="726" spans="1:21" ht="14.4" customHeight="1" x14ac:dyDescent="0.3">
      <c r="A726" s="661">
        <v>11</v>
      </c>
      <c r="B726" s="662" t="s">
        <v>581</v>
      </c>
      <c r="C726" s="662" t="s">
        <v>2731</v>
      </c>
      <c r="D726" s="743" t="s">
        <v>4537</v>
      </c>
      <c r="E726" s="744" t="s">
        <v>2739</v>
      </c>
      <c r="F726" s="662" t="s">
        <v>2728</v>
      </c>
      <c r="G726" s="662" t="s">
        <v>2795</v>
      </c>
      <c r="H726" s="662" t="s">
        <v>582</v>
      </c>
      <c r="I726" s="662" t="s">
        <v>3215</v>
      </c>
      <c r="J726" s="662" t="s">
        <v>3216</v>
      </c>
      <c r="K726" s="662" t="s">
        <v>3217</v>
      </c>
      <c r="L726" s="663">
        <v>249.37</v>
      </c>
      <c r="M726" s="663">
        <v>2244.3299999999995</v>
      </c>
      <c r="N726" s="662">
        <v>9</v>
      </c>
      <c r="O726" s="745">
        <v>9</v>
      </c>
      <c r="P726" s="663">
        <v>2244.3299999999995</v>
      </c>
      <c r="Q726" s="678">
        <v>1</v>
      </c>
      <c r="R726" s="662">
        <v>9</v>
      </c>
      <c r="S726" s="678">
        <v>1</v>
      </c>
      <c r="T726" s="745">
        <v>9</v>
      </c>
      <c r="U726" s="701">
        <v>1</v>
      </c>
    </row>
    <row r="727" spans="1:21" ht="14.4" customHeight="1" x14ac:dyDescent="0.3">
      <c r="A727" s="661">
        <v>11</v>
      </c>
      <c r="B727" s="662" t="s">
        <v>581</v>
      </c>
      <c r="C727" s="662" t="s">
        <v>2731</v>
      </c>
      <c r="D727" s="743" t="s">
        <v>4537</v>
      </c>
      <c r="E727" s="744" t="s">
        <v>2739</v>
      </c>
      <c r="F727" s="662" t="s">
        <v>2728</v>
      </c>
      <c r="G727" s="662" t="s">
        <v>2795</v>
      </c>
      <c r="H727" s="662" t="s">
        <v>582</v>
      </c>
      <c r="I727" s="662" t="s">
        <v>3435</v>
      </c>
      <c r="J727" s="662" t="s">
        <v>3436</v>
      </c>
      <c r="K727" s="662"/>
      <c r="L727" s="663">
        <v>705.67</v>
      </c>
      <c r="M727" s="663">
        <v>705.67</v>
      </c>
      <c r="N727" s="662">
        <v>1</v>
      </c>
      <c r="O727" s="745">
        <v>1</v>
      </c>
      <c r="P727" s="663">
        <v>705.67</v>
      </c>
      <c r="Q727" s="678">
        <v>1</v>
      </c>
      <c r="R727" s="662">
        <v>1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11</v>
      </c>
      <c r="B728" s="662" t="s">
        <v>581</v>
      </c>
      <c r="C728" s="662" t="s">
        <v>2731</v>
      </c>
      <c r="D728" s="743" t="s">
        <v>4537</v>
      </c>
      <c r="E728" s="744" t="s">
        <v>2739</v>
      </c>
      <c r="F728" s="662" t="s">
        <v>2728</v>
      </c>
      <c r="G728" s="662" t="s">
        <v>2795</v>
      </c>
      <c r="H728" s="662" t="s">
        <v>582</v>
      </c>
      <c r="I728" s="662" t="s">
        <v>2959</v>
      </c>
      <c r="J728" s="662" t="s">
        <v>2940</v>
      </c>
      <c r="K728" s="662" t="s">
        <v>2960</v>
      </c>
      <c r="L728" s="663">
        <v>58.5</v>
      </c>
      <c r="M728" s="663">
        <v>117</v>
      </c>
      <c r="N728" s="662">
        <v>2</v>
      </c>
      <c r="O728" s="745">
        <v>2</v>
      </c>
      <c r="P728" s="663">
        <v>117</v>
      </c>
      <c r="Q728" s="678">
        <v>1</v>
      </c>
      <c r="R728" s="662">
        <v>2</v>
      </c>
      <c r="S728" s="678">
        <v>1</v>
      </c>
      <c r="T728" s="745">
        <v>2</v>
      </c>
      <c r="U728" s="701">
        <v>1</v>
      </c>
    </row>
    <row r="729" spans="1:21" ht="14.4" customHeight="1" x14ac:dyDescent="0.3">
      <c r="A729" s="661">
        <v>11</v>
      </c>
      <c r="B729" s="662" t="s">
        <v>581</v>
      </c>
      <c r="C729" s="662" t="s">
        <v>2731</v>
      </c>
      <c r="D729" s="743" t="s">
        <v>4537</v>
      </c>
      <c r="E729" s="744" t="s">
        <v>2739</v>
      </c>
      <c r="F729" s="662" t="s">
        <v>2728</v>
      </c>
      <c r="G729" s="662" t="s">
        <v>2795</v>
      </c>
      <c r="H729" s="662" t="s">
        <v>582</v>
      </c>
      <c r="I729" s="662" t="s">
        <v>3437</v>
      </c>
      <c r="J729" s="662" t="s">
        <v>3438</v>
      </c>
      <c r="K729" s="662" t="s">
        <v>3439</v>
      </c>
      <c r="L729" s="663">
        <v>121</v>
      </c>
      <c r="M729" s="663">
        <v>121</v>
      </c>
      <c r="N729" s="662">
        <v>1</v>
      </c>
      <c r="O729" s="745">
        <v>1</v>
      </c>
      <c r="P729" s="663">
        <v>121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11</v>
      </c>
      <c r="B730" s="662" t="s">
        <v>581</v>
      </c>
      <c r="C730" s="662" t="s">
        <v>2731</v>
      </c>
      <c r="D730" s="743" t="s">
        <v>4537</v>
      </c>
      <c r="E730" s="744" t="s">
        <v>2739</v>
      </c>
      <c r="F730" s="662" t="s">
        <v>2728</v>
      </c>
      <c r="G730" s="662" t="s">
        <v>2795</v>
      </c>
      <c r="H730" s="662" t="s">
        <v>582</v>
      </c>
      <c r="I730" s="662" t="s">
        <v>3440</v>
      </c>
      <c r="J730" s="662" t="s">
        <v>3441</v>
      </c>
      <c r="K730" s="662" t="s">
        <v>3442</v>
      </c>
      <c r="L730" s="663">
        <v>300</v>
      </c>
      <c r="M730" s="663">
        <v>300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11</v>
      </c>
      <c r="B731" s="662" t="s">
        <v>581</v>
      </c>
      <c r="C731" s="662" t="s">
        <v>2731</v>
      </c>
      <c r="D731" s="743" t="s">
        <v>4537</v>
      </c>
      <c r="E731" s="744" t="s">
        <v>2739</v>
      </c>
      <c r="F731" s="662" t="s">
        <v>2728</v>
      </c>
      <c r="G731" s="662" t="s">
        <v>2795</v>
      </c>
      <c r="H731" s="662" t="s">
        <v>582</v>
      </c>
      <c r="I731" s="662" t="s">
        <v>3443</v>
      </c>
      <c r="J731" s="662" t="s">
        <v>3444</v>
      </c>
      <c r="K731" s="662" t="s">
        <v>3445</v>
      </c>
      <c r="L731" s="663">
        <v>345</v>
      </c>
      <c r="M731" s="663">
        <v>345</v>
      </c>
      <c r="N731" s="662">
        <v>1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11</v>
      </c>
      <c r="B732" s="662" t="s">
        <v>581</v>
      </c>
      <c r="C732" s="662" t="s">
        <v>2731</v>
      </c>
      <c r="D732" s="743" t="s">
        <v>4537</v>
      </c>
      <c r="E732" s="744" t="s">
        <v>2739</v>
      </c>
      <c r="F732" s="662" t="s">
        <v>2728</v>
      </c>
      <c r="G732" s="662" t="s">
        <v>2795</v>
      </c>
      <c r="H732" s="662" t="s">
        <v>582</v>
      </c>
      <c r="I732" s="662" t="s">
        <v>3446</v>
      </c>
      <c r="J732" s="662" t="s">
        <v>3447</v>
      </c>
      <c r="K732" s="662" t="s">
        <v>3448</v>
      </c>
      <c r="L732" s="663">
        <v>599.80999999999995</v>
      </c>
      <c r="M732" s="663">
        <v>599.80999999999995</v>
      </c>
      <c r="N732" s="662">
        <v>1</v>
      </c>
      <c r="O732" s="745">
        <v>1</v>
      </c>
      <c r="P732" s="663">
        <v>599.80999999999995</v>
      </c>
      <c r="Q732" s="678">
        <v>1</v>
      </c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11</v>
      </c>
      <c r="B733" s="662" t="s">
        <v>581</v>
      </c>
      <c r="C733" s="662" t="s">
        <v>2731</v>
      </c>
      <c r="D733" s="743" t="s">
        <v>4537</v>
      </c>
      <c r="E733" s="744" t="s">
        <v>2739</v>
      </c>
      <c r="F733" s="662" t="s">
        <v>2728</v>
      </c>
      <c r="G733" s="662" t="s">
        <v>2795</v>
      </c>
      <c r="H733" s="662" t="s">
        <v>582</v>
      </c>
      <c r="I733" s="662" t="s">
        <v>3449</v>
      </c>
      <c r="J733" s="662" t="s">
        <v>3450</v>
      </c>
      <c r="K733" s="662" t="s">
        <v>3451</v>
      </c>
      <c r="L733" s="663">
        <v>331.32</v>
      </c>
      <c r="M733" s="663">
        <v>331.32</v>
      </c>
      <c r="N733" s="662">
        <v>1</v>
      </c>
      <c r="O733" s="745">
        <v>1</v>
      </c>
      <c r="P733" s="663">
        <v>331.32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11</v>
      </c>
      <c r="B734" s="662" t="s">
        <v>581</v>
      </c>
      <c r="C734" s="662" t="s">
        <v>2731</v>
      </c>
      <c r="D734" s="743" t="s">
        <v>4537</v>
      </c>
      <c r="E734" s="744" t="s">
        <v>2739</v>
      </c>
      <c r="F734" s="662" t="s">
        <v>2728</v>
      </c>
      <c r="G734" s="662" t="s">
        <v>2795</v>
      </c>
      <c r="H734" s="662" t="s">
        <v>582</v>
      </c>
      <c r="I734" s="662" t="s">
        <v>3452</v>
      </c>
      <c r="J734" s="662" t="s">
        <v>3453</v>
      </c>
      <c r="K734" s="662"/>
      <c r="L734" s="663">
        <v>250</v>
      </c>
      <c r="M734" s="663">
        <v>1000</v>
      </c>
      <c r="N734" s="662">
        <v>4</v>
      </c>
      <c r="O734" s="745">
        <v>4</v>
      </c>
      <c r="P734" s="663">
        <v>750</v>
      </c>
      <c r="Q734" s="678">
        <v>0.75</v>
      </c>
      <c r="R734" s="662">
        <v>3</v>
      </c>
      <c r="S734" s="678">
        <v>0.75</v>
      </c>
      <c r="T734" s="745">
        <v>3</v>
      </c>
      <c r="U734" s="701">
        <v>0.75</v>
      </c>
    </row>
    <row r="735" spans="1:21" ht="14.4" customHeight="1" x14ac:dyDescent="0.3">
      <c r="A735" s="661">
        <v>11</v>
      </c>
      <c r="B735" s="662" t="s">
        <v>581</v>
      </c>
      <c r="C735" s="662" t="s">
        <v>2731</v>
      </c>
      <c r="D735" s="743" t="s">
        <v>4537</v>
      </c>
      <c r="E735" s="744" t="s">
        <v>2739</v>
      </c>
      <c r="F735" s="662" t="s">
        <v>2728</v>
      </c>
      <c r="G735" s="662" t="s">
        <v>2795</v>
      </c>
      <c r="H735" s="662" t="s">
        <v>582</v>
      </c>
      <c r="I735" s="662" t="s">
        <v>3454</v>
      </c>
      <c r="J735" s="662" t="s">
        <v>3455</v>
      </c>
      <c r="K735" s="662" t="s">
        <v>3456</v>
      </c>
      <c r="L735" s="663">
        <v>1600</v>
      </c>
      <c r="M735" s="663">
        <v>1600</v>
      </c>
      <c r="N735" s="662">
        <v>1</v>
      </c>
      <c r="O735" s="745">
        <v>1</v>
      </c>
      <c r="P735" s="663">
        <v>1600</v>
      </c>
      <c r="Q735" s="678">
        <v>1</v>
      </c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11</v>
      </c>
      <c r="B736" s="662" t="s">
        <v>581</v>
      </c>
      <c r="C736" s="662" t="s">
        <v>2731</v>
      </c>
      <c r="D736" s="743" t="s">
        <v>4537</v>
      </c>
      <c r="E736" s="744" t="s">
        <v>2739</v>
      </c>
      <c r="F736" s="662" t="s">
        <v>2728</v>
      </c>
      <c r="G736" s="662" t="s">
        <v>2795</v>
      </c>
      <c r="H736" s="662" t="s">
        <v>582</v>
      </c>
      <c r="I736" s="662" t="s">
        <v>2961</v>
      </c>
      <c r="J736" s="662" t="s">
        <v>2962</v>
      </c>
      <c r="K736" s="662" t="s">
        <v>2963</v>
      </c>
      <c r="L736" s="663">
        <v>500</v>
      </c>
      <c r="M736" s="663">
        <v>500</v>
      </c>
      <c r="N736" s="662">
        <v>1</v>
      </c>
      <c r="O736" s="745">
        <v>1</v>
      </c>
      <c r="P736" s="663">
        <v>500</v>
      </c>
      <c r="Q736" s="678">
        <v>1</v>
      </c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11</v>
      </c>
      <c r="B737" s="662" t="s">
        <v>581</v>
      </c>
      <c r="C737" s="662" t="s">
        <v>2731</v>
      </c>
      <c r="D737" s="743" t="s">
        <v>4537</v>
      </c>
      <c r="E737" s="744" t="s">
        <v>2739</v>
      </c>
      <c r="F737" s="662" t="s">
        <v>2728</v>
      </c>
      <c r="G737" s="662" t="s">
        <v>2795</v>
      </c>
      <c r="H737" s="662" t="s">
        <v>582</v>
      </c>
      <c r="I737" s="662" t="s">
        <v>3457</v>
      </c>
      <c r="J737" s="662" t="s">
        <v>3458</v>
      </c>
      <c r="K737" s="662" t="s">
        <v>3459</v>
      </c>
      <c r="L737" s="663">
        <v>300</v>
      </c>
      <c r="M737" s="663">
        <v>300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11</v>
      </c>
      <c r="B738" s="662" t="s">
        <v>581</v>
      </c>
      <c r="C738" s="662" t="s">
        <v>2731</v>
      </c>
      <c r="D738" s="743" t="s">
        <v>4537</v>
      </c>
      <c r="E738" s="744" t="s">
        <v>2739</v>
      </c>
      <c r="F738" s="662" t="s">
        <v>2728</v>
      </c>
      <c r="G738" s="662" t="s">
        <v>2795</v>
      </c>
      <c r="H738" s="662" t="s">
        <v>582</v>
      </c>
      <c r="I738" s="662" t="s">
        <v>3460</v>
      </c>
      <c r="J738" s="662" t="s">
        <v>3461</v>
      </c>
      <c r="K738" s="662" t="s">
        <v>3462</v>
      </c>
      <c r="L738" s="663">
        <v>100</v>
      </c>
      <c r="M738" s="663">
        <v>100</v>
      </c>
      <c r="N738" s="662">
        <v>1</v>
      </c>
      <c r="O738" s="745">
        <v>1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11</v>
      </c>
      <c r="B739" s="662" t="s">
        <v>581</v>
      </c>
      <c r="C739" s="662" t="s">
        <v>2731</v>
      </c>
      <c r="D739" s="743" t="s">
        <v>4537</v>
      </c>
      <c r="E739" s="744" t="s">
        <v>2739</v>
      </c>
      <c r="F739" s="662" t="s">
        <v>2728</v>
      </c>
      <c r="G739" s="662" t="s">
        <v>2809</v>
      </c>
      <c r="H739" s="662" t="s">
        <v>582</v>
      </c>
      <c r="I739" s="662" t="s">
        <v>2843</v>
      </c>
      <c r="J739" s="662" t="s">
        <v>2844</v>
      </c>
      <c r="K739" s="662" t="s">
        <v>2845</v>
      </c>
      <c r="L739" s="663">
        <v>950</v>
      </c>
      <c r="M739" s="663">
        <v>950</v>
      </c>
      <c r="N739" s="662">
        <v>1</v>
      </c>
      <c r="O739" s="745">
        <v>1</v>
      </c>
      <c r="P739" s="663">
        <v>950</v>
      </c>
      <c r="Q739" s="678">
        <v>1</v>
      </c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11</v>
      </c>
      <c r="B740" s="662" t="s">
        <v>581</v>
      </c>
      <c r="C740" s="662" t="s">
        <v>2731</v>
      </c>
      <c r="D740" s="743" t="s">
        <v>4537</v>
      </c>
      <c r="E740" s="744" t="s">
        <v>2739</v>
      </c>
      <c r="F740" s="662" t="s">
        <v>2728</v>
      </c>
      <c r="G740" s="662" t="s">
        <v>2809</v>
      </c>
      <c r="H740" s="662" t="s">
        <v>582</v>
      </c>
      <c r="I740" s="662" t="s">
        <v>3463</v>
      </c>
      <c r="J740" s="662" t="s">
        <v>3464</v>
      </c>
      <c r="K740" s="662" t="s">
        <v>3465</v>
      </c>
      <c r="L740" s="663">
        <v>260</v>
      </c>
      <c r="M740" s="663">
        <v>520</v>
      </c>
      <c r="N740" s="662">
        <v>2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11</v>
      </c>
      <c r="B741" s="662" t="s">
        <v>581</v>
      </c>
      <c r="C741" s="662" t="s">
        <v>2731</v>
      </c>
      <c r="D741" s="743" t="s">
        <v>4537</v>
      </c>
      <c r="E741" s="744" t="s">
        <v>2739</v>
      </c>
      <c r="F741" s="662" t="s">
        <v>2728</v>
      </c>
      <c r="G741" s="662" t="s">
        <v>2809</v>
      </c>
      <c r="H741" s="662" t="s">
        <v>582</v>
      </c>
      <c r="I741" s="662" t="s">
        <v>3245</v>
      </c>
      <c r="J741" s="662" t="s">
        <v>3246</v>
      </c>
      <c r="K741" s="662" t="s">
        <v>3247</v>
      </c>
      <c r="L741" s="663">
        <v>7000</v>
      </c>
      <c r="M741" s="663">
        <v>7000</v>
      </c>
      <c r="N741" s="662">
        <v>1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11</v>
      </c>
      <c r="B742" s="662" t="s">
        <v>581</v>
      </c>
      <c r="C742" s="662" t="s">
        <v>2731</v>
      </c>
      <c r="D742" s="743" t="s">
        <v>4537</v>
      </c>
      <c r="E742" s="744" t="s">
        <v>2739</v>
      </c>
      <c r="F742" s="662" t="s">
        <v>2728</v>
      </c>
      <c r="G742" s="662" t="s">
        <v>2809</v>
      </c>
      <c r="H742" s="662" t="s">
        <v>582</v>
      </c>
      <c r="I742" s="662" t="s">
        <v>3466</v>
      </c>
      <c r="J742" s="662" t="s">
        <v>3467</v>
      </c>
      <c r="K742" s="662" t="s">
        <v>3468</v>
      </c>
      <c r="L742" s="663">
        <v>25800</v>
      </c>
      <c r="M742" s="663">
        <v>25800</v>
      </c>
      <c r="N742" s="662">
        <v>1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11</v>
      </c>
      <c r="B743" s="662" t="s">
        <v>581</v>
      </c>
      <c r="C743" s="662" t="s">
        <v>2731</v>
      </c>
      <c r="D743" s="743" t="s">
        <v>4537</v>
      </c>
      <c r="E743" s="744" t="s">
        <v>2739</v>
      </c>
      <c r="F743" s="662" t="s">
        <v>2728</v>
      </c>
      <c r="G743" s="662" t="s">
        <v>2809</v>
      </c>
      <c r="H743" s="662" t="s">
        <v>582</v>
      </c>
      <c r="I743" s="662" t="s">
        <v>2921</v>
      </c>
      <c r="J743" s="662" t="s">
        <v>2922</v>
      </c>
      <c r="K743" s="662" t="s">
        <v>2923</v>
      </c>
      <c r="L743" s="663">
        <v>200</v>
      </c>
      <c r="M743" s="663">
        <v>5600</v>
      </c>
      <c r="N743" s="662">
        <v>28</v>
      </c>
      <c r="O743" s="745">
        <v>15</v>
      </c>
      <c r="P743" s="663">
        <v>4200</v>
      </c>
      <c r="Q743" s="678">
        <v>0.75</v>
      </c>
      <c r="R743" s="662">
        <v>21</v>
      </c>
      <c r="S743" s="678">
        <v>0.75</v>
      </c>
      <c r="T743" s="745">
        <v>11</v>
      </c>
      <c r="U743" s="701">
        <v>0.73333333333333328</v>
      </c>
    </row>
    <row r="744" spans="1:21" ht="14.4" customHeight="1" x14ac:dyDescent="0.3">
      <c r="A744" s="661">
        <v>11</v>
      </c>
      <c r="B744" s="662" t="s">
        <v>581</v>
      </c>
      <c r="C744" s="662" t="s">
        <v>2731</v>
      </c>
      <c r="D744" s="743" t="s">
        <v>4537</v>
      </c>
      <c r="E744" s="744" t="s">
        <v>2739</v>
      </c>
      <c r="F744" s="662" t="s">
        <v>2728</v>
      </c>
      <c r="G744" s="662" t="s">
        <v>2809</v>
      </c>
      <c r="H744" s="662" t="s">
        <v>582</v>
      </c>
      <c r="I744" s="662" t="s">
        <v>2813</v>
      </c>
      <c r="J744" s="662" t="s">
        <v>2814</v>
      </c>
      <c r="K744" s="662" t="s">
        <v>2815</v>
      </c>
      <c r="L744" s="663">
        <v>278.75</v>
      </c>
      <c r="M744" s="663">
        <v>7247.5</v>
      </c>
      <c r="N744" s="662">
        <v>26</v>
      </c>
      <c r="O744" s="745">
        <v>14</v>
      </c>
      <c r="P744" s="663">
        <v>6690</v>
      </c>
      <c r="Q744" s="678">
        <v>0.92307692307692313</v>
      </c>
      <c r="R744" s="662">
        <v>24</v>
      </c>
      <c r="S744" s="678">
        <v>0.92307692307692313</v>
      </c>
      <c r="T744" s="745">
        <v>13</v>
      </c>
      <c r="U744" s="701">
        <v>0.9285714285714286</v>
      </c>
    </row>
    <row r="745" spans="1:21" ht="14.4" customHeight="1" x14ac:dyDescent="0.3">
      <c r="A745" s="661">
        <v>11</v>
      </c>
      <c r="B745" s="662" t="s">
        <v>581</v>
      </c>
      <c r="C745" s="662" t="s">
        <v>2731</v>
      </c>
      <c r="D745" s="743" t="s">
        <v>4537</v>
      </c>
      <c r="E745" s="744" t="s">
        <v>2739</v>
      </c>
      <c r="F745" s="662" t="s">
        <v>2728</v>
      </c>
      <c r="G745" s="662" t="s">
        <v>2809</v>
      </c>
      <c r="H745" s="662" t="s">
        <v>582</v>
      </c>
      <c r="I745" s="662" t="s">
        <v>3469</v>
      </c>
      <c r="J745" s="662" t="s">
        <v>3470</v>
      </c>
      <c r="K745" s="662" t="s">
        <v>3471</v>
      </c>
      <c r="L745" s="663">
        <v>2000</v>
      </c>
      <c r="M745" s="663">
        <v>2000</v>
      </c>
      <c r="N745" s="662">
        <v>1</v>
      </c>
      <c r="O745" s="745">
        <v>1</v>
      </c>
      <c r="P745" s="663">
        <v>2000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11</v>
      </c>
      <c r="B746" s="662" t="s">
        <v>581</v>
      </c>
      <c r="C746" s="662" t="s">
        <v>2731</v>
      </c>
      <c r="D746" s="743" t="s">
        <v>4537</v>
      </c>
      <c r="E746" s="744" t="s">
        <v>2739</v>
      </c>
      <c r="F746" s="662" t="s">
        <v>2728</v>
      </c>
      <c r="G746" s="662" t="s">
        <v>2809</v>
      </c>
      <c r="H746" s="662" t="s">
        <v>582</v>
      </c>
      <c r="I746" s="662" t="s">
        <v>3472</v>
      </c>
      <c r="J746" s="662" t="s">
        <v>3473</v>
      </c>
      <c r="K746" s="662" t="s">
        <v>3474</v>
      </c>
      <c r="L746" s="663">
        <v>300</v>
      </c>
      <c r="M746" s="663">
        <v>600</v>
      </c>
      <c r="N746" s="662">
        <v>2</v>
      </c>
      <c r="O746" s="745">
        <v>1</v>
      </c>
      <c r="P746" s="663">
        <v>600</v>
      </c>
      <c r="Q746" s="678">
        <v>1</v>
      </c>
      <c r="R746" s="662">
        <v>2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11</v>
      </c>
      <c r="B747" s="662" t="s">
        <v>581</v>
      </c>
      <c r="C747" s="662" t="s">
        <v>2731</v>
      </c>
      <c r="D747" s="743" t="s">
        <v>4537</v>
      </c>
      <c r="E747" s="744" t="s">
        <v>2739</v>
      </c>
      <c r="F747" s="662" t="s">
        <v>2728</v>
      </c>
      <c r="G747" s="662" t="s">
        <v>3278</v>
      </c>
      <c r="H747" s="662" t="s">
        <v>582</v>
      </c>
      <c r="I747" s="662" t="s">
        <v>3475</v>
      </c>
      <c r="J747" s="662" t="s">
        <v>3476</v>
      </c>
      <c r="K747" s="662" t="s">
        <v>3477</v>
      </c>
      <c r="L747" s="663">
        <v>3000</v>
      </c>
      <c r="M747" s="663">
        <v>3000</v>
      </c>
      <c r="N747" s="662">
        <v>1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11</v>
      </c>
      <c r="B748" s="662" t="s">
        <v>581</v>
      </c>
      <c r="C748" s="662" t="s">
        <v>2731</v>
      </c>
      <c r="D748" s="743" t="s">
        <v>4537</v>
      </c>
      <c r="E748" s="744" t="s">
        <v>2739</v>
      </c>
      <c r="F748" s="662" t="s">
        <v>2728</v>
      </c>
      <c r="G748" s="662" t="s">
        <v>3278</v>
      </c>
      <c r="H748" s="662" t="s">
        <v>582</v>
      </c>
      <c r="I748" s="662" t="s">
        <v>3478</v>
      </c>
      <c r="J748" s="662" t="s">
        <v>3479</v>
      </c>
      <c r="K748" s="662" t="s">
        <v>3480</v>
      </c>
      <c r="L748" s="663">
        <v>553.15</v>
      </c>
      <c r="M748" s="663">
        <v>121692.99999999991</v>
      </c>
      <c r="N748" s="662">
        <v>220</v>
      </c>
      <c r="O748" s="745">
        <v>51</v>
      </c>
      <c r="P748" s="663">
        <v>111736.29999999992</v>
      </c>
      <c r="Q748" s="678">
        <v>0.9181818181818181</v>
      </c>
      <c r="R748" s="662">
        <v>202</v>
      </c>
      <c r="S748" s="678">
        <v>0.91818181818181821</v>
      </c>
      <c r="T748" s="745">
        <v>48</v>
      </c>
      <c r="U748" s="701">
        <v>0.94117647058823528</v>
      </c>
    </row>
    <row r="749" spans="1:21" ht="14.4" customHeight="1" x14ac:dyDescent="0.3">
      <c r="A749" s="661">
        <v>11</v>
      </c>
      <c r="B749" s="662" t="s">
        <v>581</v>
      </c>
      <c r="C749" s="662" t="s">
        <v>2731</v>
      </c>
      <c r="D749" s="743" t="s">
        <v>4537</v>
      </c>
      <c r="E749" s="744" t="s">
        <v>2740</v>
      </c>
      <c r="F749" s="662" t="s">
        <v>2726</v>
      </c>
      <c r="G749" s="662" t="s">
        <v>2769</v>
      </c>
      <c r="H749" s="662" t="s">
        <v>582</v>
      </c>
      <c r="I749" s="662" t="s">
        <v>897</v>
      </c>
      <c r="J749" s="662" t="s">
        <v>898</v>
      </c>
      <c r="K749" s="662" t="s">
        <v>2770</v>
      </c>
      <c r="L749" s="663">
        <v>72.64</v>
      </c>
      <c r="M749" s="663">
        <v>72.64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11</v>
      </c>
      <c r="B750" s="662" t="s">
        <v>581</v>
      </c>
      <c r="C750" s="662" t="s">
        <v>2731</v>
      </c>
      <c r="D750" s="743" t="s">
        <v>4537</v>
      </c>
      <c r="E750" s="744" t="s">
        <v>2740</v>
      </c>
      <c r="F750" s="662" t="s">
        <v>2726</v>
      </c>
      <c r="G750" s="662" t="s">
        <v>3061</v>
      </c>
      <c r="H750" s="662" t="s">
        <v>582</v>
      </c>
      <c r="I750" s="662" t="s">
        <v>3481</v>
      </c>
      <c r="J750" s="662" t="s">
        <v>3063</v>
      </c>
      <c r="K750" s="662" t="s">
        <v>3482</v>
      </c>
      <c r="L750" s="663">
        <v>0</v>
      </c>
      <c r="M750" s="663">
        <v>0</v>
      </c>
      <c r="N750" s="662">
        <v>4</v>
      </c>
      <c r="O750" s="745">
        <v>4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11</v>
      </c>
      <c r="B751" s="662" t="s">
        <v>581</v>
      </c>
      <c r="C751" s="662" t="s">
        <v>2731</v>
      </c>
      <c r="D751" s="743" t="s">
        <v>4537</v>
      </c>
      <c r="E751" s="744" t="s">
        <v>2740</v>
      </c>
      <c r="F751" s="662" t="s">
        <v>2726</v>
      </c>
      <c r="G751" s="662" t="s">
        <v>3325</v>
      </c>
      <c r="H751" s="662" t="s">
        <v>582</v>
      </c>
      <c r="I751" s="662" t="s">
        <v>3483</v>
      </c>
      <c r="J751" s="662" t="s">
        <v>3327</v>
      </c>
      <c r="K751" s="662" t="s">
        <v>3484</v>
      </c>
      <c r="L751" s="663">
        <v>106.47</v>
      </c>
      <c r="M751" s="663">
        <v>319.40999999999997</v>
      </c>
      <c r="N751" s="662">
        <v>3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11</v>
      </c>
      <c r="B752" s="662" t="s">
        <v>581</v>
      </c>
      <c r="C752" s="662" t="s">
        <v>2731</v>
      </c>
      <c r="D752" s="743" t="s">
        <v>4537</v>
      </c>
      <c r="E752" s="744" t="s">
        <v>2740</v>
      </c>
      <c r="F752" s="662" t="s">
        <v>2726</v>
      </c>
      <c r="G752" s="662" t="s">
        <v>3067</v>
      </c>
      <c r="H752" s="662" t="s">
        <v>582</v>
      </c>
      <c r="I752" s="662" t="s">
        <v>3068</v>
      </c>
      <c r="J752" s="662" t="s">
        <v>3069</v>
      </c>
      <c r="K752" s="662" t="s">
        <v>3070</v>
      </c>
      <c r="L752" s="663">
        <v>159.71</v>
      </c>
      <c r="M752" s="663">
        <v>1437.3899999999999</v>
      </c>
      <c r="N752" s="662">
        <v>9</v>
      </c>
      <c r="O752" s="745">
        <v>4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11</v>
      </c>
      <c r="B753" s="662" t="s">
        <v>581</v>
      </c>
      <c r="C753" s="662" t="s">
        <v>2731</v>
      </c>
      <c r="D753" s="743" t="s">
        <v>4537</v>
      </c>
      <c r="E753" s="744" t="s">
        <v>2740</v>
      </c>
      <c r="F753" s="662" t="s">
        <v>2726</v>
      </c>
      <c r="G753" s="662" t="s">
        <v>3067</v>
      </c>
      <c r="H753" s="662" t="s">
        <v>582</v>
      </c>
      <c r="I753" s="662" t="s">
        <v>3330</v>
      </c>
      <c r="J753" s="662" t="s">
        <v>3069</v>
      </c>
      <c r="K753" s="662" t="s">
        <v>3331</v>
      </c>
      <c r="L753" s="663">
        <v>0</v>
      </c>
      <c r="M753" s="663">
        <v>0</v>
      </c>
      <c r="N753" s="662">
        <v>27</v>
      </c>
      <c r="O753" s="745">
        <v>25</v>
      </c>
      <c r="P753" s="663">
        <v>0</v>
      </c>
      <c r="Q753" s="678"/>
      <c r="R753" s="662">
        <v>5</v>
      </c>
      <c r="S753" s="678">
        <v>0.18518518518518517</v>
      </c>
      <c r="T753" s="745">
        <v>5</v>
      </c>
      <c r="U753" s="701">
        <v>0.2</v>
      </c>
    </row>
    <row r="754" spans="1:21" ht="14.4" customHeight="1" x14ac:dyDescent="0.3">
      <c r="A754" s="661">
        <v>11</v>
      </c>
      <c r="B754" s="662" t="s">
        <v>581</v>
      </c>
      <c r="C754" s="662" t="s">
        <v>2731</v>
      </c>
      <c r="D754" s="743" t="s">
        <v>4537</v>
      </c>
      <c r="E754" s="744" t="s">
        <v>2740</v>
      </c>
      <c r="F754" s="662" t="s">
        <v>2726</v>
      </c>
      <c r="G754" s="662" t="s">
        <v>3067</v>
      </c>
      <c r="H754" s="662" t="s">
        <v>582</v>
      </c>
      <c r="I754" s="662" t="s">
        <v>3334</v>
      </c>
      <c r="J754" s="662" t="s">
        <v>3074</v>
      </c>
      <c r="K754" s="662" t="s">
        <v>3335</v>
      </c>
      <c r="L754" s="663">
        <v>0</v>
      </c>
      <c r="M754" s="663">
        <v>0</v>
      </c>
      <c r="N754" s="662">
        <v>5</v>
      </c>
      <c r="O754" s="745">
        <v>5</v>
      </c>
      <c r="P754" s="663">
        <v>0</v>
      </c>
      <c r="Q754" s="678"/>
      <c r="R754" s="662">
        <v>1</v>
      </c>
      <c r="S754" s="678">
        <v>0.2</v>
      </c>
      <c r="T754" s="745">
        <v>1</v>
      </c>
      <c r="U754" s="701">
        <v>0.2</v>
      </c>
    </row>
    <row r="755" spans="1:21" ht="14.4" customHeight="1" x14ac:dyDescent="0.3">
      <c r="A755" s="661">
        <v>11</v>
      </c>
      <c r="B755" s="662" t="s">
        <v>581</v>
      </c>
      <c r="C755" s="662" t="s">
        <v>2731</v>
      </c>
      <c r="D755" s="743" t="s">
        <v>4537</v>
      </c>
      <c r="E755" s="744" t="s">
        <v>2740</v>
      </c>
      <c r="F755" s="662" t="s">
        <v>2726</v>
      </c>
      <c r="G755" s="662" t="s">
        <v>3090</v>
      </c>
      <c r="H755" s="662" t="s">
        <v>582</v>
      </c>
      <c r="I755" s="662" t="s">
        <v>3485</v>
      </c>
      <c r="J755" s="662" t="s">
        <v>3486</v>
      </c>
      <c r="K755" s="662" t="s">
        <v>3487</v>
      </c>
      <c r="L755" s="663">
        <v>0</v>
      </c>
      <c r="M755" s="663">
        <v>0</v>
      </c>
      <c r="N755" s="662">
        <v>3</v>
      </c>
      <c r="O755" s="745">
        <v>1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11</v>
      </c>
      <c r="B756" s="662" t="s">
        <v>581</v>
      </c>
      <c r="C756" s="662" t="s">
        <v>2731</v>
      </c>
      <c r="D756" s="743" t="s">
        <v>4537</v>
      </c>
      <c r="E756" s="744" t="s">
        <v>2740</v>
      </c>
      <c r="F756" s="662" t="s">
        <v>2726</v>
      </c>
      <c r="G756" s="662" t="s">
        <v>3094</v>
      </c>
      <c r="H756" s="662" t="s">
        <v>1064</v>
      </c>
      <c r="I756" s="662" t="s">
        <v>3488</v>
      </c>
      <c r="J756" s="662" t="s">
        <v>3096</v>
      </c>
      <c r="K756" s="662" t="s">
        <v>3489</v>
      </c>
      <c r="L756" s="663">
        <v>206.53</v>
      </c>
      <c r="M756" s="663">
        <v>206.53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11</v>
      </c>
      <c r="B757" s="662" t="s">
        <v>581</v>
      </c>
      <c r="C757" s="662" t="s">
        <v>2731</v>
      </c>
      <c r="D757" s="743" t="s">
        <v>4537</v>
      </c>
      <c r="E757" s="744" t="s">
        <v>2740</v>
      </c>
      <c r="F757" s="662" t="s">
        <v>2726</v>
      </c>
      <c r="G757" s="662" t="s">
        <v>3490</v>
      </c>
      <c r="H757" s="662" t="s">
        <v>582</v>
      </c>
      <c r="I757" s="662" t="s">
        <v>3491</v>
      </c>
      <c r="J757" s="662" t="s">
        <v>3492</v>
      </c>
      <c r="K757" s="662" t="s">
        <v>3493</v>
      </c>
      <c r="L757" s="663">
        <v>816.97</v>
      </c>
      <c r="M757" s="663">
        <v>7352.7300000000005</v>
      </c>
      <c r="N757" s="662">
        <v>9</v>
      </c>
      <c r="O757" s="745">
        <v>2</v>
      </c>
      <c r="P757" s="663">
        <v>3267.88</v>
      </c>
      <c r="Q757" s="678">
        <v>0.44444444444444442</v>
      </c>
      <c r="R757" s="662">
        <v>4</v>
      </c>
      <c r="S757" s="678">
        <v>0.44444444444444442</v>
      </c>
      <c r="T757" s="745">
        <v>1</v>
      </c>
      <c r="U757" s="701">
        <v>0.5</v>
      </c>
    </row>
    <row r="758" spans="1:21" ht="14.4" customHeight="1" x14ac:dyDescent="0.3">
      <c r="A758" s="661">
        <v>11</v>
      </c>
      <c r="B758" s="662" t="s">
        <v>581</v>
      </c>
      <c r="C758" s="662" t="s">
        <v>2731</v>
      </c>
      <c r="D758" s="743" t="s">
        <v>4537</v>
      </c>
      <c r="E758" s="744" t="s">
        <v>2740</v>
      </c>
      <c r="F758" s="662" t="s">
        <v>2726</v>
      </c>
      <c r="G758" s="662" t="s">
        <v>3354</v>
      </c>
      <c r="H758" s="662" t="s">
        <v>582</v>
      </c>
      <c r="I758" s="662" t="s">
        <v>3355</v>
      </c>
      <c r="J758" s="662" t="s">
        <v>3356</v>
      </c>
      <c r="K758" s="662" t="s">
        <v>3357</v>
      </c>
      <c r="L758" s="663">
        <v>663.86</v>
      </c>
      <c r="M758" s="663">
        <v>663.86</v>
      </c>
      <c r="N758" s="662">
        <v>1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11</v>
      </c>
      <c r="B759" s="662" t="s">
        <v>581</v>
      </c>
      <c r="C759" s="662" t="s">
        <v>2731</v>
      </c>
      <c r="D759" s="743" t="s">
        <v>4537</v>
      </c>
      <c r="E759" s="744" t="s">
        <v>2740</v>
      </c>
      <c r="F759" s="662" t="s">
        <v>2726</v>
      </c>
      <c r="G759" s="662" t="s">
        <v>2783</v>
      </c>
      <c r="H759" s="662" t="s">
        <v>1064</v>
      </c>
      <c r="I759" s="662" t="s">
        <v>1073</v>
      </c>
      <c r="J759" s="662" t="s">
        <v>1074</v>
      </c>
      <c r="K759" s="662" t="s">
        <v>2608</v>
      </c>
      <c r="L759" s="663">
        <v>48.42</v>
      </c>
      <c r="M759" s="663">
        <v>96.84</v>
      </c>
      <c r="N759" s="662">
        <v>2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11</v>
      </c>
      <c r="B760" s="662" t="s">
        <v>581</v>
      </c>
      <c r="C760" s="662" t="s">
        <v>2731</v>
      </c>
      <c r="D760" s="743" t="s">
        <v>4537</v>
      </c>
      <c r="E760" s="744" t="s">
        <v>2740</v>
      </c>
      <c r="F760" s="662" t="s">
        <v>2726</v>
      </c>
      <c r="G760" s="662" t="s">
        <v>2783</v>
      </c>
      <c r="H760" s="662" t="s">
        <v>1064</v>
      </c>
      <c r="I760" s="662" t="s">
        <v>2831</v>
      </c>
      <c r="J760" s="662" t="s">
        <v>1074</v>
      </c>
      <c r="K760" s="662" t="s">
        <v>2832</v>
      </c>
      <c r="L760" s="663">
        <v>0</v>
      </c>
      <c r="M760" s="663">
        <v>0</v>
      </c>
      <c r="N760" s="662">
        <v>7</v>
      </c>
      <c r="O760" s="745">
        <v>2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11</v>
      </c>
      <c r="B761" s="662" t="s">
        <v>581</v>
      </c>
      <c r="C761" s="662" t="s">
        <v>2731</v>
      </c>
      <c r="D761" s="743" t="s">
        <v>4537</v>
      </c>
      <c r="E761" s="744" t="s">
        <v>2740</v>
      </c>
      <c r="F761" s="662" t="s">
        <v>2726</v>
      </c>
      <c r="G761" s="662" t="s">
        <v>2936</v>
      </c>
      <c r="H761" s="662" t="s">
        <v>582</v>
      </c>
      <c r="I761" s="662" t="s">
        <v>3494</v>
      </c>
      <c r="J761" s="662" t="s">
        <v>906</v>
      </c>
      <c r="K761" s="662" t="s">
        <v>3495</v>
      </c>
      <c r="L761" s="663">
        <v>0</v>
      </c>
      <c r="M761" s="663">
        <v>0</v>
      </c>
      <c r="N761" s="662">
        <v>1</v>
      </c>
      <c r="O761" s="745">
        <v>1</v>
      </c>
      <c r="P761" s="663">
        <v>0</v>
      </c>
      <c r="Q761" s="678"/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11</v>
      </c>
      <c r="B762" s="662" t="s">
        <v>581</v>
      </c>
      <c r="C762" s="662" t="s">
        <v>2731</v>
      </c>
      <c r="D762" s="743" t="s">
        <v>4537</v>
      </c>
      <c r="E762" s="744" t="s">
        <v>2740</v>
      </c>
      <c r="F762" s="662" t="s">
        <v>2726</v>
      </c>
      <c r="G762" s="662" t="s">
        <v>3413</v>
      </c>
      <c r="H762" s="662" t="s">
        <v>582</v>
      </c>
      <c r="I762" s="662" t="s">
        <v>3496</v>
      </c>
      <c r="J762" s="662" t="s">
        <v>3497</v>
      </c>
      <c r="K762" s="662" t="s">
        <v>1796</v>
      </c>
      <c r="L762" s="663">
        <v>0</v>
      </c>
      <c r="M762" s="663">
        <v>0</v>
      </c>
      <c r="N762" s="662">
        <v>1</v>
      </c>
      <c r="O762" s="745">
        <v>0.5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11</v>
      </c>
      <c r="B763" s="662" t="s">
        <v>581</v>
      </c>
      <c r="C763" s="662" t="s">
        <v>2731</v>
      </c>
      <c r="D763" s="743" t="s">
        <v>4537</v>
      </c>
      <c r="E763" s="744" t="s">
        <v>2740</v>
      </c>
      <c r="F763" s="662" t="s">
        <v>2726</v>
      </c>
      <c r="G763" s="662" t="s">
        <v>3413</v>
      </c>
      <c r="H763" s="662" t="s">
        <v>582</v>
      </c>
      <c r="I763" s="662" t="s">
        <v>3498</v>
      </c>
      <c r="J763" s="662" t="s">
        <v>3497</v>
      </c>
      <c r="K763" s="662" t="s">
        <v>1036</v>
      </c>
      <c r="L763" s="663">
        <v>0</v>
      </c>
      <c r="M763" s="663">
        <v>0</v>
      </c>
      <c r="N763" s="662">
        <v>2</v>
      </c>
      <c r="O763" s="745">
        <v>0.5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11</v>
      </c>
      <c r="B764" s="662" t="s">
        <v>581</v>
      </c>
      <c r="C764" s="662" t="s">
        <v>2731</v>
      </c>
      <c r="D764" s="743" t="s">
        <v>4537</v>
      </c>
      <c r="E764" s="744" t="s">
        <v>2740</v>
      </c>
      <c r="F764" s="662" t="s">
        <v>2726</v>
      </c>
      <c r="G764" s="662" t="s">
        <v>3499</v>
      </c>
      <c r="H764" s="662" t="s">
        <v>582</v>
      </c>
      <c r="I764" s="662" t="s">
        <v>3500</v>
      </c>
      <c r="J764" s="662" t="s">
        <v>3501</v>
      </c>
      <c r="K764" s="662" t="s">
        <v>3502</v>
      </c>
      <c r="L764" s="663">
        <v>0</v>
      </c>
      <c r="M764" s="663">
        <v>0</v>
      </c>
      <c r="N764" s="662">
        <v>1</v>
      </c>
      <c r="O764" s="745">
        <v>0.5</v>
      </c>
      <c r="P764" s="663"/>
      <c r="Q764" s="678"/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11</v>
      </c>
      <c r="B765" s="662" t="s">
        <v>581</v>
      </c>
      <c r="C765" s="662" t="s">
        <v>2731</v>
      </c>
      <c r="D765" s="743" t="s">
        <v>4537</v>
      </c>
      <c r="E765" s="744" t="s">
        <v>2740</v>
      </c>
      <c r="F765" s="662" t="s">
        <v>2728</v>
      </c>
      <c r="G765" s="662" t="s">
        <v>2839</v>
      </c>
      <c r="H765" s="662" t="s">
        <v>582</v>
      </c>
      <c r="I765" s="662" t="s">
        <v>2840</v>
      </c>
      <c r="J765" s="662" t="s">
        <v>2841</v>
      </c>
      <c r="K765" s="662" t="s">
        <v>2842</v>
      </c>
      <c r="L765" s="663">
        <v>0</v>
      </c>
      <c r="M765" s="663">
        <v>0</v>
      </c>
      <c r="N765" s="662">
        <v>11</v>
      </c>
      <c r="O765" s="745">
        <v>11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11</v>
      </c>
      <c r="B766" s="662" t="s">
        <v>581</v>
      </c>
      <c r="C766" s="662" t="s">
        <v>2731</v>
      </c>
      <c r="D766" s="743" t="s">
        <v>4537</v>
      </c>
      <c r="E766" s="744" t="s">
        <v>2740</v>
      </c>
      <c r="F766" s="662" t="s">
        <v>2728</v>
      </c>
      <c r="G766" s="662" t="s">
        <v>2795</v>
      </c>
      <c r="H766" s="662" t="s">
        <v>582</v>
      </c>
      <c r="I766" s="662" t="s">
        <v>3503</v>
      </c>
      <c r="J766" s="662" t="s">
        <v>3421</v>
      </c>
      <c r="K766" s="662" t="s">
        <v>3504</v>
      </c>
      <c r="L766" s="663">
        <v>1600</v>
      </c>
      <c r="M766" s="663">
        <v>1600</v>
      </c>
      <c r="N766" s="662">
        <v>1</v>
      </c>
      <c r="O766" s="745">
        <v>1</v>
      </c>
      <c r="P766" s="663">
        <v>1600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11</v>
      </c>
      <c r="B767" s="662" t="s">
        <v>581</v>
      </c>
      <c r="C767" s="662" t="s">
        <v>2731</v>
      </c>
      <c r="D767" s="743" t="s">
        <v>4537</v>
      </c>
      <c r="E767" s="744" t="s">
        <v>2740</v>
      </c>
      <c r="F767" s="662" t="s">
        <v>2728</v>
      </c>
      <c r="G767" s="662" t="s">
        <v>2795</v>
      </c>
      <c r="H767" s="662" t="s">
        <v>582</v>
      </c>
      <c r="I767" s="662" t="s">
        <v>3204</v>
      </c>
      <c r="J767" s="662" t="s">
        <v>3205</v>
      </c>
      <c r="K767" s="662" t="s">
        <v>3206</v>
      </c>
      <c r="L767" s="663">
        <v>180</v>
      </c>
      <c r="M767" s="663">
        <v>180</v>
      </c>
      <c r="N767" s="662">
        <v>1</v>
      </c>
      <c r="O767" s="745">
        <v>1</v>
      </c>
      <c r="P767" s="663">
        <v>180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11</v>
      </c>
      <c r="B768" s="662" t="s">
        <v>581</v>
      </c>
      <c r="C768" s="662" t="s">
        <v>2731</v>
      </c>
      <c r="D768" s="743" t="s">
        <v>4537</v>
      </c>
      <c r="E768" s="744" t="s">
        <v>2740</v>
      </c>
      <c r="F768" s="662" t="s">
        <v>2728</v>
      </c>
      <c r="G768" s="662" t="s">
        <v>2795</v>
      </c>
      <c r="H768" s="662" t="s">
        <v>582</v>
      </c>
      <c r="I768" s="662" t="s">
        <v>3212</v>
      </c>
      <c r="J768" s="662" t="s">
        <v>3213</v>
      </c>
      <c r="K768" s="662" t="s">
        <v>3214</v>
      </c>
      <c r="L768" s="663">
        <v>600</v>
      </c>
      <c r="M768" s="663">
        <v>600</v>
      </c>
      <c r="N768" s="662">
        <v>1</v>
      </c>
      <c r="O768" s="745">
        <v>1</v>
      </c>
      <c r="P768" s="663">
        <v>600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11</v>
      </c>
      <c r="B769" s="662" t="s">
        <v>581</v>
      </c>
      <c r="C769" s="662" t="s">
        <v>2731</v>
      </c>
      <c r="D769" s="743" t="s">
        <v>4537</v>
      </c>
      <c r="E769" s="744" t="s">
        <v>2740</v>
      </c>
      <c r="F769" s="662" t="s">
        <v>2728</v>
      </c>
      <c r="G769" s="662" t="s">
        <v>2795</v>
      </c>
      <c r="H769" s="662" t="s">
        <v>582</v>
      </c>
      <c r="I769" s="662" t="s">
        <v>3505</v>
      </c>
      <c r="J769" s="662" t="s">
        <v>3506</v>
      </c>
      <c r="K769" s="662" t="s">
        <v>3507</v>
      </c>
      <c r="L769" s="663">
        <v>350</v>
      </c>
      <c r="M769" s="663">
        <v>350</v>
      </c>
      <c r="N769" s="662">
        <v>1</v>
      </c>
      <c r="O769" s="745">
        <v>1</v>
      </c>
      <c r="P769" s="663">
        <v>350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11</v>
      </c>
      <c r="B770" s="662" t="s">
        <v>581</v>
      </c>
      <c r="C770" s="662" t="s">
        <v>2731</v>
      </c>
      <c r="D770" s="743" t="s">
        <v>4537</v>
      </c>
      <c r="E770" s="744" t="s">
        <v>2740</v>
      </c>
      <c r="F770" s="662" t="s">
        <v>2728</v>
      </c>
      <c r="G770" s="662" t="s">
        <v>2795</v>
      </c>
      <c r="H770" s="662" t="s">
        <v>582</v>
      </c>
      <c r="I770" s="662" t="s">
        <v>3508</v>
      </c>
      <c r="J770" s="662" t="s">
        <v>3509</v>
      </c>
      <c r="K770" s="662" t="s">
        <v>3510</v>
      </c>
      <c r="L770" s="663">
        <v>700</v>
      </c>
      <c r="M770" s="663">
        <v>700</v>
      </c>
      <c r="N770" s="662">
        <v>1</v>
      </c>
      <c r="O770" s="745">
        <v>1</v>
      </c>
      <c r="P770" s="663">
        <v>700</v>
      </c>
      <c r="Q770" s="678">
        <v>1</v>
      </c>
      <c r="R770" s="662">
        <v>1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11</v>
      </c>
      <c r="B771" s="662" t="s">
        <v>581</v>
      </c>
      <c r="C771" s="662" t="s">
        <v>2731</v>
      </c>
      <c r="D771" s="743" t="s">
        <v>4537</v>
      </c>
      <c r="E771" s="744" t="s">
        <v>2740</v>
      </c>
      <c r="F771" s="662" t="s">
        <v>2728</v>
      </c>
      <c r="G771" s="662" t="s">
        <v>2809</v>
      </c>
      <c r="H771" s="662" t="s">
        <v>582</v>
      </c>
      <c r="I771" s="662" t="s">
        <v>2921</v>
      </c>
      <c r="J771" s="662" t="s">
        <v>2922</v>
      </c>
      <c r="K771" s="662" t="s">
        <v>2923</v>
      </c>
      <c r="L771" s="663">
        <v>200</v>
      </c>
      <c r="M771" s="663">
        <v>2400</v>
      </c>
      <c r="N771" s="662">
        <v>12</v>
      </c>
      <c r="O771" s="745">
        <v>6</v>
      </c>
      <c r="P771" s="663">
        <v>2000</v>
      </c>
      <c r="Q771" s="678">
        <v>0.83333333333333337</v>
      </c>
      <c r="R771" s="662">
        <v>10</v>
      </c>
      <c r="S771" s="678">
        <v>0.83333333333333337</v>
      </c>
      <c r="T771" s="745">
        <v>5</v>
      </c>
      <c r="U771" s="701">
        <v>0.83333333333333337</v>
      </c>
    </row>
    <row r="772" spans="1:21" ht="14.4" customHeight="1" x14ac:dyDescent="0.3">
      <c r="A772" s="661">
        <v>11</v>
      </c>
      <c r="B772" s="662" t="s">
        <v>581</v>
      </c>
      <c r="C772" s="662" t="s">
        <v>2731</v>
      </c>
      <c r="D772" s="743" t="s">
        <v>4537</v>
      </c>
      <c r="E772" s="744" t="s">
        <v>2740</v>
      </c>
      <c r="F772" s="662" t="s">
        <v>2728</v>
      </c>
      <c r="G772" s="662" t="s">
        <v>2809</v>
      </c>
      <c r="H772" s="662" t="s">
        <v>582</v>
      </c>
      <c r="I772" s="662" t="s">
        <v>2813</v>
      </c>
      <c r="J772" s="662" t="s">
        <v>2814</v>
      </c>
      <c r="K772" s="662" t="s">
        <v>2815</v>
      </c>
      <c r="L772" s="663">
        <v>278.75</v>
      </c>
      <c r="M772" s="663">
        <v>557.5</v>
      </c>
      <c r="N772" s="662">
        <v>2</v>
      </c>
      <c r="O772" s="745">
        <v>1</v>
      </c>
      <c r="P772" s="663">
        <v>557.5</v>
      </c>
      <c r="Q772" s="678">
        <v>1</v>
      </c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11</v>
      </c>
      <c r="B773" s="662" t="s">
        <v>581</v>
      </c>
      <c r="C773" s="662" t="s">
        <v>2731</v>
      </c>
      <c r="D773" s="743" t="s">
        <v>4537</v>
      </c>
      <c r="E773" s="744" t="s">
        <v>2740</v>
      </c>
      <c r="F773" s="662" t="s">
        <v>2728</v>
      </c>
      <c r="G773" s="662" t="s">
        <v>3278</v>
      </c>
      <c r="H773" s="662" t="s">
        <v>582</v>
      </c>
      <c r="I773" s="662" t="s">
        <v>3279</v>
      </c>
      <c r="J773" s="662" t="s">
        <v>3280</v>
      </c>
      <c r="K773" s="662" t="s">
        <v>3281</v>
      </c>
      <c r="L773" s="663">
        <v>1659.44</v>
      </c>
      <c r="M773" s="663">
        <v>1659.44</v>
      </c>
      <c r="N773" s="662">
        <v>1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11</v>
      </c>
      <c r="B774" s="662" t="s">
        <v>581</v>
      </c>
      <c r="C774" s="662" t="s">
        <v>2731</v>
      </c>
      <c r="D774" s="743" t="s">
        <v>4537</v>
      </c>
      <c r="E774" s="744" t="s">
        <v>2740</v>
      </c>
      <c r="F774" s="662" t="s">
        <v>2728</v>
      </c>
      <c r="G774" s="662" t="s">
        <v>3278</v>
      </c>
      <c r="H774" s="662" t="s">
        <v>582</v>
      </c>
      <c r="I774" s="662" t="s">
        <v>3478</v>
      </c>
      <c r="J774" s="662" t="s">
        <v>3479</v>
      </c>
      <c r="K774" s="662" t="s">
        <v>3480</v>
      </c>
      <c r="L774" s="663">
        <v>553.15</v>
      </c>
      <c r="M774" s="663">
        <v>1659.4499999999998</v>
      </c>
      <c r="N774" s="662">
        <v>3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11</v>
      </c>
      <c r="B775" s="662" t="s">
        <v>581</v>
      </c>
      <c r="C775" s="662" t="s">
        <v>2731</v>
      </c>
      <c r="D775" s="743" t="s">
        <v>4537</v>
      </c>
      <c r="E775" s="744" t="s">
        <v>2741</v>
      </c>
      <c r="F775" s="662" t="s">
        <v>2726</v>
      </c>
      <c r="G775" s="662" t="s">
        <v>2765</v>
      </c>
      <c r="H775" s="662" t="s">
        <v>1064</v>
      </c>
      <c r="I775" s="662" t="s">
        <v>1272</v>
      </c>
      <c r="J775" s="662" t="s">
        <v>2587</v>
      </c>
      <c r="K775" s="662" t="s">
        <v>2588</v>
      </c>
      <c r="L775" s="663">
        <v>154.36000000000001</v>
      </c>
      <c r="M775" s="663">
        <v>771.80000000000007</v>
      </c>
      <c r="N775" s="662">
        <v>5</v>
      </c>
      <c r="O775" s="745">
        <v>3</v>
      </c>
      <c r="P775" s="663">
        <v>308.72000000000003</v>
      </c>
      <c r="Q775" s="678">
        <v>0.4</v>
      </c>
      <c r="R775" s="662">
        <v>2</v>
      </c>
      <c r="S775" s="678">
        <v>0.4</v>
      </c>
      <c r="T775" s="745">
        <v>1.5</v>
      </c>
      <c r="U775" s="701">
        <v>0.5</v>
      </c>
    </row>
    <row r="776" spans="1:21" ht="14.4" customHeight="1" x14ac:dyDescent="0.3">
      <c r="A776" s="661">
        <v>11</v>
      </c>
      <c r="B776" s="662" t="s">
        <v>581</v>
      </c>
      <c r="C776" s="662" t="s">
        <v>2731</v>
      </c>
      <c r="D776" s="743" t="s">
        <v>4537</v>
      </c>
      <c r="E776" s="744" t="s">
        <v>2741</v>
      </c>
      <c r="F776" s="662" t="s">
        <v>2726</v>
      </c>
      <c r="G776" s="662" t="s">
        <v>2765</v>
      </c>
      <c r="H776" s="662" t="s">
        <v>1064</v>
      </c>
      <c r="I776" s="662" t="s">
        <v>2965</v>
      </c>
      <c r="J776" s="662" t="s">
        <v>2587</v>
      </c>
      <c r="K776" s="662" t="s">
        <v>2951</v>
      </c>
      <c r="L776" s="663">
        <v>225.06</v>
      </c>
      <c r="M776" s="663">
        <v>2025.54</v>
      </c>
      <c r="N776" s="662">
        <v>9</v>
      </c>
      <c r="O776" s="745">
        <v>2.5</v>
      </c>
      <c r="P776" s="663">
        <v>2025.54</v>
      </c>
      <c r="Q776" s="678">
        <v>1</v>
      </c>
      <c r="R776" s="662">
        <v>9</v>
      </c>
      <c r="S776" s="678">
        <v>1</v>
      </c>
      <c r="T776" s="745">
        <v>2.5</v>
      </c>
      <c r="U776" s="701">
        <v>1</v>
      </c>
    </row>
    <row r="777" spans="1:21" ht="14.4" customHeight="1" x14ac:dyDescent="0.3">
      <c r="A777" s="661">
        <v>11</v>
      </c>
      <c r="B777" s="662" t="s">
        <v>581</v>
      </c>
      <c r="C777" s="662" t="s">
        <v>2731</v>
      </c>
      <c r="D777" s="743" t="s">
        <v>4537</v>
      </c>
      <c r="E777" s="744" t="s">
        <v>2741</v>
      </c>
      <c r="F777" s="662" t="s">
        <v>2726</v>
      </c>
      <c r="G777" s="662" t="s">
        <v>2966</v>
      </c>
      <c r="H777" s="662" t="s">
        <v>582</v>
      </c>
      <c r="I777" s="662" t="s">
        <v>2967</v>
      </c>
      <c r="J777" s="662" t="s">
        <v>2968</v>
      </c>
      <c r="K777" s="662" t="s">
        <v>2969</v>
      </c>
      <c r="L777" s="663">
        <v>159.71</v>
      </c>
      <c r="M777" s="663">
        <v>3513.62</v>
      </c>
      <c r="N777" s="662">
        <v>22</v>
      </c>
      <c r="O777" s="745">
        <v>12</v>
      </c>
      <c r="P777" s="663">
        <v>1117.97</v>
      </c>
      <c r="Q777" s="678">
        <v>0.31818181818181818</v>
      </c>
      <c r="R777" s="662">
        <v>7</v>
      </c>
      <c r="S777" s="678">
        <v>0.31818181818181818</v>
      </c>
      <c r="T777" s="745">
        <v>3</v>
      </c>
      <c r="U777" s="701">
        <v>0.25</v>
      </c>
    </row>
    <row r="778" spans="1:21" ht="14.4" customHeight="1" x14ac:dyDescent="0.3">
      <c r="A778" s="661">
        <v>11</v>
      </c>
      <c r="B778" s="662" t="s">
        <v>581</v>
      </c>
      <c r="C778" s="662" t="s">
        <v>2731</v>
      </c>
      <c r="D778" s="743" t="s">
        <v>4537</v>
      </c>
      <c r="E778" s="744" t="s">
        <v>2741</v>
      </c>
      <c r="F778" s="662" t="s">
        <v>2726</v>
      </c>
      <c r="G778" s="662" t="s">
        <v>2768</v>
      </c>
      <c r="H778" s="662" t="s">
        <v>582</v>
      </c>
      <c r="I778" s="662" t="s">
        <v>1957</v>
      </c>
      <c r="J778" s="662" t="s">
        <v>1958</v>
      </c>
      <c r="K778" s="662" t="s">
        <v>2594</v>
      </c>
      <c r="L778" s="663">
        <v>66.819999999999993</v>
      </c>
      <c r="M778" s="663">
        <v>267.27999999999997</v>
      </c>
      <c r="N778" s="662">
        <v>4</v>
      </c>
      <c r="O778" s="745">
        <v>0.5</v>
      </c>
      <c r="P778" s="663">
        <v>267.27999999999997</v>
      </c>
      <c r="Q778" s="678">
        <v>1</v>
      </c>
      <c r="R778" s="662">
        <v>4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11</v>
      </c>
      <c r="B779" s="662" t="s">
        <v>581</v>
      </c>
      <c r="C779" s="662" t="s">
        <v>2731</v>
      </c>
      <c r="D779" s="743" t="s">
        <v>4537</v>
      </c>
      <c r="E779" s="744" t="s">
        <v>2741</v>
      </c>
      <c r="F779" s="662" t="s">
        <v>2726</v>
      </c>
      <c r="G779" s="662" t="s">
        <v>3316</v>
      </c>
      <c r="H779" s="662" t="s">
        <v>582</v>
      </c>
      <c r="I779" s="662" t="s">
        <v>3317</v>
      </c>
      <c r="J779" s="662" t="s">
        <v>3318</v>
      </c>
      <c r="K779" s="662" t="s">
        <v>1565</v>
      </c>
      <c r="L779" s="663">
        <v>79.849999999999994</v>
      </c>
      <c r="M779" s="663">
        <v>159.69999999999999</v>
      </c>
      <c r="N779" s="662">
        <v>2</v>
      </c>
      <c r="O779" s="745">
        <v>2</v>
      </c>
      <c r="P779" s="663">
        <v>79.849999999999994</v>
      </c>
      <c r="Q779" s="678">
        <v>0.5</v>
      </c>
      <c r="R779" s="662">
        <v>1</v>
      </c>
      <c r="S779" s="678">
        <v>0.5</v>
      </c>
      <c r="T779" s="745">
        <v>1</v>
      </c>
      <c r="U779" s="701">
        <v>0.5</v>
      </c>
    </row>
    <row r="780" spans="1:21" ht="14.4" customHeight="1" x14ac:dyDescent="0.3">
      <c r="A780" s="661">
        <v>11</v>
      </c>
      <c r="B780" s="662" t="s">
        <v>581</v>
      </c>
      <c r="C780" s="662" t="s">
        <v>2731</v>
      </c>
      <c r="D780" s="743" t="s">
        <v>4537</v>
      </c>
      <c r="E780" s="744" t="s">
        <v>2741</v>
      </c>
      <c r="F780" s="662" t="s">
        <v>2726</v>
      </c>
      <c r="G780" s="662" t="s">
        <v>3316</v>
      </c>
      <c r="H780" s="662" t="s">
        <v>582</v>
      </c>
      <c r="I780" s="662" t="s">
        <v>3511</v>
      </c>
      <c r="J780" s="662" t="s">
        <v>3318</v>
      </c>
      <c r="K780" s="662" t="s">
        <v>3512</v>
      </c>
      <c r="L780" s="663">
        <v>0</v>
      </c>
      <c r="M780" s="663">
        <v>0</v>
      </c>
      <c r="N780" s="662">
        <v>4</v>
      </c>
      <c r="O780" s="745">
        <v>2</v>
      </c>
      <c r="P780" s="663">
        <v>0</v>
      </c>
      <c r="Q780" s="678"/>
      <c r="R780" s="662">
        <v>4</v>
      </c>
      <c r="S780" s="678">
        <v>1</v>
      </c>
      <c r="T780" s="745">
        <v>2</v>
      </c>
      <c r="U780" s="701">
        <v>1</v>
      </c>
    </row>
    <row r="781" spans="1:21" ht="14.4" customHeight="1" x14ac:dyDescent="0.3">
      <c r="A781" s="661">
        <v>11</v>
      </c>
      <c r="B781" s="662" t="s">
        <v>581</v>
      </c>
      <c r="C781" s="662" t="s">
        <v>2731</v>
      </c>
      <c r="D781" s="743" t="s">
        <v>4537</v>
      </c>
      <c r="E781" s="744" t="s">
        <v>2741</v>
      </c>
      <c r="F781" s="662" t="s">
        <v>2726</v>
      </c>
      <c r="G781" s="662" t="s">
        <v>2769</v>
      </c>
      <c r="H781" s="662" t="s">
        <v>582</v>
      </c>
      <c r="I781" s="662" t="s">
        <v>897</v>
      </c>
      <c r="J781" s="662" t="s">
        <v>898</v>
      </c>
      <c r="K781" s="662" t="s">
        <v>2770</v>
      </c>
      <c r="L781" s="663">
        <v>72.64</v>
      </c>
      <c r="M781" s="663">
        <v>1380.1599999999999</v>
      </c>
      <c r="N781" s="662">
        <v>19</v>
      </c>
      <c r="O781" s="745">
        <v>8</v>
      </c>
      <c r="P781" s="663">
        <v>871.68</v>
      </c>
      <c r="Q781" s="678">
        <v>0.63157894736842113</v>
      </c>
      <c r="R781" s="662">
        <v>12</v>
      </c>
      <c r="S781" s="678">
        <v>0.63157894736842102</v>
      </c>
      <c r="T781" s="745">
        <v>4.5</v>
      </c>
      <c r="U781" s="701">
        <v>0.5625</v>
      </c>
    </row>
    <row r="782" spans="1:21" ht="14.4" customHeight="1" x14ac:dyDescent="0.3">
      <c r="A782" s="661">
        <v>11</v>
      </c>
      <c r="B782" s="662" t="s">
        <v>581</v>
      </c>
      <c r="C782" s="662" t="s">
        <v>2731</v>
      </c>
      <c r="D782" s="743" t="s">
        <v>4537</v>
      </c>
      <c r="E782" s="744" t="s">
        <v>2741</v>
      </c>
      <c r="F782" s="662" t="s">
        <v>2726</v>
      </c>
      <c r="G782" s="662" t="s">
        <v>2769</v>
      </c>
      <c r="H782" s="662" t="s">
        <v>582</v>
      </c>
      <c r="I782" s="662" t="s">
        <v>897</v>
      </c>
      <c r="J782" s="662" t="s">
        <v>898</v>
      </c>
      <c r="K782" s="662" t="s">
        <v>2770</v>
      </c>
      <c r="L782" s="663">
        <v>54.81</v>
      </c>
      <c r="M782" s="663">
        <v>383.67</v>
      </c>
      <c r="N782" s="662">
        <v>7</v>
      </c>
      <c r="O782" s="745">
        <v>3</v>
      </c>
      <c r="P782" s="663">
        <v>219.24</v>
      </c>
      <c r="Q782" s="678">
        <v>0.5714285714285714</v>
      </c>
      <c r="R782" s="662">
        <v>4</v>
      </c>
      <c r="S782" s="678">
        <v>0.5714285714285714</v>
      </c>
      <c r="T782" s="745">
        <v>2</v>
      </c>
      <c r="U782" s="701">
        <v>0.66666666666666663</v>
      </c>
    </row>
    <row r="783" spans="1:21" ht="14.4" customHeight="1" x14ac:dyDescent="0.3">
      <c r="A783" s="661">
        <v>11</v>
      </c>
      <c r="B783" s="662" t="s">
        <v>581</v>
      </c>
      <c r="C783" s="662" t="s">
        <v>2731</v>
      </c>
      <c r="D783" s="743" t="s">
        <v>4537</v>
      </c>
      <c r="E783" s="744" t="s">
        <v>2741</v>
      </c>
      <c r="F783" s="662" t="s">
        <v>2726</v>
      </c>
      <c r="G783" s="662" t="s">
        <v>2769</v>
      </c>
      <c r="H783" s="662" t="s">
        <v>582</v>
      </c>
      <c r="I783" s="662" t="s">
        <v>3513</v>
      </c>
      <c r="J783" s="662" t="s">
        <v>3514</v>
      </c>
      <c r="K783" s="662" t="s">
        <v>3351</v>
      </c>
      <c r="L783" s="663">
        <v>0</v>
      </c>
      <c r="M783" s="663">
        <v>0</v>
      </c>
      <c r="N783" s="662">
        <v>1</v>
      </c>
      <c r="O783" s="745">
        <v>1</v>
      </c>
      <c r="P783" s="663">
        <v>0</v>
      </c>
      <c r="Q783" s="678"/>
      <c r="R783" s="662">
        <v>1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11</v>
      </c>
      <c r="B784" s="662" t="s">
        <v>581</v>
      </c>
      <c r="C784" s="662" t="s">
        <v>2731</v>
      </c>
      <c r="D784" s="743" t="s">
        <v>4537</v>
      </c>
      <c r="E784" s="744" t="s">
        <v>2741</v>
      </c>
      <c r="F784" s="662" t="s">
        <v>2726</v>
      </c>
      <c r="G784" s="662" t="s">
        <v>2769</v>
      </c>
      <c r="H784" s="662" t="s">
        <v>582</v>
      </c>
      <c r="I784" s="662" t="s">
        <v>3515</v>
      </c>
      <c r="J784" s="662" t="s">
        <v>3516</v>
      </c>
      <c r="K784" s="662" t="s">
        <v>3517</v>
      </c>
      <c r="L784" s="663">
        <v>0</v>
      </c>
      <c r="M784" s="663">
        <v>0</v>
      </c>
      <c r="N784" s="662">
        <v>3</v>
      </c>
      <c r="O784" s="745"/>
      <c r="P784" s="663">
        <v>0</v>
      </c>
      <c r="Q784" s="678"/>
      <c r="R784" s="662">
        <v>3</v>
      </c>
      <c r="S784" s="678">
        <v>1</v>
      </c>
      <c r="T784" s="745"/>
      <c r="U784" s="701"/>
    </row>
    <row r="785" spans="1:21" ht="14.4" customHeight="1" x14ac:dyDescent="0.3">
      <c r="A785" s="661">
        <v>11</v>
      </c>
      <c r="B785" s="662" t="s">
        <v>581</v>
      </c>
      <c r="C785" s="662" t="s">
        <v>2731</v>
      </c>
      <c r="D785" s="743" t="s">
        <v>4537</v>
      </c>
      <c r="E785" s="744" t="s">
        <v>2741</v>
      </c>
      <c r="F785" s="662" t="s">
        <v>2726</v>
      </c>
      <c r="G785" s="662" t="s">
        <v>2823</v>
      </c>
      <c r="H785" s="662" t="s">
        <v>582</v>
      </c>
      <c r="I785" s="662" t="s">
        <v>3056</v>
      </c>
      <c r="J785" s="662" t="s">
        <v>676</v>
      </c>
      <c r="K785" s="662" t="s">
        <v>2825</v>
      </c>
      <c r="L785" s="663">
        <v>110.28</v>
      </c>
      <c r="M785" s="663">
        <v>661.68000000000006</v>
      </c>
      <c r="N785" s="662">
        <v>6</v>
      </c>
      <c r="O785" s="745">
        <v>1.5</v>
      </c>
      <c r="P785" s="663">
        <v>441.12</v>
      </c>
      <c r="Q785" s="678">
        <v>0.66666666666666663</v>
      </c>
      <c r="R785" s="662">
        <v>4</v>
      </c>
      <c r="S785" s="678">
        <v>0.66666666666666663</v>
      </c>
      <c r="T785" s="745">
        <v>1</v>
      </c>
      <c r="U785" s="701">
        <v>0.66666666666666663</v>
      </c>
    </row>
    <row r="786" spans="1:21" ht="14.4" customHeight="1" x14ac:dyDescent="0.3">
      <c r="A786" s="661">
        <v>11</v>
      </c>
      <c r="B786" s="662" t="s">
        <v>581</v>
      </c>
      <c r="C786" s="662" t="s">
        <v>2731</v>
      </c>
      <c r="D786" s="743" t="s">
        <v>4537</v>
      </c>
      <c r="E786" s="744" t="s">
        <v>2741</v>
      </c>
      <c r="F786" s="662" t="s">
        <v>2726</v>
      </c>
      <c r="G786" s="662" t="s">
        <v>2823</v>
      </c>
      <c r="H786" s="662" t="s">
        <v>582</v>
      </c>
      <c r="I786" s="662" t="s">
        <v>2824</v>
      </c>
      <c r="J786" s="662" t="s">
        <v>676</v>
      </c>
      <c r="K786" s="662" t="s">
        <v>2825</v>
      </c>
      <c r="L786" s="663">
        <v>110.28</v>
      </c>
      <c r="M786" s="663">
        <v>661.68000000000006</v>
      </c>
      <c r="N786" s="662">
        <v>6</v>
      </c>
      <c r="O786" s="745">
        <v>3.5</v>
      </c>
      <c r="P786" s="663">
        <v>441.12</v>
      </c>
      <c r="Q786" s="678">
        <v>0.66666666666666663</v>
      </c>
      <c r="R786" s="662">
        <v>4</v>
      </c>
      <c r="S786" s="678">
        <v>0.66666666666666663</v>
      </c>
      <c r="T786" s="745">
        <v>2</v>
      </c>
      <c r="U786" s="701">
        <v>0.5714285714285714</v>
      </c>
    </row>
    <row r="787" spans="1:21" ht="14.4" customHeight="1" x14ac:dyDescent="0.3">
      <c r="A787" s="661">
        <v>11</v>
      </c>
      <c r="B787" s="662" t="s">
        <v>581</v>
      </c>
      <c r="C787" s="662" t="s">
        <v>2731</v>
      </c>
      <c r="D787" s="743" t="s">
        <v>4537</v>
      </c>
      <c r="E787" s="744" t="s">
        <v>2741</v>
      </c>
      <c r="F787" s="662" t="s">
        <v>2726</v>
      </c>
      <c r="G787" s="662" t="s">
        <v>3325</v>
      </c>
      <c r="H787" s="662" t="s">
        <v>582</v>
      </c>
      <c r="I787" s="662" t="s">
        <v>3483</v>
      </c>
      <c r="J787" s="662" t="s">
        <v>3327</v>
      </c>
      <c r="K787" s="662" t="s">
        <v>3484</v>
      </c>
      <c r="L787" s="663">
        <v>106.47</v>
      </c>
      <c r="M787" s="663">
        <v>425.88</v>
      </c>
      <c r="N787" s="662">
        <v>4</v>
      </c>
      <c r="O787" s="745">
        <v>2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11</v>
      </c>
      <c r="B788" s="662" t="s">
        <v>581</v>
      </c>
      <c r="C788" s="662" t="s">
        <v>2731</v>
      </c>
      <c r="D788" s="743" t="s">
        <v>4537</v>
      </c>
      <c r="E788" s="744" t="s">
        <v>2741</v>
      </c>
      <c r="F788" s="662" t="s">
        <v>2726</v>
      </c>
      <c r="G788" s="662" t="s">
        <v>3067</v>
      </c>
      <c r="H788" s="662" t="s">
        <v>582</v>
      </c>
      <c r="I788" s="662" t="s">
        <v>3068</v>
      </c>
      <c r="J788" s="662" t="s">
        <v>3069</v>
      </c>
      <c r="K788" s="662" t="s">
        <v>3070</v>
      </c>
      <c r="L788" s="663">
        <v>159.71</v>
      </c>
      <c r="M788" s="663">
        <v>159.71</v>
      </c>
      <c r="N788" s="662">
        <v>1</v>
      </c>
      <c r="O788" s="745">
        <v>1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11</v>
      </c>
      <c r="B789" s="662" t="s">
        <v>581</v>
      </c>
      <c r="C789" s="662" t="s">
        <v>2731</v>
      </c>
      <c r="D789" s="743" t="s">
        <v>4537</v>
      </c>
      <c r="E789" s="744" t="s">
        <v>2741</v>
      </c>
      <c r="F789" s="662" t="s">
        <v>2726</v>
      </c>
      <c r="G789" s="662" t="s">
        <v>3067</v>
      </c>
      <c r="H789" s="662" t="s">
        <v>582</v>
      </c>
      <c r="I789" s="662" t="s">
        <v>3330</v>
      </c>
      <c r="J789" s="662" t="s">
        <v>3069</v>
      </c>
      <c r="K789" s="662" t="s">
        <v>3331</v>
      </c>
      <c r="L789" s="663">
        <v>0</v>
      </c>
      <c r="M789" s="663">
        <v>0</v>
      </c>
      <c r="N789" s="662">
        <v>1</v>
      </c>
      <c r="O789" s="745">
        <v>1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11</v>
      </c>
      <c r="B790" s="662" t="s">
        <v>581</v>
      </c>
      <c r="C790" s="662" t="s">
        <v>2731</v>
      </c>
      <c r="D790" s="743" t="s">
        <v>4537</v>
      </c>
      <c r="E790" s="744" t="s">
        <v>2741</v>
      </c>
      <c r="F790" s="662" t="s">
        <v>2726</v>
      </c>
      <c r="G790" s="662" t="s">
        <v>3076</v>
      </c>
      <c r="H790" s="662" t="s">
        <v>582</v>
      </c>
      <c r="I790" s="662" t="s">
        <v>3518</v>
      </c>
      <c r="J790" s="662" t="s">
        <v>3519</v>
      </c>
      <c r="K790" s="662" t="s">
        <v>3520</v>
      </c>
      <c r="L790" s="663">
        <v>0</v>
      </c>
      <c r="M790" s="663">
        <v>0</v>
      </c>
      <c r="N790" s="662">
        <v>1</v>
      </c>
      <c r="O790" s="745">
        <v>0.5</v>
      </c>
      <c r="P790" s="663">
        <v>0</v>
      </c>
      <c r="Q790" s="678"/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11</v>
      </c>
      <c r="B791" s="662" t="s">
        <v>581</v>
      </c>
      <c r="C791" s="662" t="s">
        <v>2731</v>
      </c>
      <c r="D791" s="743" t="s">
        <v>4537</v>
      </c>
      <c r="E791" s="744" t="s">
        <v>2741</v>
      </c>
      <c r="F791" s="662" t="s">
        <v>2726</v>
      </c>
      <c r="G791" s="662" t="s">
        <v>3076</v>
      </c>
      <c r="H791" s="662" t="s">
        <v>582</v>
      </c>
      <c r="I791" s="662" t="s">
        <v>3521</v>
      </c>
      <c r="J791" s="662" t="s">
        <v>3522</v>
      </c>
      <c r="K791" s="662" t="s">
        <v>3523</v>
      </c>
      <c r="L791" s="663">
        <v>0</v>
      </c>
      <c r="M791" s="663">
        <v>0</v>
      </c>
      <c r="N791" s="662">
        <v>1</v>
      </c>
      <c r="O791" s="745">
        <v>1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11</v>
      </c>
      <c r="B792" s="662" t="s">
        <v>581</v>
      </c>
      <c r="C792" s="662" t="s">
        <v>2731</v>
      </c>
      <c r="D792" s="743" t="s">
        <v>4537</v>
      </c>
      <c r="E792" s="744" t="s">
        <v>2741</v>
      </c>
      <c r="F792" s="662" t="s">
        <v>2726</v>
      </c>
      <c r="G792" s="662" t="s">
        <v>2826</v>
      </c>
      <c r="H792" s="662" t="s">
        <v>582</v>
      </c>
      <c r="I792" s="662" t="s">
        <v>883</v>
      </c>
      <c r="J792" s="662" t="s">
        <v>884</v>
      </c>
      <c r="K792" s="662" t="s">
        <v>2827</v>
      </c>
      <c r="L792" s="663">
        <v>60.9</v>
      </c>
      <c r="M792" s="663">
        <v>487.2</v>
      </c>
      <c r="N792" s="662">
        <v>8</v>
      </c>
      <c r="O792" s="745">
        <v>4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11</v>
      </c>
      <c r="B793" s="662" t="s">
        <v>581</v>
      </c>
      <c r="C793" s="662" t="s">
        <v>2731</v>
      </c>
      <c r="D793" s="743" t="s">
        <v>4537</v>
      </c>
      <c r="E793" s="744" t="s">
        <v>2741</v>
      </c>
      <c r="F793" s="662" t="s">
        <v>2726</v>
      </c>
      <c r="G793" s="662" t="s">
        <v>3348</v>
      </c>
      <c r="H793" s="662" t="s">
        <v>582</v>
      </c>
      <c r="I793" s="662" t="s">
        <v>3524</v>
      </c>
      <c r="J793" s="662" t="s">
        <v>3525</v>
      </c>
      <c r="K793" s="662" t="s">
        <v>3526</v>
      </c>
      <c r="L793" s="663">
        <v>61.44</v>
      </c>
      <c r="M793" s="663">
        <v>122.88</v>
      </c>
      <c r="N793" s="662">
        <v>2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11</v>
      </c>
      <c r="B794" s="662" t="s">
        <v>581</v>
      </c>
      <c r="C794" s="662" t="s">
        <v>2731</v>
      </c>
      <c r="D794" s="743" t="s">
        <v>4537</v>
      </c>
      <c r="E794" s="744" t="s">
        <v>2741</v>
      </c>
      <c r="F794" s="662" t="s">
        <v>2726</v>
      </c>
      <c r="G794" s="662" t="s">
        <v>3348</v>
      </c>
      <c r="H794" s="662" t="s">
        <v>582</v>
      </c>
      <c r="I794" s="662" t="s">
        <v>3527</v>
      </c>
      <c r="J794" s="662" t="s">
        <v>3528</v>
      </c>
      <c r="K794" s="662" t="s">
        <v>3021</v>
      </c>
      <c r="L794" s="663">
        <v>43.04</v>
      </c>
      <c r="M794" s="663">
        <v>172.16</v>
      </c>
      <c r="N794" s="662">
        <v>4</v>
      </c>
      <c r="O794" s="745">
        <v>2</v>
      </c>
      <c r="P794" s="663">
        <v>86.08</v>
      </c>
      <c r="Q794" s="678">
        <v>0.5</v>
      </c>
      <c r="R794" s="662">
        <v>2</v>
      </c>
      <c r="S794" s="678">
        <v>0.5</v>
      </c>
      <c r="T794" s="745">
        <v>1</v>
      </c>
      <c r="U794" s="701">
        <v>0.5</v>
      </c>
    </row>
    <row r="795" spans="1:21" ht="14.4" customHeight="1" x14ac:dyDescent="0.3">
      <c r="A795" s="661">
        <v>11</v>
      </c>
      <c r="B795" s="662" t="s">
        <v>581</v>
      </c>
      <c r="C795" s="662" t="s">
        <v>2731</v>
      </c>
      <c r="D795" s="743" t="s">
        <v>4537</v>
      </c>
      <c r="E795" s="744" t="s">
        <v>2741</v>
      </c>
      <c r="F795" s="662" t="s">
        <v>2726</v>
      </c>
      <c r="G795" s="662" t="s">
        <v>3529</v>
      </c>
      <c r="H795" s="662" t="s">
        <v>582</v>
      </c>
      <c r="I795" s="662" t="s">
        <v>3530</v>
      </c>
      <c r="J795" s="662" t="s">
        <v>3531</v>
      </c>
      <c r="K795" s="662" t="s">
        <v>3532</v>
      </c>
      <c r="L795" s="663">
        <v>0</v>
      </c>
      <c r="M795" s="663">
        <v>0</v>
      </c>
      <c r="N795" s="662">
        <v>2</v>
      </c>
      <c r="O795" s="745">
        <v>1</v>
      </c>
      <c r="P795" s="663">
        <v>0</v>
      </c>
      <c r="Q795" s="678"/>
      <c r="R795" s="662">
        <v>2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11</v>
      </c>
      <c r="B796" s="662" t="s">
        <v>581</v>
      </c>
      <c r="C796" s="662" t="s">
        <v>2731</v>
      </c>
      <c r="D796" s="743" t="s">
        <v>4537</v>
      </c>
      <c r="E796" s="744" t="s">
        <v>2741</v>
      </c>
      <c r="F796" s="662" t="s">
        <v>2726</v>
      </c>
      <c r="G796" s="662" t="s">
        <v>2775</v>
      </c>
      <c r="H796" s="662" t="s">
        <v>582</v>
      </c>
      <c r="I796" s="662" t="s">
        <v>1251</v>
      </c>
      <c r="J796" s="662" t="s">
        <v>1252</v>
      </c>
      <c r="K796" s="662" t="s">
        <v>1253</v>
      </c>
      <c r="L796" s="663">
        <v>147.31</v>
      </c>
      <c r="M796" s="663">
        <v>736.55</v>
      </c>
      <c r="N796" s="662">
        <v>5</v>
      </c>
      <c r="O796" s="745">
        <v>0.5</v>
      </c>
      <c r="P796" s="663">
        <v>736.55</v>
      </c>
      <c r="Q796" s="678">
        <v>1</v>
      </c>
      <c r="R796" s="662">
        <v>5</v>
      </c>
      <c r="S796" s="678">
        <v>1</v>
      </c>
      <c r="T796" s="745">
        <v>0.5</v>
      </c>
      <c r="U796" s="701">
        <v>1</v>
      </c>
    </row>
    <row r="797" spans="1:21" ht="14.4" customHeight="1" x14ac:dyDescent="0.3">
      <c r="A797" s="661">
        <v>11</v>
      </c>
      <c r="B797" s="662" t="s">
        <v>581</v>
      </c>
      <c r="C797" s="662" t="s">
        <v>2731</v>
      </c>
      <c r="D797" s="743" t="s">
        <v>4537</v>
      </c>
      <c r="E797" s="744" t="s">
        <v>2741</v>
      </c>
      <c r="F797" s="662" t="s">
        <v>2726</v>
      </c>
      <c r="G797" s="662" t="s">
        <v>3533</v>
      </c>
      <c r="H797" s="662" t="s">
        <v>582</v>
      </c>
      <c r="I797" s="662" t="s">
        <v>3534</v>
      </c>
      <c r="J797" s="662" t="s">
        <v>3535</v>
      </c>
      <c r="K797" s="662" t="s">
        <v>3536</v>
      </c>
      <c r="L797" s="663">
        <v>0</v>
      </c>
      <c r="M797" s="663">
        <v>0</v>
      </c>
      <c r="N797" s="662">
        <v>1</v>
      </c>
      <c r="O797" s="745">
        <v>0.5</v>
      </c>
      <c r="P797" s="663">
        <v>0</v>
      </c>
      <c r="Q797" s="678"/>
      <c r="R797" s="662">
        <v>1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11</v>
      </c>
      <c r="B798" s="662" t="s">
        <v>581</v>
      </c>
      <c r="C798" s="662" t="s">
        <v>2731</v>
      </c>
      <c r="D798" s="743" t="s">
        <v>4537</v>
      </c>
      <c r="E798" s="744" t="s">
        <v>2741</v>
      </c>
      <c r="F798" s="662" t="s">
        <v>2726</v>
      </c>
      <c r="G798" s="662" t="s">
        <v>3098</v>
      </c>
      <c r="H798" s="662" t="s">
        <v>582</v>
      </c>
      <c r="I798" s="662" t="s">
        <v>3352</v>
      </c>
      <c r="J798" s="662" t="s">
        <v>3353</v>
      </c>
      <c r="K798" s="662" t="s">
        <v>3101</v>
      </c>
      <c r="L798" s="663">
        <v>1776.67</v>
      </c>
      <c r="M798" s="663">
        <v>1776.67</v>
      </c>
      <c r="N798" s="662">
        <v>1</v>
      </c>
      <c r="O798" s="745">
        <v>1</v>
      </c>
      <c r="P798" s="663">
        <v>1776.67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11</v>
      </c>
      <c r="B799" s="662" t="s">
        <v>581</v>
      </c>
      <c r="C799" s="662" t="s">
        <v>2731</v>
      </c>
      <c r="D799" s="743" t="s">
        <v>4537</v>
      </c>
      <c r="E799" s="744" t="s">
        <v>2741</v>
      </c>
      <c r="F799" s="662" t="s">
        <v>2726</v>
      </c>
      <c r="G799" s="662" t="s">
        <v>3098</v>
      </c>
      <c r="H799" s="662" t="s">
        <v>582</v>
      </c>
      <c r="I799" s="662" t="s">
        <v>3099</v>
      </c>
      <c r="J799" s="662" t="s">
        <v>3100</v>
      </c>
      <c r="K799" s="662" t="s">
        <v>3101</v>
      </c>
      <c r="L799" s="663">
        <v>1776.68</v>
      </c>
      <c r="M799" s="663">
        <v>106600.79999999986</v>
      </c>
      <c r="N799" s="662">
        <v>60</v>
      </c>
      <c r="O799" s="745">
        <v>33</v>
      </c>
      <c r="P799" s="663">
        <v>101270.75999999986</v>
      </c>
      <c r="Q799" s="678">
        <v>0.95</v>
      </c>
      <c r="R799" s="662">
        <v>57</v>
      </c>
      <c r="S799" s="678">
        <v>0.95</v>
      </c>
      <c r="T799" s="745">
        <v>31.5</v>
      </c>
      <c r="U799" s="701">
        <v>0.95454545454545459</v>
      </c>
    </row>
    <row r="800" spans="1:21" ht="14.4" customHeight="1" x14ac:dyDescent="0.3">
      <c r="A800" s="661">
        <v>11</v>
      </c>
      <c r="B800" s="662" t="s">
        <v>581</v>
      </c>
      <c r="C800" s="662" t="s">
        <v>2731</v>
      </c>
      <c r="D800" s="743" t="s">
        <v>4537</v>
      </c>
      <c r="E800" s="744" t="s">
        <v>2741</v>
      </c>
      <c r="F800" s="662" t="s">
        <v>2726</v>
      </c>
      <c r="G800" s="662" t="s">
        <v>3098</v>
      </c>
      <c r="H800" s="662" t="s">
        <v>582</v>
      </c>
      <c r="I800" s="662" t="s">
        <v>3537</v>
      </c>
      <c r="J800" s="662" t="s">
        <v>3100</v>
      </c>
      <c r="K800" s="662" t="s">
        <v>3538</v>
      </c>
      <c r="L800" s="663">
        <v>592.22</v>
      </c>
      <c r="M800" s="663">
        <v>592.22</v>
      </c>
      <c r="N800" s="662">
        <v>1</v>
      </c>
      <c r="O800" s="745">
        <v>1</v>
      </c>
      <c r="P800" s="663">
        <v>592.22</v>
      </c>
      <c r="Q800" s="678">
        <v>1</v>
      </c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11</v>
      </c>
      <c r="B801" s="662" t="s">
        <v>581</v>
      </c>
      <c r="C801" s="662" t="s">
        <v>2731</v>
      </c>
      <c r="D801" s="743" t="s">
        <v>4537</v>
      </c>
      <c r="E801" s="744" t="s">
        <v>2741</v>
      </c>
      <c r="F801" s="662" t="s">
        <v>2726</v>
      </c>
      <c r="G801" s="662" t="s">
        <v>3102</v>
      </c>
      <c r="H801" s="662" t="s">
        <v>582</v>
      </c>
      <c r="I801" s="662" t="s">
        <v>3103</v>
      </c>
      <c r="J801" s="662" t="s">
        <v>3104</v>
      </c>
      <c r="K801" s="662" t="s">
        <v>3105</v>
      </c>
      <c r="L801" s="663">
        <v>64.56</v>
      </c>
      <c r="M801" s="663">
        <v>645.6</v>
      </c>
      <c r="N801" s="662">
        <v>10</v>
      </c>
      <c r="O801" s="745">
        <v>4</v>
      </c>
      <c r="P801" s="663">
        <v>322.8</v>
      </c>
      <c r="Q801" s="678">
        <v>0.5</v>
      </c>
      <c r="R801" s="662">
        <v>5</v>
      </c>
      <c r="S801" s="678">
        <v>0.5</v>
      </c>
      <c r="T801" s="745">
        <v>2.5</v>
      </c>
      <c r="U801" s="701">
        <v>0.625</v>
      </c>
    </row>
    <row r="802" spans="1:21" ht="14.4" customHeight="1" x14ac:dyDescent="0.3">
      <c r="A802" s="661">
        <v>11</v>
      </c>
      <c r="B802" s="662" t="s">
        <v>581</v>
      </c>
      <c r="C802" s="662" t="s">
        <v>2731</v>
      </c>
      <c r="D802" s="743" t="s">
        <v>4537</v>
      </c>
      <c r="E802" s="744" t="s">
        <v>2741</v>
      </c>
      <c r="F802" s="662" t="s">
        <v>2726</v>
      </c>
      <c r="G802" s="662" t="s">
        <v>2882</v>
      </c>
      <c r="H802" s="662" t="s">
        <v>582</v>
      </c>
      <c r="I802" s="662" t="s">
        <v>683</v>
      </c>
      <c r="J802" s="662" t="s">
        <v>2930</v>
      </c>
      <c r="K802" s="662" t="s">
        <v>971</v>
      </c>
      <c r="L802" s="663">
        <v>0</v>
      </c>
      <c r="M802" s="663">
        <v>0</v>
      </c>
      <c r="N802" s="662">
        <v>2</v>
      </c>
      <c r="O802" s="745">
        <v>0.5</v>
      </c>
      <c r="P802" s="663">
        <v>0</v>
      </c>
      <c r="Q802" s="678"/>
      <c r="R802" s="662">
        <v>2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11</v>
      </c>
      <c r="B803" s="662" t="s">
        <v>581</v>
      </c>
      <c r="C803" s="662" t="s">
        <v>2731</v>
      </c>
      <c r="D803" s="743" t="s">
        <v>4537</v>
      </c>
      <c r="E803" s="744" t="s">
        <v>2741</v>
      </c>
      <c r="F803" s="662" t="s">
        <v>2726</v>
      </c>
      <c r="G803" s="662" t="s">
        <v>2783</v>
      </c>
      <c r="H803" s="662" t="s">
        <v>1064</v>
      </c>
      <c r="I803" s="662" t="s">
        <v>1073</v>
      </c>
      <c r="J803" s="662" t="s">
        <v>1074</v>
      </c>
      <c r="K803" s="662" t="s">
        <v>2608</v>
      </c>
      <c r="L803" s="663">
        <v>48.42</v>
      </c>
      <c r="M803" s="663">
        <v>193.68</v>
      </c>
      <c r="N803" s="662">
        <v>4</v>
      </c>
      <c r="O803" s="745">
        <v>1</v>
      </c>
      <c r="P803" s="663">
        <v>193.68</v>
      </c>
      <c r="Q803" s="678">
        <v>1</v>
      </c>
      <c r="R803" s="662">
        <v>4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11</v>
      </c>
      <c r="B804" s="662" t="s">
        <v>581</v>
      </c>
      <c r="C804" s="662" t="s">
        <v>2731</v>
      </c>
      <c r="D804" s="743" t="s">
        <v>4537</v>
      </c>
      <c r="E804" s="744" t="s">
        <v>2741</v>
      </c>
      <c r="F804" s="662" t="s">
        <v>2726</v>
      </c>
      <c r="G804" s="662" t="s">
        <v>2783</v>
      </c>
      <c r="H804" s="662" t="s">
        <v>1064</v>
      </c>
      <c r="I804" s="662" t="s">
        <v>1073</v>
      </c>
      <c r="J804" s="662" t="s">
        <v>1074</v>
      </c>
      <c r="K804" s="662" t="s">
        <v>2608</v>
      </c>
      <c r="L804" s="663">
        <v>36.54</v>
      </c>
      <c r="M804" s="663">
        <v>36.54</v>
      </c>
      <c r="N804" s="662">
        <v>1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11</v>
      </c>
      <c r="B805" s="662" t="s">
        <v>581</v>
      </c>
      <c r="C805" s="662" t="s">
        <v>2731</v>
      </c>
      <c r="D805" s="743" t="s">
        <v>4537</v>
      </c>
      <c r="E805" s="744" t="s">
        <v>2741</v>
      </c>
      <c r="F805" s="662" t="s">
        <v>2726</v>
      </c>
      <c r="G805" s="662" t="s">
        <v>2783</v>
      </c>
      <c r="H805" s="662" t="s">
        <v>582</v>
      </c>
      <c r="I805" s="662" t="s">
        <v>2258</v>
      </c>
      <c r="J805" s="662" t="s">
        <v>1074</v>
      </c>
      <c r="K805" s="662" t="s">
        <v>2889</v>
      </c>
      <c r="L805" s="663">
        <v>36.54</v>
      </c>
      <c r="M805" s="663">
        <v>109.62</v>
      </c>
      <c r="N805" s="662">
        <v>3</v>
      </c>
      <c r="O805" s="745">
        <v>1.5</v>
      </c>
      <c r="P805" s="663">
        <v>109.62</v>
      </c>
      <c r="Q805" s="678">
        <v>1</v>
      </c>
      <c r="R805" s="662">
        <v>3</v>
      </c>
      <c r="S805" s="678">
        <v>1</v>
      </c>
      <c r="T805" s="745">
        <v>1.5</v>
      </c>
      <c r="U805" s="701">
        <v>1</v>
      </c>
    </row>
    <row r="806" spans="1:21" ht="14.4" customHeight="1" x14ac:dyDescent="0.3">
      <c r="A806" s="661">
        <v>11</v>
      </c>
      <c r="B806" s="662" t="s">
        <v>581</v>
      </c>
      <c r="C806" s="662" t="s">
        <v>2731</v>
      </c>
      <c r="D806" s="743" t="s">
        <v>4537</v>
      </c>
      <c r="E806" s="744" t="s">
        <v>2741</v>
      </c>
      <c r="F806" s="662" t="s">
        <v>2726</v>
      </c>
      <c r="G806" s="662" t="s">
        <v>2783</v>
      </c>
      <c r="H806" s="662" t="s">
        <v>582</v>
      </c>
      <c r="I806" s="662" t="s">
        <v>3114</v>
      </c>
      <c r="J806" s="662" t="s">
        <v>3115</v>
      </c>
      <c r="K806" s="662" t="s">
        <v>3116</v>
      </c>
      <c r="L806" s="663">
        <v>48.42</v>
      </c>
      <c r="M806" s="663">
        <v>242.1</v>
      </c>
      <c r="N806" s="662">
        <v>5</v>
      </c>
      <c r="O806" s="745">
        <v>2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11</v>
      </c>
      <c r="B807" s="662" t="s">
        <v>581</v>
      </c>
      <c r="C807" s="662" t="s">
        <v>2731</v>
      </c>
      <c r="D807" s="743" t="s">
        <v>4537</v>
      </c>
      <c r="E807" s="744" t="s">
        <v>2741</v>
      </c>
      <c r="F807" s="662" t="s">
        <v>2726</v>
      </c>
      <c r="G807" s="662" t="s">
        <v>3539</v>
      </c>
      <c r="H807" s="662" t="s">
        <v>582</v>
      </c>
      <c r="I807" s="662" t="s">
        <v>3540</v>
      </c>
      <c r="J807" s="662" t="s">
        <v>3541</v>
      </c>
      <c r="K807" s="662" t="s">
        <v>928</v>
      </c>
      <c r="L807" s="663">
        <v>82.17</v>
      </c>
      <c r="M807" s="663">
        <v>164.34</v>
      </c>
      <c r="N807" s="662">
        <v>2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11</v>
      </c>
      <c r="B808" s="662" t="s">
        <v>581</v>
      </c>
      <c r="C808" s="662" t="s">
        <v>2731</v>
      </c>
      <c r="D808" s="743" t="s">
        <v>4537</v>
      </c>
      <c r="E808" s="744" t="s">
        <v>2741</v>
      </c>
      <c r="F808" s="662" t="s">
        <v>2726</v>
      </c>
      <c r="G808" s="662" t="s">
        <v>3542</v>
      </c>
      <c r="H808" s="662" t="s">
        <v>582</v>
      </c>
      <c r="I808" s="662" t="s">
        <v>1967</v>
      </c>
      <c r="J808" s="662" t="s">
        <v>1968</v>
      </c>
      <c r="K808" s="662" t="s">
        <v>3543</v>
      </c>
      <c r="L808" s="663">
        <v>571</v>
      </c>
      <c r="M808" s="663">
        <v>1142</v>
      </c>
      <c r="N808" s="662">
        <v>2</v>
      </c>
      <c r="O808" s="745">
        <v>0.5</v>
      </c>
      <c r="P808" s="663">
        <v>1142</v>
      </c>
      <c r="Q808" s="678">
        <v>1</v>
      </c>
      <c r="R808" s="662">
        <v>2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11</v>
      </c>
      <c r="B809" s="662" t="s">
        <v>581</v>
      </c>
      <c r="C809" s="662" t="s">
        <v>2731</v>
      </c>
      <c r="D809" s="743" t="s">
        <v>4537</v>
      </c>
      <c r="E809" s="744" t="s">
        <v>2741</v>
      </c>
      <c r="F809" s="662" t="s">
        <v>2726</v>
      </c>
      <c r="G809" s="662" t="s">
        <v>2833</v>
      </c>
      <c r="H809" s="662" t="s">
        <v>582</v>
      </c>
      <c r="I809" s="662" t="s">
        <v>2904</v>
      </c>
      <c r="J809" s="662" t="s">
        <v>962</v>
      </c>
      <c r="K809" s="662" t="s">
        <v>1192</v>
      </c>
      <c r="L809" s="663">
        <v>0</v>
      </c>
      <c r="M809" s="663">
        <v>0</v>
      </c>
      <c r="N809" s="662">
        <v>1</v>
      </c>
      <c r="O809" s="745">
        <v>0.5</v>
      </c>
      <c r="P809" s="663">
        <v>0</v>
      </c>
      <c r="Q809" s="678"/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11</v>
      </c>
      <c r="B810" s="662" t="s">
        <v>581</v>
      </c>
      <c r="C810" s="662" t="s">
        <v>2731</v>
      </c>
      <c r="D810" s="743" t="s">
        <v>4537</v>
      </c>
      <c r="E810" s="744" t="s">
        <v>2741</v>
      </c>
      <c r="F810" s="662" t="s">
        <v>2726</v>
      </c>
      <c r="G810" s="662" t="s">
        <v>2833</v>
      </c>
      <c r="H810" s="662" t="s">
        <v>582</v>
      </c>
      <c r="I810" s="662" t="s">
        <v>3544</v>
      </c>
      <c r="J810" s="662" t="s">
        <v>962</v>
      </c>
      <c r="K810" s="662" t="s">
        <v>3545</v>
      </c>
      <c r="L810" s="663">
        <v>0</v>
      </c>
      <c r="M810" s="663">
        <v>0</v>
      </c>
      <c r="N810" s="662">
        <v>2</v>
      </c>
      <c r="O810" s="745">
        <v>1</v>
      </c>
      <c r="P810" s="663">
        <v>0</v>
      </c>
      <c r="Q810" s="678"/>
      <c r="R810" s="662">
        <v>2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11</v>
      </c>
      <c r="B811" s="662" t="s">
        <v>581</v>
      </c>
      <c r="C811" s="662" t="s">
        <v>2731</v>
      </c>
      <c r="D811" s="743" t="s">
        <v>4537</v>
      </c>
      <c r="E811" s="744" t="s">
        <v>2741</v>
      </c>
      <c r="F811" s="662" t="s">
        <v>2726</v>
      </c>
      <c r="G811" s="662" t="s">
        <v>2784</v>
      </c>
      <c r="H811" s="662" t="s">
        <v>582</v>
      </c>
      <c r="I811" s="662" t="s">
        <v>725</v>
      </c>
      <c r="J811" s="662" t="s">
        <v>2785</v>
      </c>
      <c r="K811" s="662" t="s">
        <v>2786</v>
      </c>
      <c r="L811" s="663">
        <v>0</v>
      </c>
      <c r="M811" s="663">
        <v>0</v>
      </c>
      <c r="N811" s="662">
        <v>8</v>
      </c>
      <c r="O811" s="745">
        <v>2</v>
      </c>
      <c r="P811" s="663">
        <v>0</v>
      </c>
      <c r="Q811" s="678"/>
      <c r="R811" s="662">
        <v>6</v>
      </c>
      <c r="S811" s="678">
        <v>0.75</v>
      </c>
      <c r="T811" s="745">
        <v>2</v>
      </c>
      <c r="U811" s="701">
        <v>1</v>
      </c>
    </row>
    <row r="812" spans="1:21" ht="14.4" customHeight="1" x14ac:dyDescent="0.3">
      <c r="A812" s="661">
        <v>11</v>
      </c>
      <c r="B812" s="662" t="s">
        <v>581</v>
      </c>
      <c r="C812" s="662" t="s">
        <v>2731</v>
      </c>
      <c r="D812" s="743" t="s">
        <v>4537</v>
      </c>
      <c r="E812" s="744" t="s">
        <v>2741</v>
      </c>
      <c r="F812" s="662" t="s">
        <v>2726</v>
      </c>
      <c r="G812" s="662" t="s">
        <v>3399</v>
      </c>
      <c r="H812" s="662" t="s">
        <v>582</v>
      </c>
      <c r="I812" s="662" t="s">
        <v>3546</v>
      </c>
      <c r="J812" s="662" t="s">
        <v>3547</v>
      </c>
      <c r="K812" s="662" t="s">
        <v>2665</v>
      </c>
      <c r="L812" s="663">
        <v>77.13</v>
      </c>
      <c r="M812" s="663">
        <v>154.26</v>
      </c>
      <c r="N812" s="662">
        <v>2</v>
      </c>
      <c r="O812" s="745">
        <v>1.5</v>
      </c>
      <c r="P812" s="663">
        <v>154.26</v>
      </c>
      <c r="Q812" s="678">
        <v>1</v>
      </c>
      <c r="R812" s="662">
        <v>2</v>
      </c>
      <c r="S812" s="678">
        <v>1</v>
      </c>
      <c r="T812" s="745">
        <v>1.5</v>
      </c>
      <c r="U812" s="701">
        <v>1</v>
      </c>
    </row>
    <row r="813" spans="1:21" ht="14.4" customHeight="1" x14ac:dyDescent="0.3">
      <c r="A813" s="661">
        <v>11</v>
      </c>
      <c r="B813" s="662" t="s">
        <v>581</v>
      </c>
      <c r="C813" s="662" t="s">
        <v>2731</v>
      </c>
      <c r="D813" s="743" t="s">
        <v>4537</v>
      </c>
      <c r="E813" s="744" t="s">
        <v>2741</v>
      </c>
      <c r="F813" s="662" t="s">
        <v>2726</v>
      </c>
      <c r="G813" s="662" t="s">
        <v>2790</v>
      </c>
      <c r="H813" s="662" t="s">
        <v>582</v>
      </c>
      <c r="I813" s="662" t="s">
        <v>3548</v>
      </c>
      <c r="J813" s="662" t="s">
        <v>2610</v>
      </c>
      <c r="K813" s="662" t="s">
        <v>3549</v>
      </c>
      <c r="L813" s="663">
        <v>300.68</v>
      </c>
      <c r="M813" s="663">
        <v>300.68</v>
      </c>
      <c r="N813" s="662">
        <v>1</v>
      </c>
      <c r="O813" s="745">
        <v>1</v>
      </c>
      <c r="P813" s="663">
        <v>300.68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11</v>
      </c>
      <c r="B814" s="662" t="s">
        <v>581</v>
      </c>
      <c r="C814" s="662" t="s">
        <v>2731</v>
      </c>
      <c r="D814" s="743" t="s">
        <v>4537</v>
      </c>
      <c r="E814" s="744" t="s">
        <v>2741</v>
      </c>
      <c r="F814" s="662" t="s">
        <v>2726</v>
      </c>
      <c r="G814" s="662" t="s">
        <v>2790</v>
      </c>
      <c r="H814" s="662" t="s">
        <v>1064</v>
      </c>
      <c r="I814" s="662" t="s">
        <v>3550</v>
      </c>
      <c r="J814" s="662" t="s">
        <v>3551</v>
      </c>
      <c r="K814" s="662" t="s">
        <v>3549</v>
      </c>
      <c r="L814" s="663">
        <v>300.68</v>
      </c>
      <c r="M814" s="663">
        <v>601.36</v>
      </c>
      <c r="N814" s="662">
        <v>2</v>
      </c>
      <c r="O814" s="745">
        <v>0.5</v>
      </c>
      <c r="P814" s="663">
        <v>601.36</v>
      </c>
      <c r="Q814" s="678">
        <v>1</v>
      </c>
      <c r="R814" s="662">
        <v>2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11</v>
      </c>
      <c r="B815" s="662" t="s">
        <v>581</v>
      </c>
      <c r="C815" s="662" t="s">
        <v>2731</v>
      </c>
      <c r="D815" s="743" t="s">
        <v>4537</v>
      </c>
      <c r="E815" s="744" t="s">
        <v>2741</v>
      </c>
      <c r="F815" s="662" t="s">
        <v>2726</v>
      </c>
      <c r="G815" s="662" t="s">
        <v>2790</v>
      </c>
      <c r="H815" s="662" t="s">
        <v>1064</v>
      </c>
      <c r="I815" s="662" t="s">
        <v>3552</v>
      </c>
      <c r="J815" s="662" t="s">
        <v>3553</v>
      </c>
      <c r="K815" s="662" t="s">
        <v>3554</v>
      </c>
      <c r="L815" s="663">
        <v>62.65</v>
      </c>
      <c r="M815" s="663">
        <v>62.65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11</v>
      </c>
      <c r="B816" s="662" t="s">
        <v>581</v>
      </c>
      <c r="C816" s="662" t="s">
        <v>2731</v>
      </c>
      <c r="D816" s="743" t="s">
        <v>4537</v>
      </c>
      <c r="E816" s="744" t="s">
        <v>2741</v>
      </c>
      <c r="F816" s="662" t="s">
        <v>2726</v>
      </c>
      <c r="G816" s="662" t="s">
        <v>2936</v>
      </c>
      <c r="H816" s="662" t="s">
        <v>582</v>
      </c>
      <c r="I816" s="662" t="s">
        <v>905</v>
      </c>
      <c r="J816" s="662" t="s">
        <v>906</v>
      </c>
      <c r="K816" s="662" t="s">
        <v>3555</v>
      </c>
      <c r="L816" s="663">
        <v>50.14</v>
      </c>
      <c r="M816" s="663">
        <v>100.28</v>
      </c>
      <c r="N816" s="662">
        <v>2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11</v>
      </c>
      <c r="B817" s="662" t="s">
        <v>581</v>
      </c>
      <c r="C817" s="662" t="s">
        <v>2731</v>
      </c>
      <c r="D817" s="743" t="s">
        <v>4537</v>
      </c>
      <c r="E817" s="744" t="s">
        <v>2741</v>
      </c>
      <c r="F817" s="662" t="s">
        <v>2726</v>
      </c>
      <c r="G817" s="662" t="s">
        <v>2936</v>
      </c>
      <c r="H817" s="662" t="s">
        <v>582</v>
      </c>
      <c r="I817" s="662" t="s">
        <v>1849</v>
      </c>
      <c r="J817" s="662" t="s">
        <v>1850</v>
      </c>
      <c r="K817" s="662" t="s">
        <v>839</v>
      </c>
      <c r="L817" s="663">
        <v>136.93</v>
      </c>
      <c r="M817" s="663">
        <v>273.86</v>
      </c>
      <c r="N817" s="662">
        <v>2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11</v>
      </c>
      <c r="B818" s="662" t="s">
        <v>581</v>
      </c>
      <c r="C818" s="662" t="s">
        <v>2731</v>
      </c>
      <c r="D818" s="743" t="s">
        <v>4537</v>
      </c>
      <c r="E818" s="744" t="s">
        <v>2741</v>
      </c>
      <c r="F818" s="662" t="s">
        <v>2726</v>
      </c>
      <c r="G818" s="662" t="s">
        <v>3556</v>
      </c>
      <c r="H818" s="662" t="s">
        <v>582</v>
      </c>
      <c r="I818" s="662" t="s">
        <v>2223</v>
      </c>
      <c r="J818" s="662" t="s">
        <v>2224</v>
      </c>
      <c r="K818" s="662" t="s">
        <v>3557</v>
      </c>
      <c r="L818" s="663">
        <v>0</v>
      </c>
      <c r="M818" s="663">
        <v>0</v>
      </c>
      <c r="N818" s="662">
        <v>1</v>
      </c>
      <c r="O818" s="745">
        <v>0.5</v>
      </c>
      <c r="P818" s="663">
        <v>0</v>
      </c>
      <c r="Q818" s="678"/>
      <c r="R818" s="662">
        <v>1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11</v>
      </c>
      <c r="B819" s="662" t="s">
        <v>581</v>
      </c>
      <c r="C819" s="662" t="s">
        <v>2731</v>
      </c>
      <c r="D819" s="743" t="s">
        <v>4537</v>
      </c>
      <c r="E819" s="744" t="s">
        <v>2741</v>
      </c>
      <c r="F819" s="662" t="s">
        <v>2726</v>
      </c>
      <c r="G819" s="662" t="s">
        <v>3150</v>
      </c>
      <c r="H819" s="662" t="s">
        <v>582</v>
      </c>
      <c r="I819" s="662" t="s">
        <v>3558</v>
      </c>
      <c r="J819" s="662" t="s">
        <v>1724</v>
      </c>
      <c r="K819" s="662" t="s">
        <v>677</v>
      </c>
      <c r="L819" s="663">
        <v>0</v>
      </c>
      <c r="M819" s="663">
        <v>0</v>
      </c>
      <c r="N819" s="662">
        <v>30</v>
      </c>
      <c r="O819" s="745">
        <v>7.5</v>
      </c>
      <c r="P819" s="663">
        <v>0</v>
      </c>
      <c r="Q819" s="678"/>
      <c r="R819" s="662">
        <v>23</v>
      </c>
      <c r="S819" s="678">
        <v>0.76666666666666672</v>
      </c>
      <c r="T819" s="745">
        <v>4.5</v>
      </c>
      <c r="U819" s="701">
        <v>0.6</v>
      </c>
    </row>
    <row r="820" spans="1:21" ht="14.4" customHeight="1" x14ac:dyDescent="0.3">
      <c r="A820" s="661">
        <v>11</v>
      </c>
      <c r="B820" s="662" t="s">
        <v>581</v>
      </c>
      <c r="C820" s="662" t="s">
        <v>2731</v>
      </c>
      <c r="D820" s="743" t="s">
        <v>4537</v>
      </c>
      <c r="E820" s="744" t="s">
        <v>2741</v>
      </c>
      <c r="F820" s="662" t="s">
        <v>2726</v>
      </c>
      <c r="G820" s="662" t="s">
        <v>3150</v>
      </c>
      <c r="H820" s="662" t="s">
        <v>582</v>
      </c>
      <c r="I820" s="662" t="s">
        <v>1723</v>
      </c>
      <c r="J820" s="662" t="s">
        <v>1724</v>
      </c>
      <c r="K820" s="662" t="s">
        <v>1725</v>
      </c>
      <c r="L820" s="663">
        <v>271.94</v>
      </c>
      <c r="M820" s="663">
        <v>543.88</v>
      </c>
      <c r="N820" s="662">
        <v>2</v>
      </c>
      <c r="O820" s="745">
        <v>0.5</v>
      </c>
      <c r="P820" s="663">
        <v>543.88</v>
      </c>
      <c r="Q820" s="678">
        <v>1</v>
      </c>
      <c r="R820" s="662">
        <v>2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11</v>
      </c>
      <c r="B821" s="662" t="s">
        <v>581</v>
      </c>
      <c r="C821" s="662" t="s">
        <v>2731</v>
      </c>
      <c r="D821" s="743" t="s">
        <v>4537</v>
      </c>
      <c r="E821" s="744" t="s">
        <v>2741</v>
      </c>
      <c r="F821" s="662" t="s">
        <v>2726</v>
      </c>
      <c r="G821" s="662" t="s">
        <v>3150</v>
      </c>
      <c r="H821" s="662" t="s">
        <v>582</v>
      </c>
      <c r="I821" s="662" t="s">
        <v>3154</v>
      </c>
      <c r="J821" s="662" t="s">
        <v>3152</v>
      </c>
      <c r="K821" s="662" t="s">
        <v>3155</v>
      </c>
      <c r="L821" s="663">
        <v>151.62</v>
      </c>
      <c r="M821" s="663">
        <v>19710.600000000006</v>
      </c>
      <c r="N821" s="662">
        <v>130</v>
      </c>
      <c r="O821" s="745">
        <v>30</v>
      </c>
      <c r="P821" s="663">
        <v>16981.440000000006</v>
      </c>
      <c r="Q821" s="678">
        <v>0.86153846153846159</v>
      </c>
      <c r="R821" s="662">
        <v>112</v>
      </c>
      <c r="S821" s="678">
        <v>0.86153846153846159</v>
      </c>
      <c r="T821" s="745">
        <v>24</v>
      </c>
      <c r="U821" s="701">
        <v>0.8</v>
      </c>
    </row>
    <row r="822" spans="1:21" ht="14.4" customHeight="1" x14ac:dyDescent="0.3">
      <c r="A822" s="661">
        <v>11</v>
      </c>
      <c r="B822" s="662" t="s">
        <v>581</v>
      </c>
      <c r="C822" s="662" t="s">
        <v>2731</v>
      </c>
      <c r="D822" s="743" t="s">
        <v>4537</v>
      </c>
      <c r="E822" s="744" t="s">
        <v>2741</v>
      </c>
      <c r="F822" s="662" t="s">
        <v>2726</v>
      </c>
      <c r="G822" s="662" t="s">
        <v>3413</v>
      </c>
      <c r="H822" s="662" t="s">
        <v>582</v>
      </c>
      <c r="I822" s="662" t="s">
        <v>3559</v>
      </c>
      <c r="J822" s="662" t="s">
        <v>3560</v>
      </c>
      <c r="K822" s="662" t="s">
        <v>1036</v>
      </c>
      <c r="L822" s="663">
        <v>0</v>
      </c>
      <c r="M822" s="663">
        <v>0</v>
      </c>
      <c r="N822" s="662">
        <v>2</v>
      </c>
      <c r="O822" s="745">
        <v>0.5</v>
      </c>
      <c r="P822" s="663">
        <v>0</v>
      </c>
      <c r="Q822" s="678"/>
      <c r="R822" s="662">
        <v>2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11</v>
      </c>
      <c r="B823" s="662" t="s">
        <v>581</v>
      </c>
      <c r="C823" s="662" t="s">
        <v>2731</v>
      </c>
      <c r="D823" s="743" t="s">
        <v>4537</v>
      </c>
      <c r="E823" s="744" t="s">
        <v>2741</v>
      </c>
      <c r="F823" s="662" t="s">
        <v>2726</v>
      </c>
      <c r="G823" s="662" t="s">
        <v>3413</v>
      </c>
      <c r="H823" s="662" t="s">
        <v>582</v>
      </c>
      <c r="I823" s="662" t="s">
        <v>3498</v>
      </c>
      <c r="J823" s="662" t="s">
        <v>3497</v>
      </c>
      <c r="K823" s="662" t="s">
        <v>1036</v>
      </c>
      <c r="L823" s="663">
        <v>0</v>
      </c>
      <c r="M823" s="663">
        <v>0</v>
      </c>
      <c r="N823" s="662">
        <v>2</v>
      </c>
      <c r="O823" s="745">
        <v>0.5</v>
      </c>
      <c r="P823" s="663">
        <v>0</v>
      </c>
      <c r="Q823" s="678"/>
      <c r="R823" s="662">
        <v>2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11</v>
      </c>
      <c r="B824" s="662" t="s">
        <v>581</v>
      </c>
      <c r="C824" s="662" t="s">
        <v>2731</v>
      </c>
      <c r="D824" s="743" t="s">
        <v>4537</v>
      </c>
      <c r="E824" s="744" t="s">
        <v>2741</v>
      </c>
      <c r="F824" s="662" t="s">
        <v>2728</v>
      </c>
      <c r="G824" s="662" t="s">
        <v>2839</v>
      </c>
      <c r="H824" s="662" t="s">
        <v>582</v>
      </c>
      <c r="I824" s="662" t="s">
        <v>3167</v>
      </c>
      <c r="J824" s="662" t="s">
        <v>3168</v>
      </c>
      <c r="K824" s="662"/>
      <c r="L824" s="663">
        <v>0</v>
      </c>
      <c r="M824" s="663">
        <v>0</v>
      </c>
      <c r="N824" s="662">
        <v>11</v>
      </c>
      <c r="O824" s="745">
        <v>6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11</v>
      </c>
      <c r="B825" s="662" t="s">
        <v>581</v>
      </c>
      <c r="C825" s="662" t="s">
        <v>2731</v>
      </c>
      <c r="D825" s="743" t="s">
        <v>4537</v>
      </c>
      <c r="E825" s="744" t="s">
        <v>2741</v>
      </c>
      <c r="F825" s="662" t="s">
        <v>2728</v>
      </c>
      <c r="G825" s="662" t="s">
        <v>2839</v>
      </c>
      <c r="H825" s="662" t="s">
        <v>582</v>
      </c>
      <c r="I825" s="662" t="s">
        <v>2840</v>
      </c>
      <c r="J825" s="662" t="s">
        <v>2841</v>
      </c>
      <c r="K825" s="662" t="s">
        <v>2842</v>
      </c>
      <c r="L825" s="663">
        <v>0</v>
      </c>
      <c r="M825" s="663">
        <v>0</v>
      </c>
      <c r="N825" s="662">
        <v>5</v>
      </c>
      <c r="O825" s="745">
        <v>3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11</v>
      </c>
      <c r="B826" s="662" t="s">
        <v>581</v>
      </c>
      <c r="C826" s="662" t="s">
        <v>2731</v>
      </c>
      <c r="D826" s="743" t="s">
        <v>4537</v>
      </c>
      <c r="E826" s="744" t="s">
        <v>2741</v>
      </c>
      <c r="F826" s="662" t="s">
        <v>2728</v>
      </c>
      <c r="G826" s="662" t="s">
        <v>2839</v>
      </c>
      <c r="H826" s="662" t="s">
        <v>582</v>
      </c>
      <c r="I826" s="662" t="s">
        <v>3561</v>
      </c>
      <c r="J826" s="662" t="s">
        <v>3562</v>
      </c>
      <c r="K826" s="662" t="s">
        <v>3563</v>
      </c>
      <c r="L826" s="663">
        <v>0</v>
      </c>
      <c r="M826" s="663">
        <v>0</v>
      </c>
      <c r="N826" s="662">
        <v>4</v>
      </c>
      <c r="O826" s="745">
        <v>2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11</v>
      </c>
      <c r="B827" s="662" t="s">
        <v>581</v>
      </c>
      <c r="C827" s="662" t="s">
        <v>2731</v>
      </c>
      <c r="D827" s="743" t="s">
        <v>4537</v>
      </c>
      <c r="E827" s="744" t="s">
        <v>2741</v>
      </c>
      <c r="F827" s="662" t="s">
        <v>2728</v>
      </c>
      <c r="G827" s="662" t="s">
        <v>2839</v>
      </c>
      <c r="H827" s="662" t="s">
        <v>582</v>
      </c>
      <c r="I827" s="662" t="s">
        <v>3564</v>
      </c>
      <c r="J827" s="662" t="s">
        <v>3565</v>
      </c>
      <c r="K827" s="662" t="s">
        <v>3566</v>
      </c>
      <c r="L827" s="663">
        <v>0</v>
      </c>
      <c r="M827" s="663">
        <v>0</v>
      </c>
      <c r="N827" s="662">
        <v>2</v>
      </c>
      <c r="O827" s="745">
        <v>1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11</v>
      </c>
      <c r="B828" s="662" t="s">
        <v>581</v>
      </c>
      <c r="C828" s="662" t="s">
        <v>2731</v>
      </c>
      <c r="D828" s="743" t="s">
        <v>4537</v>
      </c>
      <c r="E828" s="744" t="s">
        <v>2741</v>
      </c>
      <c r="F828" s="662" t="s">
        <v>2728</v>
      </c>
      <c r="G828" s="662" t="s">
        <v>2795</v>
      </c>
      <c r="H828" s="662" t="s">
        <v>582</v>
      </c>
      <c r="I828" s="662" t="s">
        <v>2804</v>
      </c>
      <c r="J828" s="662" t="s">
        <v>2805</v>
      </c>
      <c r="K828" s="662" t="s">
        <v>2806</v>
      </c>
      <c r="L828" s="663">
        <v>971.25</v>
      </c>
      <c r="M828" s="663">
        <v>1942.5</v>
      </c>
      <c r="N828" s="662">
        <v>2</v>
      </c>
      <c r="O828" s="745">
        <v>1</v>
      </c>
      <c r="P828" s="663">
        <v>1942.5</v>
      </c>
      <c r="Q828" s="678">
        <v>1</v>
      </c>
      <c r="R828" s="662">
        <v>2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11</v>
      </c>
      <c r="B829" s="662" t="s">
        <v>581</v>
      </c>
      <c r="C829" s="662" t="s">
        <v>2731</v>
      </c>
      <c r="D829" s="743" t="s">
        <v>4537</v>
      </c>
      <c r="E829" s="744" t="s">
        <v>2741</v>
      </c>
      <c r="F829" s="662" t="s">
        <v>2728</v>
      </c>
      <c r="G829" s="662" t="s">
        <v>2795</v>
      </c>
      <c r="H829" s="662" t="s">
        <v>582</v>
      </c>
      <c r="I829" s="662" t="s">
        <v>3207</v>
      </c>
      <c r="J829" s="662" t="s">
        <v>3208</v>
      </c>
      <c r="K829" s="662"/>
      <c r="L829" s="663">
        <v>600</v>
      </c>
      <c r="M829" s="663">
        <v>600</v>
      </c>
      <c r="N829" s="662">
        <v>1</v>
      </c>
      <c r="O829" s="745">
        <v>1</v>
      </c>
      <c r="P829" s="663">
        <v>600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11</v>
      </c>
      <c r="B830" s="662" t="s">
        <v>581</v>
      </c>
      <c r="C830" s="662" t="s">
        <v>2731</v>
      </c>
      <c r="D830" s="743" t="s">
        <v>4537</v>
      </c>
      <c r="E830" s="744" t="s">
        <v>2741</v>
      </c>
      <c r="F830" s="662" t="s">
        <v>2728</v>
      </c>
      <c r="G830" s="662" t="s">
        <v>2795</v>
      </c>
      <c r="H830" s="662" t="s">
        <v>582</v>
      </c>
      <c r="I830" s="662" t="s">
        <v>3567</v>
      </c>
      <c r="J830" s="662" t="s">
        <v>3568</v>
      </c>
      <c r="K830" s="662"/>
      <c r="L830" s="663">
        <v>250</v>
      </c>
      <c r="M830" s="663">
        <v>250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11</v>
      </c>
      <c r="B831" s="662" t="s">
        <v>581</v>
      </c>
      <c r="C831" s="662" t="s">
        <v>2731</v>
      </c>
      <c r="D831" s="743" t="s">
        <v>4537</v>
      </c>
      <c r="E831" s="744" t="s">
        <v>2741</v>
      </c>
      <c r="F831" s="662" t="s">
        <v>2728</v>
      </c>
      <c r="G831" s="662" t="s">
        <v>2795</v>
      </c>
      <c r="H831" s="662" t="s">
        <v>582</v>
      </c>
      <c r="I831" s="662" t="s">
        <v>3569</v>
      </c>
      <c r="J831" s="662" t="s">
        <v>3570</v>
      </c>
      <c r="K831" s="662" t="s">
        <v>3571</v>
      </c>
      <c r="L831" s="663">
        <v>600</v>
      </c>
      <c r="M831" s="663">
        <v>600</v>
      </c>
      <c r="N831" s="662">
        <v>1</v>
      </c>
      <c r="O831" s="745">
        <v>1</v>
      </c>
      <c r="P831" s="663">
        <v>600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11</v>
      </c>
      <c r="B832" s="662" t="s">
        <v>581</v>
      </c>
      <c r="C832" s="662" t="s">
        <v>2731</v>
      </c>
      <c r="D832" s="743" t="s">
        <v>4537</v>
      </c>
      <c r="E832" s="744" t="s">
        <v>2741</v>
      </c>
      <c r="F832" s="662" t="s">
        <v>2728</v>
      </c>
      <c r="G832" s="662" t="s">
        <v>2795</v>
      </c>
      <c r="H832" s="662" t="s">
        <v>582</v>
      </c>
      <c r="I832" s="662" t="s">
        <v>3572</v>
      </c>
      <c r="J832" s="662" t="s">
        <v>3573</v>
      </c>
      <c r="K832" s="662"/>
      <c r="L832" s="663">
        <v>340</v>
      </c>
      <c r="M832" s="663">
        <v>340</v>
      </c>
      <c r="N832" s="662">
        <v>1</v>
      </c>
      <c r="O832" s="745">
        <v>1</v>
      </c>
      <c r="P832" s="663">
        <v>340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11</v>
      </c>
      <c r="B833" s="662" t="s">
        <v>581</v>
      </c>
      <c r="C833" s="662" t="s">
        <v>2731</v>
      </c>
      <c r="D833" s="743" t="s">
        <v>4537</v>
      </c>
      <c r="E833" s="744" t="s">
        <v>2741</v>
      </c>
      <c r="F833" s="662" t="s">
        <v>2728</v>
      </c>
      <c r="G833" s="662" t="s">
        <v>2795</v>
      </c>
      <c r="H833" s="662" t="s">
        <v>582</v>
      </c>
      <c r="I833" s="662" t="s">
        <v>3574</v>
      </c>
      <c r="J833" s="662" t="s">
        <v>3575</v>
      </c>
      <c r="K833" s="662" t="s">
        <v>3576</v>
      </c>
      <c r="L833" s="663">
        <v>700</v>
      </c>
      <c r="M833" s="663">
        <v>700</v>
      </c>
      <c r="N833" s="662">
        <v>1</v>
      </c>
      <c r="O833" s="745">
        <v>1</v>
      </c>
      <c r="P833" s="663">
        <v>700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11</v>
      </c>
      <c r="B834" s="662" t="s">
        <v>581</v>
      </c>
      <c r="C834" s="662" t="s">
        <v>2731</v>
      </c>
      <c r="D834" s="743" t="s">
        <v>4537</v>
      </c>
      <c r="E834" s="744" t="s">
        <v>2741</v>
      </c>
      <c r="F834" s="662" t="s">
        <v>2728</v>
      </c>
      <c r="G834" s="662" t="s">
        <v>2795</v>
      </c>
      <c r="H834" s="662" t="s">
        <v>582</v>
      </c>
      <c r="I834" s="662" t="s">
        <v>3577</v>
      </c>
      <c r="J834" s="662" t="s">
        <v>3578</v>
      </c>
      <c r="K834" s="662" t="s">
        <v>3579</v>
      </c>
      <c r="L834" s="663">
        <v>200</v>
      </c>
      <c r="M834" s="663">
        <v>200</v>
      </c>
      <c r="N834" s="662">
        <v>1</v>
      </c>
      <c r="O834" s="745">
        <v>1</v>
      </c>
      <c r="P834" s="663">
        <v>200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11</v>
      </c>
      <c r="B835" s="662" t="s">
        <v>581</v>
      </c>
      <c r="C835" s="662" t="s">
        <v>2731</v>
      </c>
      <c r="D835" s="743" t="s">
        <v>4537</v>
      </c>
      <c r="E835" s="744" t="s">
        <v>2741</v>
      </c>
      <c r="F835" s="662" t="s">
        <v>2728</v>
      </c>
      <c r="G835" s="662" t="s">
        <v>2809</v>
      </c>
      <c r="H835" s="662" t="s">
        <v>582</v>
      </c>
      <c r="I835" s="662" t="s">
        <v>2843</v>
      </c>
      <c r="J835" s="662" t="s">
        <v>2844</v>
      </c>
      <c r="K835" s="662" t="s">
        <v>2845</v>
      </c>
      <c r="L835" s="663">
        <v>950</v>
      </c>
      <c r="M835" s="663">
        <v>1900</v>
      </c>
      <c r="N835" s="662">
        <v>2</v>
      </c>
      <c r="O835" s="745">
        <v>2</v>
      </c>
      <c r="P835" s="663">
        <v>950</v>
      </c>
      <c r="Q835" s="678">
        <v>0.5</v>
      </c>
      <c r="R835" s="662">
        <v>1</v>
      </c>
      <c r="S835" s="678">
        <v>0.5</v>
      </c>
      <c r="T835" s="745">
        <v>1</v>
      </c>
      <c r="U835" s="701">
        <v>0.5</v>
      </c>
    </row>
    <row r="836" spans="1:21" ht="14.4" customHeight="1" x14ac:dyDescent="0.3">
      <c r="A836" s="661">
        <v>11</v>
      </c>
      <c r="B836" s="662" t="s">
        <v>581</v>
      </c>
      <c r="C836" s="662" t="s">
        <v>2731</v>
      </c>
      <c r="D836" s="743" t="s">
        <v>4537</v>
      </c>
      <c r="E836" s="744" t="s">
        <v>2741</v>
      </c>
      <c r="F836" s="662" t="s">
        <v>2728</v>
      </c>
      <c r="G836" s="662" t="s">
        <v>2809</v>
      </c>
      <c r="H836" s="662" t="s">
        <v>582</v>
      </c>
      <c r="I836" s="662" t="s">
        <v>2846</v>
      </c>
      <c r="J836" s="662" t="s">
        <v>2847</v>
      </c>
      <c r="K836" s="662" t="s">
        <v>2848</v>
      </c>
      <c r="L836" s="663">
        <v>1075</v>
      </c>
      <c r="M836" s="663">
        <v>1075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11</v>
      </c>
      <c r="B837" s="662" t="s">
        <v>581</v>
      </c>
      <c r="C837" s="662" t="s">
        <v>2731</v>
      </c>
      <c r="D837" s="743" t="s">
        <v>4537</v>
      </c>
      <c r="E837" s="744" t="s">
        <v>2741</v>
      </c>
      <c r="F837" s="662" t="s">
        <v>2728</v>
      </c>
      <c r="G837" s="662" t="s">
        <v>2809</v>
      </c>
      <c r="H837" s="662" t="s">
        <v>582</v>
      </c>
      <c r="I837" s="662" t="s">
        <v>3580</v>
      </c>
      <c r="J837" s="662" t="s">
        <v>3581</v>
      </c>
      <c r="K837" s="662" t="s">
        <v>3582</v>
      </c>
      <c r="L837" s="663">
        <v>300</v>
      </c>
      <c r="M837" s="663">
        <v>600</v>
      </c>
      <c r="N837" s="662">
        <v>2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11</v>
      </c>
      <c r="B838" s="662" t="s">
        <v>581</v>
      </c>
      <c r="C838" s="662" t="s">
        <v>2731</v>
      </c>
      <c r="D838" s="743" t="s">
        <v>4537</v>
      </c>
      <c r="E838" s="744" t="s">
        <v>2741</v>
      </c>
      <c r="F838" s="662" t="s">
        <v>2728</v>
      </c>
      <c r="G838" s="662" t="s">
        <v>2809</v>
      </c>
      <c r="H838" s="662" t="s">
        <v>582</v>
      </c>
      <c r="I838" s="662" t="s">
        <v>2921</v>
      </c>
      <c r="J838" s="662" t="s">
        <v>2922</v>
      </c>
      <c r="K838" s="662" t="s">
        <v>2923</v>
      </c>
      <c r="L838" s="663">
        <v>200</v>
      </c>
      <c r="M838" s="663">
        <v>10000</v>
      </c>
      <c r="N838" s="662">
        <v>50</v>
      </c>
      <c r="O838" s="745">
        <v>25</v>
      </c>
      <c r="P838" s="663">
        <v>9200</v>
      </c>
      <c r="Q838" s="678">
        <v>0.92</v>
      </c>
      <c r="R838" s="662">
        <v>46</v>
      </c>
      <c r="S838" s="678">
        <v>0.92</v>
      </c>
      <c r="T838" s="745">
        <v>23</v>
      </c>
      <c r="U838" s="701">
        <v>0.92</v>
      </c>
    </row>
    <row r="839" spans="1:21" ht="14.4" customHeight="1" x14ac:dyDescent="0.3">
      <c r="A839" s="661">
        <v>11</v>
      </c>
      <c r="B839" s="662" t="s">
        <v>581</v>
      </c>
      <c r="C839" s="662" t="s">
        <v>2731</v>
      </c>
      <c r="D839" s="743" t="s">
        <v>4537</v>
      </c>
      <c r="E839" s="744" t="s">
        <v>2741</v>
      </c>
      <c r="F839" s="662" t="s">
        <v>2728</v>
      </c>
      <c r="G839" s="662" t="s">
        <v>2809</v>
      </c>
      <c r="H839" s="662" t="s">
        <v>582</v>
      </c>
      <c r="I839" s="662" t="s">
        <v>2813</v>
      </c>
      <c r="J839" s="662" t="s">
        <v>2814</v>
      </c>
      <c r="K839" s="662" t="s">
        <v>2815</v>
      </c>
      <c r="L839" s="663">
        <v>278.75</v>
      </c>
      <c r="M839" s="663">
        <v>10035</v>
      </c>
      <c r="N839" s="662">
        <v>36</v>
      </c>
      <c r="O839" s="745">
        <v>18</v>
      </c>
      <c r="P839" s="663">
        <v>7805</v>
      </c>
      <c r="Q839" s="678">
        <v>0.77777777777777779</v>
      </c>
      <c r="R839" s="662">
        <v>28</v>
      </c>
      <c r="S839" s="678">
        <v>0.77777777777777779</v>
      </c>
      <c r="T839" s="745">
        <v>14</v>
      </c>
      <c r="U839" s="701">
        <v>0.77777777777777779</v>
      </c>
    </row>
    <row r="840" spans="1:21" ht="14.4" customHeight="1" x14ac:dyDescent="0.3">
      <c r="A840" s="661">
        <v>11</v>
      </c>
      <c r="B840" s="662" t="s">
        <v>581</v>
      </c>
      <c r="C840" s="662" t="s">
        <v>2731</v>
      </c>
      <c r="D840" s="743" t="s">
        <v>4537</v>
      </c>
      <c r="E840" s="744" t="s">
        <v>2741</v>
      </c>
      <c r="F840" s="662" t="s">
        <v>2728</v>
      </c>
      <c r="G840" s="662" t="s">
        <v>2809</v>
      </c>
      <c r="H840" s="662" t="s">
        <v>582</v>
      </c>
      <c r="I840" s="662" t="s">
        <v>3583</v>
      </c>
      <c r="J840" s="662" t="s">
        <v>3584</v>
      </c>
      <c r="K840" s="662" t="s">
        <v>3585</v>
      </c>
      <c r="L840" s="663">
        <v>1200</v>
      </c>
      <c r="M840" s="663">
        <v>1200</v>
      </c>
      <c r="N840" s="662">
        <v>1</v>
      </c>
      <c r="O840" s="745">
        <v>1</v>
      </c>
      <c r="P840" s="663">
        <v>1200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11</v>
      </c>
      <c r="B841" s="662" t="s">
        <v>581</v>
      </c>
      <c r="C841" s="662" t="s">
        <v>2731</v>
      </c>
      <c r="D841" s="743" t="s">
        <v>4537</v>
      </c>
      <c r="E841" s="744" t="s">
        <v>2741</v>
      </c>
      <c r="F841" s="662" t="s">
        <v>2728</v>
      </c>
      <c r="G841" s="662" t="s">
        <v>2809</v>
      </c>
      <c r="H841" s="662" t="s">
        <v>582</v>
      </c>
      <c r="I841" s="662" t="s">
        <v>3586</v>
      </c>
      <c r="J841" s="662" t="s">
        <v>3587</v>
      </c>
      <c r="K841" s="662" t="s">
        <v>3588</v>
      </c>
      <c r="L841" s="663">
        <v>621.75</v>
      </c>
      <c r="M841" s="663">
        <v>621.75</v>
      </c>
      <c r="N841" s="662">
        <v>1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11</v>
      </c>
      <c r="B842" s="662" t="s">
        <v>581</v>
      </c>
      <c r="C842" s="662" t="s">
        <v>2731</v>
      </c>
      <c r="D842" s="743" t="s">
        <v>4537</v>
      </c>
      <c r="E842" s="744" t="s">
        <v>2741</v>
      </c>
      <c r="F842" s="662" t="s">
        <v>2728</v>
      </c>
      <c r="G842" s="662" t="s">
        <v>2809</v>
      </c>
      <c r="H842" s="662" t="s">
        <v>582</v>
      </c>
      <c r="I842" s="662" t="s">
        <v>3589</v>
      </c>
      <c r="J842" s="662" t="s">
        <v>3590</v>
      </c>
      <c r="K842" s="662" t="s">
        <v>3591</v>
      </c>
      <c r="L842" s="663">
        <v>25000</v>
      </c>
      <c r="M842" s="663">
        <v>25000</v>
      </c>
      <c r="N842" s="662">
        <v>1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11</v>
      </c>
      <c r="B843" s="662" t="s">
        <v>581</v>
      </c>
      <c r="C843" s="662" t="s">
        <v>2731</v>
      </c>
      <c r="D843" s="743" t="s">
        <v>4537</v>
      </c>
      <c r="E843" s="744" t="s">
        <v>2741</v>
      </c>
      <c r="F843" s="662" t="s">
        <v>2728</v>
      </c>
      <c r="G843" s="662" t="s">
        <v>2809</v>
      </c>
      <c r="H843" s="662" t="s">
        <v>582</v>
      </c>
      <c r="I843" s="662" t="s">
        <v>3592</v>
      </c>
      <c r="J843" s="662" t="s">
        <v>3593</v>
      </c>
      <c r="K843" s="662" t="s">
        <v>3594</v>
      </c>
      <c r="L843" s="663">
        <v>5115</v>
      </c>
      <c r="M843" s="663">
        <v>5115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11</v>
      </c>
      <c r="B844" s="662" t="s">
        <v>581</v>
      </c>
      <c r="C844" s="662" t="s">
        <v>2731</v>
      </c>
      <c r="D844" s="743" t="s">
        <v>4537</v>
      </c>
      <c r="E844" s="744" t="s">
        <v>2741</v>
      </c>
      <c r="F844" s="662" t="s">
        <v>2728</v>
      </c>
      <c r="G844" s="662" t="s">
        <v>2849</v>
      </c>
      <c r="H844" s="662" t="s">
        <v>582</v>
      </c>
      <c r="I844" s="662" t="s">
        <v>3595</v>
      </c>
      <c r="J844" s="662" t="s">
        <v>3596</v>
      </c>
      <c r="K844" s="662" t="s">
        <v>3597</v>
      </c>
      <c r="L844" s="663">
        <v>0</v>
      </c>
      <c r="M844" s="663">
        <v>0</v>
      </c>
      <c r="N844" s="662">
        <v>2</v>
      </c>
      <c r="O844" s="745">
        <v>1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11</v>
      </c>
      <c r="B845" s="662" t="s">
        <v>581</v>
      </c>
      <c r="C845" s="662" t="s">
        <v>2731</v>
      </c>
      <c r="D845" s="743" t="s">
        <v>4537</v>
      </c>
      <c r="E845" s="744" t="s">
        <v>2741</v>
      </c>
      <c r="F845" s="662" t="s">
        <v>2728</v>
      </c>
      <c r="G845" s="662" t="s">
        <v>3278</v>
      </c>
      <c r="H845" s="662" t="s">
        <v>582</v>
      </c>
      <c r="I845" s="662" t="s">
        <v>3598</v>
      </c>
      <c r="J845" s="662" t="s">
        <v>3599</v>
      </c>
      <c r="K845" s="662" t="s">
        <v>3600</v>
      </c>
      <c r="L845" s="663">
        <v>11000</v>
      </c>
      <c r="M845" s="663">
        <v>11000</v>
      </c>
      <c r="N845" s="662">
        <v>1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11</v>
      </c>
      <c r="B846" s="662" t="s">
        <v>581</v>
      </c>
      <c r="C846" s="662" t="s">
        <v>2731</v>
      </c>
      <c r="D846" s="743" t="s">
        <v>4537</v>
      </c>
      <c r="E846" s="744" t="s">
        <v>2741</v>
      </c>
      <c r="F846" s="662" t="s">
        <v>2728</v>
      </c>
      <c r="G846" s="662" t="s">
        <v>3278</v>
      </c>
      <c r="H846" s="662" t="s">
        <v>582</v>
      </c>
      <c r="I846" s="662" t="s">
        <v>3601</v>
      </c>
      <c r="J846" s="662" t="s">
        <v>3602</v>
      </c>
      <c r="K846" s="662" t="s">
        <v>3603</v>
      </c>
      <c r="L846" s="663">
        <v>574.53</v>
      </c>
      <c r="M846" s="663">
        <v>574.53</v>
      </c>
      <c r="N846" s="662">
        <v>1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11</v>
      </c>
      <c r="B847" s="662" t="s">
        <v>581</v>
      </c>
      <c r="C847" s="662" t="s">
        <v>2731</v>
      </c>
      <c r="D847" s="743" t="s">
        <v>4537</v>
      </c>
      <c r="E847" s="744" t="s">
        <v>2742</v>
      </c>
      <c r="F847" s="662" t="s">
        <v>2726</v>
      </c>
      <c r="G847" s="662" t="s">
        <v>2765</v>
      </c>
      <c r="H847" s="662" t="s">
        <v>582</v>
      </c>
      <c r="I847" s="662" t="s">
        <v>3024</v>
      </c>
      <c r="J847" s="662" t="s">
        <v>3025</v>
      </c>
      <c r="K847" s="662" t="s">
        <v>3026</v>
      </c>
      <c r="L847" s="663">
        <v>154.36000000000001</v>
      </c>
      <c r="M847" s="663">
        <v>308.72000000000003</v>
      </c>
      <c r="N847" s="662">
        <v>2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11</v>
      </c>
      <c r="B848" s="662" t="s">
        <v>581</v>
      </c>
      <c r="C848" s="662" t="s">
        <v>2731</v>
      </c>
      <c r="D848" s="743" t="s">
        <v>4537</v>
      </c>
      <c r="E848" s="744" t="s">
        <v>2742</v>
      </c>
      <c r="F848" s="662" t="s">
        <v>2726</v>
      </c>
      <c r="G848" s="662" t="s">
        <v>2765</v>
      </c>
      <c r="H848" s="662" t="s">
        <v>1064</v>
      </c>
      <c r="I848" s="662" t="s">
        <v>1272</v>
      </c>
      <c r="J848" s="662" t="s">
        <v>2587</v>
      </c>
      <c r="K848" s="662" t="s">
        <v>2588</v>
      </c>
      <c r="L848" s="663">
        <v>154.36000000000001</v>
      </c>
      <c r="M848" s="663">
        <v>1697.96</v>
      </c>
      <c r="N848" s="662">
        <v>11</v>
      </c>
      <c r="O848" s="745">
        <v>4.5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11</v>
      </c>
      <c r="B849" s="662" t="s">
        <v>581</v>
      </c>
      <c r="C849" s="662" t="s">
        <v>2731</v>
      </c>
      <c r="D849" s="743" t="s">
        <v>4537</v>
      </c>
      <c r="E849" s="744" t="s">
        <v>2742</v>
      </c>
      <c r="F849" s="662" t="s">
        <v>2726</v>
      </c>
      <c r="G849" s="662" t="s">
        <v>2765</v>
      </c>
      <c r="H849" s="662" t="s">
        <v>582</v>
      </c>
      <c r="I849" s="662" t="s">
        <v>3604</v>
      </c>
      <c r="J849" s="662" t="s">
        <v>2587</v>
      </c>
      <c r="K849" s="662" t="s">
        <v>2588</v>
      </c>
      <c r="L849" s="663">
        <v>154.36000000000001</v>
      </c>
      <c r="M849" s="663">
        <v>308.72000000000003</v>
      </c>
      <c r="N849" s="662">
        <v>2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11</v>
      </c>
      <c r="B850" s="662" t="s">
        <v>581</v>
      </c>
      <c r="C850" s="662" t="s">
        <v>2731</v>
      </c>
      <c r="D850" s="743" t="s">
        <v>4537</v>
      </c>
      <c r="E850" s="744" t="s">
        <v>2742</v>
      </c>
      <c r="F850" s="662" t="s">
        <v>2726</v>
      </c>
      <c r="G850" s="662" t="s">
        <v>2765</v>
      </c>
      <c r="H850" s="662" t="s">
        <v>582</v>
      </c>
      <c r="I850" s="662" t="s">
        <v>3299</v>
      </c>
      <c r="J850" s="662" t="s">
        <v>3025</v>
      </c>
      <c r="K850" s="662" t="s">
        <v>3300</v>
      </c>
      <c r="L850" s="663">
        <v>154.36000000000001</v>
      </c>
      <c r="M850" s="663">
        <v>154.36000000000001</v>
      </c>
      <c r="N850" s="662">
        <v>1</v>
      </c>
      <c r="O850" s="745">
        <v>0.5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11</v>
      </c>
      <c r="B851" s="662" t="s">
        <v>581</v>
      </c>
      <c r="C851" s="662" t="s">
        <v>2731</v>
      </c>
      <c r="D851" s="743" t="s">
        <v>4537</v>
      </c>
      <c r="E851" s="744" t="s">
        <v>2742</v>
      </c>
      <c r="F851" s="662" t="s">
        <v>2726</v>
      </c>
      <c r="G851" s="662" t="s">
        <v>2765</v>
      </c>
      <c r="H851" s="662" t="s">
        <v>1064</v>
      </c>
      <c r="I851" s="662" t="s">
        <v>2965</v>
      </c>
      <c r="J851" s="662" t="s">
        <v>2587</v>
      </c>
      <c r="K851" s="662" t="s">
        <v>2951</v>
      </c>
      <c r="L851" s="663">
        <v>225.06</v>
      </c>
      <c r="M851" s="663">
        <v>225.06</v>
      </c>
      <c r="N851" s="662">
        <v>1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11</v>
      </c>
      <c r="B852" s="662" t="s">
        <v>581</v>
      </c>
      <c r="C852" s="662" t="s">
        <v>2731</v>
      </c>
      <c r="D852" s="743" t="s">
        <v>4537</v>
      </c>
      <c r="E852" s="744" t="s">
        <v>2742</v>
      </c>
      <c r="F852" s="662" t="s">
        <v>2726</v>
      </c>
      <c r="G852" s="662" t="s">
        <v>3605</v>
      </c>
      <c r="H852" s="662" t="s">
        <v>582</v>
      </c>
      <c r="I852" s="662" t="s">
        <v>3606</v>
      </c>
      <c r="J852" s="662" t="s">
        <v>3607</v>
      </c>
      <c r="K852" s="662" t="s">
        <v>3608</v>
      </c>
      <c r="L852" s="663">
        <v>303.47000000000003</v>
      </c>
      <c r="M852" s="663">
        <v>606.94000000000005</v>
      </c>
      <c r="N852" s="662">
        <v>2</v>
      </c>
      <c r="O852" s="745">
        <v>1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11</v>
      </c>
      <c r="B853" s="662" t="s">
        <v>581</v>
      </c>
      <c r="C853" s="662" t="s">
        <v>2731</v>
      </c>
      <c r="D853" s="743" t="s">
        <v>4537</v>
      </c>
      <c r="E853" s="744" t="s">
        <v>2742</v>
      </c>
      <c r="F853" s="662" t="s">
        <v>2726</v>
      </c>
      <c r="G853" s="662" t="s">
        <v>3609</v>
      </c>
      <c r="H853" s="662" t="s">
        <v>1064</v>
      </c>
      <c r="I853" s="662" t="s">
        <v>1881</v>
      </c>
      <c r="J853" s="662" t="s">
        <v>2671</v>
      </c>
      <c r="K853" s="662" t="s">
        <v>1192</v>
      </c>
      <c r="L853" s="663">
        <v>58.86</v>
      </c>
      <c r="M853" s="663">
        <v>117.72</v>
      </c>
      <c r="N853" s="662">
        <v>2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11</v>
      </c>
      <c r="B854" s="662" t="s">
        <v>581</v>
      </c>
      <c r="C854" s="662" t="s">
        <v>2731</v>
      </c>
      <c r="D854" s="743" t="s">
        <v>4537</v>
      </c>
      <c r="E854" s="744" t="s">
        <v>2742</v>
      </c>
      <c r="F854" s="662" t="s">
        <v>2726</v>
      </c>
      <c r="G854" s="662" t="s">
        <v>3609</v>
      </c>
      <c r="H854" s="662" t="s">
        <v>1064</v>
      </c>
      <c r="I854" s="662" t="s">
        <v>3610</v>
      </c>
      <c r="J854" s="662" t="s">
        <v>2671</v>
      </c>
      <c r="K854" s="662" t="s">
        <v>963</v>
      </c>
      <c r="L854" s="663">
        <v>196.21</v>
      </c>
      <c r="M854" s="663">
        <v>196.21</v>
      </c>
      <c r="N854" s="662">
        <v>1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11</v>
      </c>
      <c r="B855" s="662" t="s">
        <v>581</v>
      </c>
      <c r="C855" s="662" t="s">
        <v>2731</v>
      </c>
      <c r="D855" s="743" t="s">
        <v>4537</v>
      </c>
      <c r="E855" s="744" t="s">
        <v>2742</v>
      </c>
      <c r="F855" s="662" t="s">
        <v>2726</v>
      </c>
      <c r="G855" s="662" t="s">
        <v>2854</v>
      </c>
      <c r="H855" s="662" t="s">
        <v>1064</v>
      </c>
      <c r="I855" s="662" t="s">
        <v>3611</v>
      </c>
      <c r="J855" s="662" t="s">
        <v>3612</v>
      </c>
      <c r="K855" s="662" t="s">
        <v>3030</v>
      </c>
      <c r="L855" s="663">
        <v>70.540000000000006</v>
      </c>
      <c r="M855" s="663">
        <v>423.24</v>
      </c>
      <c r="N855" s="662">
        <v>6</v>
      </c>
      <c r="O855" s="745">
        <v>2</v>
      </c>
      <c r="P855" s="663">
        <v>211.62</v>
      </c>
      <c r="Q855" s="678">
        <v>0.5</v>
      </c>
      <c r="R855" s="662">
        <v>3</v>
      </c>
      <c r="S855" s="678">
        <v>0.5</v>
      </c>
      <c r="T855" s="745">
        <v>1</v>
      </c>
      <c r="U855" s="701">
        <v>0.5</v>
      </c>
    </row>
    <row r="856" spans="1:21" ht="14.4" customHeight="1" x14ac:dyDescent="0.3">
      <c r="A856" s="661">
        <v>11</v>
      </c>
      <c r="B856" s="662" t="s">
        <v>581</v>
      </c>
      <c r="C856" s="662" t="s">
        <v>2731</v>
      </c>
      <c r="D856" s="743" t="s">
        <v>4537</v>
      </c>
      <c r="E856" s="744" t="s">
        <v>2742</v>
      </c>
      <c r="F856" s="662" t="s">
        <v>2726</v>
      </c>
      <c r="G856" s="662" t="s">
        <v>2854</v>
      </c>
      <c r="H856" s="662" t="s">
        <v>1064</v>
      </c>
      <c r="I856" s="662" t="s">
        <v>3613</v>
      </c>
      <c r="J856" s="662" t="s">
        <v>3612</v>
      </c>
      <c r="K856" s="662" t="s">
        <v>3614</v>
      </c>
      <c r="L856" s="663">
        <v>425.17</v>
      </c>
      <c r="M856" s="663">
        <v>2976.19</v>
      </c>
      <c r="N856" s="662">
        <v>7</v>
      </c>
      <c r="O856" s="745">
        <v>4</v>
      </c>
      <c r="P856" s="663">
        <v>425.17</v>
      </c>
      <c r="Q856" s="678">
        <v>0.14285714285714285</v>
      </c>
      <c r="R856" s="662">
        <v>1</v>
      </c>
      <c r="S856" s="678">
        <v>0.14285714285714285</v>
      </c>
      <c r="T856" s="745">
        <v>1</v>
      </c>
      <c r="U856" s="701">
        <v>0.25</v>
      </c>
    </row>
    <row r="857" spans="1:21" ht="14.4" customHeight="1" x14ac:dyDescent="0.3">
      <c r="A857" s="661">
        <v>11</v>
      </c>
      <c r="B857" s="662" t="s">
        <v>581</v>
      </c>
      <c r="C857" s="662" t="s">
        <v>2731</v>
      </c>
      <c r="D857" s="743" t="s">
        <v>4537</v>
      </c>
      <c r="E857" s="744" t="s">
        <v>2742</v>
      </c>
      <c r="F857" s="662" t="s">
        <v>2726</v>
      </c>
      <c r="G857" s="662" t="s">
        <v>2854</v>
      </c>
      <c r="H857" s="662" t="s">
        <v>582</v>
      </c>
      <c r="I857" s="662" t="s">
        <v>3615</v>
      </c>
      <c r="J857" s="662" t="s">
        <v>3612</v>
      </c>
      <c r="K857" s="662" t="s">
        <v>3616</v>
      </c>
      <c r="L857" s="663">
        <v>0</v>
      </c>
      <c r="M857" s="663">
        <v>0</v>
      </c>
      <c r="N857" s="662">
        <v>3</v>
      </c>
      <c r="O857" s="745">
        <v>1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11</v>
      </c>
      <c r="B858" s="662" t="s">
        <v>581</v>
      </c>
      <c r="C858" s="662" t="s">
        <v>2731</v>
      </c>
      <c r="D858" s="743" t="s">
        <v>4537</v>
      </c>
      <c r="E858" s="744" t="s">
        <v>2742</v>
      </c>
      <c r="F858" s="662" t="s">
        <v>2726</v>
      </c>
      <c r="G858" s="662" t="s">
        <v>2854</v>
      </c>
      <c r="H858" s="662" t="s">
        <v>582</v>
      </c>
      <c r="I858" s="662" t="s">
        <v>3617</v>
      </c>
      <c r="J858" s="662" t="s">
        <v>3618</v>
      </c>
      <c r="K858" s="662" t="s">
        <v>3030</v>
      </c>
      <c r="L858" s="663">
        <v>119.69</v>
      </c>
      <c r="M858" s="663">
        <v>119.69</v>
      </c>
      <c r="N858" s="662">
        <v>1</v>
      </c>
      <c r="O858" s="745">
        <v>0.5</v>
      </c>
      <c r="P858" s="663">
        <v>119.69</v>
      </c>
      <c r="Q858" s="678">
        <v>1</v>
      </c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11</v>
      </c>
      <c r="B859" s="662" t="s">
        <v>581</v>
      </c>
      <c r="C859" s="662" t="s">
        <v>2731</v>
      </c>
      <c r="D859" s="743" t="s">
        <v>4537</v>
      </c>
      <c r="E859" s="744" t="s">
        <v>2742</v>
      </c>
      <c r="F859" s="662" t="s">
        <v>2726</v>
      </c>
      <c r="G859" s="662" t="s">
        <v>3031</v>
      </c>
      <c r="H859" s="662" t="s">
        <v>582</v>
      </c>
      <c r="I859" s="662" t="s">
        <v>757</v>
      </c>
      <c r="J859" s="662" t="s">
        <v>3619</v>
      </c>
      <c r="K859" s="662" t="s">
        <v>3620</v>
      </c>
      <c r="L859" s="663">
        <v>0</v>
      </c>
      <c r="M859" s="663">
        <v>0</v>
      </c>
      <c r="N859" s="662">
        <v>2</v>
      </c>
      <c r="O859" s="745">
        <v>0.5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11</v>
      </c>
      <c r="B860" s="662" t="s">
        <v>581</v>
      </c>
      <c r="C860" s="662" t="s">
        <v>2731</v>
      </c>
      <c r="D860" s="743" t="s">
        <v>4537</v>
      </c>
      <c r="E860" s="744" t="s">
        <v>2742</v>
      </c>
      <c r="F860" s="662" t="s">
        <v>2726</v>
      </c>
      <c r="G860" s="662" t="s">
        <v>3031</v>
      </c>
      <c r="H860" s="662" t="s">
        <v>582</v>
      </c>
      <c r="I860" s="662" t="s">
        <v>761</v>
      </c>
      <c r="J860" s="662" t="s">
        <v>3033</v>
      </c>
      <c r="K860" s="662" t="s">
        <v>1158</v>
      </c>
      <c r="L860" s="663">
        <v>0</v>
      </c>
      <c r="M860" s="663">
        <v>0</v>
      </c>
      <c r="N860" s="662">
        <v>1</v>
      </c>
      <c r="O860" s="745">
        <v>0.5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11</v>
      </c>
      <c r="B861" s="662" t="s">
        <v>581</v>
      </c>
      <c r="C861" s="662" t="s">
        <v>2731</v>
      </c>
      <c r="D861" s="743" t="s">
        <v>4537</v>
      </c>
      <c r="E861" s="744" t="s">
        <v>2742</v>
      </c>
      <c r="F861" s="662" t="s">
        <v>2726</v>
      </c>
      <c r="G861" s="662" t="s">
        <v>3031</v>
      </c>
      <c r="H861" s="662" t="s">
        <v>582</v>
      </c>
      <c r="I861" s="662" t="s">
        <v>3621</v>
      </c>
      <c r="J861" s="662" t="s">
        <v>3033</v>
      </c>
      <c r="K861" s="662" t="s">
        <v>1158</v>
      </c>
      <c r="L861" s="663">
        <v>0</v>
      </c>
      <c r="M861" s="663">
        <v>0</v>
      </c>
      <c r="N861" s="662">
        <v>2</v>
      </c>
      <c r="O861" s="745">
        <v>1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11</v>
      </c>
      <c r="B862" s="662" t="s">
        <v>581</v>
      </c>
      <c r="C862" s="662" t="s">
        <v>2731</v>
      </c>
      <c r="D862" s="743" t="s">
        <v>4537</v>
      </c>
      <c r="E862" s="744" t="s">
        <v>2742</v>
      </c>
      <c r="F862" s="662" t="s">
        <v>2726</v>
      </c>
      <c r="G862" s="662" t="s">
        <v>3031</v>
      </c>
      <c r="H862" s="662" t="s">
        <v>582</v>
      </c>
      <c r="I862" s="662" t="s">
        <v>3622</v>
      </c>
      <c r="J862" s="662" t="s">
        <v>3619</v>
      </c>
      <c r="K862" s="662" t="s">
        <v>3620</v>
      </c>
      <c r="L862" s="663">
        <v>0</v>
      </c>
      <c r="M862" s="663">
        <v>0</v>
      </c>
      <c r="N862" s="662">
        <v>1</v>
      </c>
      <c r="O862" s="745">
        <v>1</v>
      </c>
      <c r="P862" s="663">
        <v>0</v>
      </c>
      <c r="Q862" s="678"/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11</v>
      </c>
      <c r="B863" s="662" t="s">
        <v>581</v>
      </c>
      <c r="C863" s="662" t="s">
        <v>2731</v>
      </c>
      <c r="D863" s="743" t="s">
        <v>4537</v>
      </c>
      <c r="E863" s="744" t="s">
        <v>2742</v>
      </c>
      <c r="F863" s="662" t="s">
        <v>2726</v>
      </c>
      <c r="G863" s="662" t="s">
        <v>2766</v>
      </c>
      <c r="H863" s="662" t="s">
        <v>582</v>
      </c>
      <c r="I863" s="662" t="s">
        <v>2818</v>
      </c>
      <c r="J863" s="662" t="s">
        <v>1248</v>
      </c>
      <c r="K863" s="662" t="s">
        <v>2594</v>
      </c>
      <c r="L863" s="663">
        <v>170.52</v>
      </c>
      <c r="M863" s="663">
        <v>2387.2800000000002</v>
      </c>
      <c r="N863" s="662">
        <v>14</v>
      </c>
      <c r="O863" s="745">
        <v>4</v>
      </c>
      <c r="P863" s="663">
        <v>1705.2000000000003</v>
      </c>
      <c r="Q863" s="678">
        <v>0.7142857142857143</v>
      </c>
      <c r="R863" s="662">
        <v>10</v>
      </c>
      <c r="S863" s="678">
        <v>0.7142857142857143</v>
      </c>
      <c r="T863" s="745">
        <v>2.5</v>
      </c>
      <c r="U863" s="701">
        <v>0.625</v>
      </c>
    </row>
    <row r="864" spans="1:21" ht="14.4" customHeight="1" x14ac:dyDescent="0.3">
      <c r="A864" s="661">
        <v>11</v>
      </c>
      <c r="B864" s="662" t="s">
        <v>581</v>
      </c>
      <c r="C864" s="662" t="s">
        <v>2731</v>
      </c>
      <c r="D864" s="743" t="s">
        <v>4537</v>
      </c>
      <c r="E864" s="744" t="s">
        <v>2742</v>
      </c>
      <c r="F864" s="662" t="s">
        <v>2726</v>
      </c>
      <c r="G864" s="662" t="s">
        <v>2766</v>
      </c>
      <c r="H864" s="662" t="s">
        <v>582</v>
      </c>
      <c r="I864" s="662" t="s">
        <v>1247</v>
      </c>
      <c r="J864" s="662" t="s">
        <v>1248</v>
      </c>
      <c r="K864" s="662" t="s">
        <v>2594</v>
      </c>
      <c r="L864" s="663">
        <v>170.52</v>
      </c>
      <c r="M864" s="663">
        <v>10913.280000000002</v>
      </c>
      <c r="N864" s="662">
        <v>64</v>
      </c>
      <c r="O864" s="745">
        <v>15</v>
      </c>
      <c r="P864" s="663">
        <v>5115.6000000000013</v>
      </c>
      <c r="Q864" s="678">
        <v>0.46875</v>
      </c>
      <c r="R864" s="662">
        <v>30</v>
      </c>
      <c r="S864" s="678">
        <v>0.46875</v>
      </c>
      <c r="T864" s="745">
        <v>7.5</v>
      </c>
      <c r="U864" s="701">
        <v>0.5</v>
      </c>
    </row>
    <row r="865" spans="1:21" ht="14.4" customHeight="1" x14ac:dyDescent="0.3">
      <c r="A865" s="661">
        <v>11</v>
      </c>
      <c r="B865" s="662" t="s">
        <v>581</v>
      </c>
      <c r="C865" s="662" t="s">
        <v>2731</v>
      </c>
      <c r="D865" s="743" t="s">
        <v>4537</v>
      </c>
      <c r="E865" s="744" t="s">
        <v>2742</v>
      </c>
      <c r="F865" s="662" t="s">
        <v>2726</v>
      </c>
      <c r="G865" s="662" t="s">
        <v>2766</v>
      </c>
      <c r="H865" s="662" t="s">
        <v>582</v>
      </c>
      <c r="I865" s="662" t="s">
        <v>2767</v>
      </c>
      <c r="J865" s="662" t="s">
        <v>1248</v>
      </c>
      <c r="K865" s="662" t="s">
        <v>1237</v>
      </c>
      <c r="L865" s="663">
        <v>0</v>
      </c>
      <c r="M865" s="663">
        <v>0</v>
      </c>
      <c r="N865" s="662">
        <v>1</v>
      </c>
      <c r="O865" s="745">
        <v>0.5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11</v>
      </c>
      <c r="B866" s="662" t="s">
        <v>581</v>
      </c>
      <c r="C866" s="662" t="s">
        <v>2731</v>
      </c>
      <c r="D866" s="743" t="s">
        <v>4537</v>
      </c>
      <c r="E866" s="744" t="s">
        <v>2742</v>
      </c>
      <c r="F866" s="662" t="s">
        <v>2726</v>
      </c>
      <c r="G866" s="662" t="s">
        <v>2766</v>
      </c>
      <c r="H866" s="662" t="s">
        <v>582</v>
      </c>
      <c r="I866" s="662" t="s">
        <v>2892</v>
      </c>
      <c r="J866" s="662" t="s">
        <v>2743</v>
      </c>
      <c r="K866" s="662"/>
      <c r="L866" s="663">
        <v>170.52</v>
      </c>
      <c r="M866" s="663">
        <v>1193.6400000000001</v>
      </c>
      <c r="N866" s="662">
        <v>7</v>
      </c>
      <c r="O866" s="745">
        <v>2.5</v>
      </c>
      <c r="P866" s="663">
        <v>511.56000000000006</v>
      </c>
      <c r="Q866" s="678">
        <v>0.4285714285714286</v>
      </c>
      <c r="R866" s="662">
        <v>3</v>
      </c>
      <c r="S866" s="678">
        <v>0.42857142857142855</v>
      </c>
      <c r="T866" s="745">
        <v>1</v>
      </c>
      <c r="U866" s="701">
        <v>0.4</v>
      </c>
    </row>
    <row r="867" spans="1:21" ht="14.4" customHeight="1" x14ac:dyDescent="0.3">
      <c r="A867" s="661">
        <v>11</v>
      </c>
      <c r="B867" s="662" t="s">
        <v>581</v>
      </c>
      <c r="C867" s="662" t="s">
        <v>2731</v>
      </c>
      <c r="D867" s="743" t="s">
        <v>4537</v>
      </c>
      <c r="E867" s="744" t="s">
        <v>2742</v>
      </c>
      <c r="F867" s="662" t="s">
        <v>2726</v>
      </c>
      <c r="G867" s="662" t="s">
        <v>2766</v>
      </c>
      <c r="H867" s="662" t="s">
        <v>582</v>
      </c>
      <c r="I867" s="662" t="s">
        <v>2892</v>
      </c>
      <c r="J867" s="662" t="s">
        <v>1248</v>
      </c>
      <c r="K867" s="662" t="s">
        <v>2594</v>
      </c>
      <c r="L867" s="663">
        <v>170.52</v>
      </c>
      <c r="M867" s="663">
        <v>341.04</v>
      </c>
      <c r="N867" s="662">
        <v>2</v>
      </c>
      <c r="O867" s="745">
        <v>0.5</v>
      </c>
      <c r="P867" s="663">
        <v>341.04</v>
      </c>
      <c r="Q867" s="678">
        <v>1</v>
      </c>
      <c r="R867" s="662">
        <v>2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11</v>
      </c>
      <c r="B868" s="662" t="s">
        <v>581</v>
      </c>
      <c r="C868" s="662" t="s">
        <v>2731</v>
      </c>
      <c r="D868" s="743" t="s">
        <v>4537</v>
      </c>
      <c r="E868" s="744" t="s">
        <v>2742</v>
      </c>
      <c r="F868" s="662" t="s">
        <v>2726</v>
      </c>
      <c r="G868" s="662" t="s">
        <v>2766</v>
      </c>
      <c r="H868" s="662" t="s">
        <v>582</v>
      </c>
      <c r="I868" s="662" t="s">
        <v>2859</v>
      </c>
      <c r="J868" s="662" t="s">
        <v>1248</v>
      </c>
      <c r="K868" s="662" t="s">
        <v>2594</v>
      </c>
      <c r="L868" s="663">
        <v>0</v>
      </c>
      <c r="M868" s="663">
        <v>0</v>
      </c>
      <c r="N868" s="662">
        <v>38</v>
      </c>
      <c r="O868" s="745">
        <v>8.5</v>
      </c>
      <c r="P868" s="663">
        <v>0</v>
      </c>
      <c r="Q868" s="678"/>
      <c r="R868" s="662">
        <v>28</v>
      </c>
      <c r="S868" s="678">
        <v>0.73684210526315785</v>
      </c>
      <c r="T868" s="745">
        <v>6</v>
      </c>
      <c r="U868" s="701">
        <v>0.70588235294117652</v>
      </c>
    </row>
    <row r="869" spans="1:21" ht="14.4" customHeight="1" x14ac:dyDescent="0.3">
      <c r="A869" s="661">
        <v>11</v>
      </c>
      <c r="B869" s="662" t="s">
        <v>581</v>
      </c>
      <c r="C869" s="662" t="s">
        <v>2731</v>
      </c>
      <c r="D869" s="743" t="s">
        <v>4537</v>
      </c>
      <c r="E869" s="744" t="s">
        <v>2742</v>
      </c>
      <c r="F869" s="662" t="s">
        <v>2726</v>
      </c>
      <c r="G869" s="662" t="s">
        <v>3623</v>
      </c>
      <c r="H869" s="662" t="s">
        <v>582</v>
      </c>
      <c r="I869" s="662" t="s">
        <v>3624</v>
      </c>
      <c r="J869" s="662" t="s">
        <v>3625</v>
      </c>
      <c r="K869" s="662" t="s">
        <v>3626</v>
      </c>
      <c r="L869" s="663">
        <v>508.75</v>
      </c>
      <c r="M869" s="663">
        <v>4578.75</v>
      </c>
      <c r="N869" s="662">
        <v>9</v>
      </c>
      <c r="O869" s="745">
        <v>7</v>
      </c>
      <c r="P869" s="663">
        <v>1017.5</v>
      </c>
      <c r="Q869" s="678">
        <v>0.22222222222222221</v>
      </c>
      <c r="R869" s="662">
        <v>2</v>
      </c>
      <c r="S869" s="678">
        <v>0.22222222222222221</v>
      </c>
      <c r="T869" s="745">
        <v>1.5</v>
      </c>
      <c r="U869" s="701">
        <v>0.21428571428571427</v>
      </c>
    </row>
    <row r="870" spans="1:21" ht="14.4" customHeight="1" x14ac:dyDescent="0.3">
      <c r="A870" s="661">
        <v>11</v>
      </c>
      <c r="B870" s="662" t="s">
        <v>581</v>
      </c>
      <c r="C870" s="662" t="s">
        <v>2731</v>
      </c>
      <c r="D870" s="743" t="s">
        <v>4537</v>
      </c>
      <c r="E870" s="744" t="s">
        <v>2742</v>
      </c>
      <c r="F870" s="662" t="s">
        <v>2726</v>
      </c>
      <c r="G870" s="662" t="s">
        <v>3623</v>
      </c>
      <c r="H870" s="662" t="s">
        <v>582</v>
      </c>
      <c r="I870" s="662" t="s">
        <v>3627</v>
      </c>
      <c r="J870" s="662" t="s">
        <v>3625</v>
      </c>
      <c r="K870" s="662" t="s">
        <v>3628</v>
      </c>
      <c r="L870" s="663">
        <v>1017.48</v>
      </c>
      <c r="M870" s="663">
        <v>1017.48</v>
      </c>
      <c r="N870" s="662">
        <v>1</v>
      </c>
      <c r="O870" s="745">
        <v>1</v>
      </c>
      <c r="P870" s="663">
        <v>1017.48</v>
      </c>
      <c r="Q870" s="678">
        <v>1</v>
      </c>
      <c r="R870" s="662">
        <v>1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11</v>
      </c>
      <c r="B871" s="662" t="s">
        <v>581</v>
      </c>
      <c r="C871" s="662" t="s">
        <v>2731</v>
      </c>
      <c r="D871" s="743" t="s">
        <v>4537</v>
      </c>
      <c r="E871" s="744" t="s">
        <v>2742</v>
      </c>
      <c r="F871" s="662" t="s">
        <v>2726</v>
      </c>
      <c r="G871" s="662" t="s">
        <v>3623</v>
      </c>
      <c r="H871" s="662" t="s">
        <v>582</v>
      </c>
      <c r="I871" s="662" t="s">
        <v>3629</v>
      </c>
      <c r="J871" s="662" t="s">
        <v>3625</v>
      </c>
      <c r="K871" s="662" t="s">
        <v>3630</v>
      </c>
      <c r="L871" s="663">
        <v>0</v>
      </c>
      <c r="M871" s="663">
        <v>0</v>
      </c>
      <c r="N871" s="662">
        <v>5</v>
      </c>
      <c r="O871" s="745">
        <v>3.5</v>
      </c>
      <c r="P871" s="663">
        <v>0</v>
      </c>
      <c r="Q871" s="678"/>
      <c r="R871" s="662">
        <v>2</v>
      </c>
      <c r="S871" s="678">
        <v>0.4</v>
      </c>
      <c r="T871" s="745">
        <v>1</v>
      </c>
      <c r="U871" s="701">
        <v>0.2857142857142857</v>
      </c>
    </row>
    <row r="872" spans="1:21" ht="14.4" customHeight="1" x14ac:dyDescent="0.3">
      <c r="A872" s="661">
        <v>11</v>
      </c>
      <c r="B872" s="662" t="s">
        <v>581</v>
      </c>
      <c r="C872" s="662" t="s">
        <v>2731</v>
      </c>
      <c r="D872" s="743" t="s">
        <v>4537</v>
      </c>
      <c r="E872" s="744" t="s">
        <v>2742</v>
      </c>
      <c r="F872" s="662" t="s">
        <v>2726</v>
      </c>
      <c r="G872" s="662" t="s">
        <v>3623</v>
      </c>
      <c r="H872" s="662" t="s">
        <v>582</v>
      </c>
      <c r="I872" s="662" t="s">
        <v>3631</v>
      </c>
      <c r="J872" s="662" t="s">
        <v>1498</v>
      </c>
      <c r="K872" s="662" t="s">
        <v>3632</v>
      </c>
      <c r="L872" s="663">
        <v>0</v>
      </c>
      <c r="M872" s="663">
        <v>0</v>
      </c>
      <c r="N872" s="662">
        <v>1</v>
      </c>
      <c r="O872" s="745">
        <v>1</v>
      </c>
      <c r="P872" s="663">
        <v>0</v>
      </c>
      <c r="Q872" s="678"/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11</v>
      </c>
      <c r="B873" s="662" t="s">
        <v>581</v>
      </c>
      <c r="C873" s="662" t="s">
        <v>2731</v>
      </c>
      <c r="D873" s="743" t="s">
        <v>4537</v>
      </c>
      <c r="E873" s="744" t="s">
        <v>2742</v>
      </c>
      <c r="F873" s="662" t="s">
        <v>2726</v>
      </c>
      <c r="G873" s="662" t="s">
        <v>3623</v>
      </c>
      <c r="H873" s="662" t="s">
        <v>582</v>
      </c>
      <c r="I873" s="662" t="s">
        <v>3633</v>
      </c>
      <c r="J873" s="662" t="s">
        <v>3634</v>
      </c>
      <c r="K873" s="662" t="s">
        <v>3635</v>
      </c>
      <c r="L873" s="663">
        <v>254.37</v>
      </c>
      <c r="M873" s="663">
        <v>1017.48</v>
      </c>
      <c r="N873" s="662">
        <v>4</v>
      </c>
      <c r="O873" s="745">
        <v>2</v>
      </c>
      <c r="P873" s="663">
        <v>508.74</v>
      </c>
      <c r="Q873" s="678">
        <v>0.5</v>
      </c>
      <c r="R873" s="662">
        <v>2</v>
      </c>
      <c r="S873" s="678">
        <v>0.5</v>
      </c>
      <c r="T873" s="745">
        <v>1</v>
      </c>
      <c r="U873" s="701">
        <v>0.5</v>
      </c>
    </row>
    <row r="874" spans="1:21" ht="14.4" customHeight="1" x14ac:dyDescent="0.3">
      <c r="A874" s="661">
        <v>11</v>
      </c>
      <c r="B874" s="662" t="s">
        <v>581</v>
      </c>
      <c r="C874" s="662" t="s">
        <v>2731</v>
      </c>
      <c r="D874" s="743" t="s">
        <v>4537</v>
      </c>
      <c r="E874" s="744" t="s">
        <v>2742</v>
      </c>
      <c r="F874" s="662" t="s">
        <v>2726</v>
      </c>
      <c r="G874" s="662" t="s">
        <v>3623</v>
      </c>
      <c r="H874" s="662" t="s">
        <v>582</v>
      </c>
      <c r="I874" s="662" t="s">
        <v>3636</v>
      </c>
      <c r="J874" s="662" t="s">
        <v>3634</v>
      </c>
      <c r="K874" s="662" t="s">
        <v>3637</v>
      </c>
      <c r="L874" s="663">
        <v>0</v>
      </c>
      <c r="M874" s="663">
        <v>0</v>
      </c>
      <c r="N874" s="662">
        <v>2</v>
      </c>
      <c r="O874" s="745">
        <v>2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11</v>
      </c>
      <c r="B875" s="662" t="s">
        <v>581</v>
      </c>
      <c r="C875" s="662" t="s">
        <v>2731</v>
      </c>
      <c r="D875" s="743" t="s">
        <v>4537</v>
      </c>
      <c r="E875" s="744" t="s">
        <v>2742</v>
      </c>
      <c r="F875" s="662" t="s">
        <v>2726</v>
      </c>
      <c r="G875" s="662" t="s">
        <v>3623</v>
      </c>
      <c r="H875" s="662" t="s">
        <v>582</v>
      </c>
      <c r="I875" s="662" t="s">
        <v>3638</v>
      </c>
      <c r="J875" s="662" t="s">
        <v>3625</v>
      </c>
      <c r="K875" s="662" t="s">
        <v>3639</v>
      </c>
      <c r="L875" s="663">
        <v>0</v>
      </c>
      <c r="M875" s="663">
        <v>0</v>
      </c>
      <c r="N875" s="662">
        <v>3</v>
      </c>
      <c r="O875" s="745">
        <v>3</v>
      </c>
      <c r="P875" s="663">
        <v>0</v>
      </c>
      <c r="Q875" s="678"/>
      <c r="R875" s="662">
        <v>1</v>
      </c>
      <c r="S875" s="678">
        <v>0.33333333333333331</v>
      </c>
      <c r="T875" s="745">
        <v>1</v>
      </c>
      <c r="U875" s="701">
        <v>0.33333333333333331</v>
      </c>
    </row>
    <row r="876" spans="1:21" ht="14.4" customHeight="1" x14ac:dyDescent="0.3">
      <c r="A876" s="661">
        <v>11</v>
      </c>
      <c r="B876" s="662" t="s">
        <v>581</v>
      </c>
      <c r="C876" s="662" t="s">
        <v>2731</v>
      </c>
      <c r="D876" s="743" t="s">
        <v>4537</v>
      </c>
      <c r="E876" s="744" t="s">
        <v>2742</v>
      </c>
      <c r="F876" s="662" t="s">
        <v>2726</v>
      </c>
      <c r="G876" s="662" t="s">
        <v>3623</v>
      </c>
      <c r="H876" s="662" t="s">
        <v>582</v>
      </c>
      <c r="I876" s="662" t="s">
        <v>3640</v>
      </c>
      <c r="J876" s="662" t="s">
        <v>3634</v>
      </c>
      <c r="K876" s="662" t="s">
        <v>3641</v>
      </c>
      <c r="L876" s="663">
        <v>0</v>
      </c>
      <c r="M876" s="663">
        <v>0</v>
      </c>
      <c r="N876" s="662">
        <v>1</v>
      </c>
      <c r="O876" s="745">
        <v>1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11</v>
      </c>
      <c r="B877" s="662" t="s">
        <v>581</v>
      </c>
      <c r="C877" s="662" t="s">
        <v>2731</v>
      </c>
      <c r="D877" s="743" t="s">
        <v>4537</v>
      </c>
      <c r="E877" s="744" t="s">
        <v>2742</v>
      </c>
      <c r="F877" s="662" t="s">
        <v>2726</v>
      </c>
      <c r="G877" s="662" t="s">
        <v>3642</v>
      </c>
      <c r="H877" s="662" t="s">
        <v>582</v>
      </c>
      <c r="I877" s="662" t="s">
        <v>3643</v>
      </c>
      <c r="J877" s="662" t="s">
        <v>3644</v>
      </c>
      <c r="K877" s="662" t="s">
        <v>3645</v>
      </c>
      <c r="L877" s="663">
        <v>340.97</v>
      </c>
      <c r="M877" s="663">
        <v>340.97</v>
      </c>
      <c r="N877" s="662">
        <v>1</v>
      </c>
      <c r="O877" s="745">
        <v>0.5</v>
      </c>
      <c r="P877" s="663">
        <v>340.97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11</v>
      </c>
      <c r="B878" s="662" t="s">
        <v>581</v>
      </c>
      <c r="C878" s="662" t="s">
        <v>2731</v>
      </c>
      <c r="D878" s="743" t="s">
        <v>4537</v>
      </c>
      <c r="E878" s="744" t="s">
        <v>2742</v>
      </c>
      <c r="F878" s="662" t="s">
        <v>2726</v>
      </c>
      <c r="G878" s="662" t="s">
        <v>3642</v>
      </c>
      <c r="H878" s="662" t="s">
        <v>582</v>
      </c>
      <c r="I878" s="662" t="s">
        <v>3643</v>
      </c>
      <c r="J878" s="662" t="s">
        <v>3644</v>
      </c>
      <c r="K878" s="662" t="s">
        <v>3645</v>
      </c>
      <c r="L878" s="663">
        <v>207.45</v>
      </c>
      <c r="M878" s="663">
        <v>207.45</v>
      </c>
      <c r="N878" s="662">
        <v>1</v>
      </c>
      <c r="O878" s="745">
        <v>0.5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11</v>
      </c>
      <c r="B879" s="662" t="s">
        <v>581</v>
      </c>
      <c r="C879" s="662" t="s">
        <v>2731</v>
      </c>
      <c r="D879" s="743" t="s">
        <v>4537</v>
      </c>
      <c r="E879" s="744" t="s">
        <v>2742</v>
      </c>
      <c r="F879" s="662" t="s">
        <v>2726</v>
      </c>
      <c r="G879" s="662" t="s">
        <v>3642</v>
      </c>
      <c r="H879" s="662" t="s">
        <v>1064</v>
      </c>
      <c r="I879" s="662" t="s">
        <v>1860</v>
      </c>
      <c r="J879" s="662" t="s">
        <v>1130</v>
      </c>
      <c r="K879" s="662" t="s">
        <v>2694</v>
      </c>
      <c r="L879" s="663">
        <v>227.32</v>
      </c>
      <c r="M879" s="663">
        <v>227.32</v>
      </c>
      <c r="N879" s="662">
        <v>1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11</v>
      </c>
      <c r="B880" s="662" t="s">
        <v>581</v>
      </c>
      <c r="C880" s="662" t="s">
        <v>2731</v>
      </c>
      <c r="D880" s="743" t="s">
        <v>4537</v>
      </c>
      <c r="E880" s="744" t="s">
        <v>2742</v>
      </c>
      <c r="F880" s="662" t="s">
        <v>2726</v>
      </c>
      <c r="G880" s="662" t="s">
        <v>2768</v>
      </c>
      <c r="H880" s="662" t="s">
        <v>582</v>
      </c>
      <c r="I880" s="662" t="s">
        <v>1957</v>
      </c>
      <c r="J880" s="662" t="s">
        <v>1958</v>
      </c>
      <c r="K880" s="662" t="s">
        <v>2594</v>
      </c>
      <c r="L880" s="663">
        <v>66.819999999999993</v>
      </c>
      <c r="M880" s="663">
        <v>200.45999999999998</v>
      </c>
      <c r="N880" s="662">
        <v>3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11</v>
      </c>
      <c r="B881" s="662" t="s">
        <v>581</v>
      </c>
      <c r="C881" s="662" t="s">
        <v>2731</v>
      </c>
      <c r="D881" s="743" t="s">
        <v>4537</v>
      </c>
      <c r="E881" s="744" t="s">
        <v>2742</v>
      </c>
      <c r="F881" s="662" t="s">
        <v>2726</v>
      </c>
      <c r="G881" s="662" t="s">
        <v>3034</v>
      </c>
      <c r="H881" s="662" t="s">
        <v>582</v>
      </c>
      <c r="I881" s="662" t="s">
        <v>1654</v>
      </c>
      <c r="J881" s="662" t="s">
        <v>3646</v>
      </c>
      <c r="K881" s="662" t="s">
        <v>3647</v>
      </c>
      <c r="L881" s="663">
        <v>13.58</v>
      </c>
      <c r="M881" s="663">
        <v>108.64000000000001</v>
      </c>
      <c r="N881" s="662">
        <v>8</v>
      </c>
      <c r="O881" s="745">
        <v>2</v>
      </c>
      <c r="P881" s="663">
        <v>40.74</v>
      </c>
      <c r="Q881" s="678">
        <v>0.37499999999999994</v>
      </c>
      <c r="R881" s="662">
        <v>3</v>
      </c>
      <c r="S881" s="678">
        <v>0.375</v>
      </c>
      <c r="T881" s="745">
        <v>0.5</v>
      </c>
      <c r="U881" s="701">
        <v>0.25</v>
      </c>
    </row>
    <row r="882" spans="1:21" ht="14.4" customHeight="1" x14ac:dyDescent="0.3">
      <c r="A882" s="661">
        <v>11</v>
      </c>
      <c r="B882" s="662" t="s">
        <v>581</v>
      </c>
      <c r="C882" s="662" t="s">
        <v>2731</v>
      </c>
      <c r="D882" s="743" t="s">
        <v>4537</v>
      </c>
      <c r="E882" s="744" t="s">
        <v>2742</v>
      </c>
      <c r="F882" s="662" t="s">
        <v>2726</v>
      </c>
      <c r="G882" s="662" t="s">
        <v>3034</v>
      </c>
      <c r="H882" s="662" t="s">
        <v>582</v>
      </c>
      <c r="I882" s="662" t="s">
        <v>639</v>
      </c>
      <c r="J882" s="662" t="s">
        <v>3035</v>
      </c>
      <c r="K882" s="662" t="s">
        <v>3036</v>
      </c>
      <c r="L882" s="663">
        <v>18.11</v>
      </c>
      <c r="M882" s="663">
        <v>36.22</v>
      </c>
      <c r="N882" s="662">
        <v>2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11</v>
      </c>
      <c r="B883" s="662" t="s">
        <v>581</v>
      </c>
      <c r="C883" s="662" t="s">
        <v>2731</v>
      </c>
      <c r="D883" s="743" t="s">
        <v>4537</v>
      </c>
      <c r="E883" s="744" t="s">
        <v>2742</v>
      </c>
      <c r="F883" s="662" t="s">
        <v>2726</v>
      </c>
      <c r="G883" s="662" t="s">
        <v>2893</v>
      </c>
      <c r="H883" s="662" t="s">
        <v>582</v>
      </c>
      <c r="I883" s="662" t="s">
        <v>2975</v>
      </c>
      <c r="J883" s="662" t="s">
        <v>1505</v>
      </c>
      <c r="K883" s="662" t="s">
        <v>2976</v>
      </c>
      <c r="L883" s="663">
        <v>0</v>
      </c>
      <c r="M883" s="663">
        <v>0</v>
      </c>
      <c r="N883" s="662">
        <v>1</v>
      </c>
      <c r="O883" s="745">
        <v>1</v>
      </c>
      <c r="P883" s="663">
        <v>0</v>
      </c>
      <c r="Q883" s="678"/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11</v>
      </c>
      <c r="B884" s="662" t="s">
        <v>581</v>
      </c>
      <c r="C884" s="662" t="s">
        <v>2731</v>
      </c>
      <c r="D884" s="743" t="s">
        <v>4537</v>
      </c>
      <c r="E884" s="744" t="s">
        <v>2742</v>
      </c>
      <c r="F884" s="662" t="s">
        <v>2726</v>
      </c>
      <c r="G884" s="662" t="s">
        <v>2769</v>
      </c>
      <c r="H884" s="662" t="s">
        <v>582</v>
      </c>
      <c r="I884" s="662" t="s">
        <v>3648</v>
      </c>
      <c r="J884" s="662" t="s">
        <v>3514</v>
      </c>
      <c r="K884" s="662" t="s">
        <v>3649</v>
      </c>
      <c r="L884" s="663">
        <v>0</v>
      </c>
      <c r="M884" s="663">
        <v>0</v>
      </c>
      <c r="N884" s="662">
        <v>13</v>
      </c>
      <c r="O884" s="745">
        <v>6</v>
      </c>
      <c r="P884" s="663">
        <v>0</v>
      </c>
      <c r="Q884" s="678"/>
      <c r="R884" s="662">
        <v>4</v>
      </c>
      <c r="S884" s="678">
        <v>0.30769230769230771</v>
      </c>
      <c r="T884" s="745">
        <v>1.5</v>
      </c>
      <c r="U884" s="701">
        <v>0.25</v>
      </c>
    </row>
    <row r="885" spans="1:21" ht="14.4" customHeight="1" x14ac:dyDescent="0.3">
      <c r="A885" s="661">
        <v>11</v>
      </c>
      <c r="B885" s="662" t="s">
        <v>581</v>
      </c>
      <c r="C885" s="662" t="s">
        <v>2731</v>
      </c>
      <c r="D885" s="743" t="s">
        <v>4537</v>
      </c>
      <c r="E885" s="744" t="s">
        <v>2742</v>
      </c>
      <c r="F885" s="662" t="s">
        <v>2726</v>
      </c>
      <c r="G885" s="662" t="s">
        <v>2769</v>
      </c>
      <c r="H885" s="662" t="s">
        <v>582</v>
      </c>
      <c r="I885" s="662" t="s">
        <v>3650</v>
      </c>
      <c r="J885" s="662" t="s">
        <v>3048</v>
      </c>
      <c r="K885" s="662" t="s">
        <v>3651</v>
      </c>
      <c r="L885" s="663">
        <v>121.8</v>
      </c>
      <c r="M885" s="663">
        <v>121.8</v>
      </c>
      <c r="N885" s="662">
        <v>1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11</v>
      </c>
      <c r="B886" s="662" t="s">
        <v>581</v>
      </c>
      <c r="C886" s="662" t="s">
        <v>2731</v>
      </c>
      <c r="D886" s="743" t="s">
        <v>4537</v>
      </c>
      <c r="E886" s="744" t="s">
        <v>2742</v>
      </c>
      <c r="F886" s="662" t="s">
        <v>2726</v>
      </c>
      <c r="G886" s="662" t="s">
        <v>2769</v>
      </c>
      <c r="H886" s="662" t="s">
        <v>582</v>
      </c>
      <c r="I886" s="662" t="s">
        <v>897</v>
      </c>
      <c r="J886" s="662" t="s">
        <v>898</v>
      </c>
      <c r="K886" s="662" t="s">
        <v>2770</v>
      </c>
      <c r="L886" s="663">
        <v>72.64</v>
      </c>
      <c r="M886" s="663">
        <v>72.64</v>
      </c>
      <c r="N886" s="662">
        <v>1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11</v>
      </c>
      <c r="B887" s="662" t="s">
        <v>581</v>
      </c>
      <c r="C887" s="662" t="s">
        <v>2731</v>
      </c>
      <c r="D887" s="743" t="s">
        <v>4537</v>
      </c>
      <c r="E887" s="744" t="s">
        <v>2742</v>
      </c>
      <c r="F887" s="662" t="s">
        <v>2726</v>
      </c>
      <c r="G887" s="662" t="s">
        <v>2769</v>
      </c>
      <c r="H887" s="662" t="s">
        <v>582</v>
      </c>
      <c r="I887" s="662" t="s">
        <v>2860</v>
      </c>
      <c r="J887" s="662" t="s">
        <v>2861</v>
      </c>
      <c r="K887" s="662" t="s">
        <v>2862</v>
      </c>
      <c r="L887" s="663">
        <v>96.84</v>
      </c>
      <c r="M887" s="663">
        <v>677.88000000000011</v>
      </c>
      <c r="N887" s="662">
        <v>7</v>
      </c>
      <c r="O887" s="745">
        <v>5</v>
      </c>
      <c r="P887" s="663">
        <v>193.68</v>
      </c>
      <c r="Q887" s="678">
        <v>0.2857142857142857</v>
      </c>
      <c r="R887" s="662">
        <v>2</v>
      </c>
      <c r="S887" s="678">
        <v>0.2857142857142857</v>
      </c>
      <c r="T887" s="745">
        <v>1</v>
      </c>
      <c r="U887" s="701">
        <v>0.2</v>
      </c>
    </row>
    <row r="888" spans="1:21" ht="14.4" customHeight="1" x14ac:dyDescent="0.3">
      <c r="A888" s="661">
        <v>11</v>
      </c>
      <c r="B888" s="662" t="s">
        <v>581</v>
      </c>
      <c r="C888" s="662" t="s">
        <v>2731</v>
      </c>
      <c r="D888" s="743" t="s">
        <v>4537</v>
      </c>
      <c r="E888" s="744" t="s">
        <v>2742</v>
      </c>
      <c r="F888" s="662" t="s">
        <v>2726</v>
      </c>
      <c r="G888" s="662" t="s">
        <v>2769</v>
      </c>
      <c r="H888" s="662" t="s">
        <v>582</v>
      </c>
      <c r="I888" s="662" t="s">
        <v>2860</v>
      </c>
      <c r="J888" s="662" t="s">
        <v>2861</v>
      </c>
      <c r="K888" s="662" t="s">
        <v>2862</v>
      </c>
      <c r="L888" s="663">
        <v>73.069999999999993</v>
      </c>
      <c r="M888" s="663">
        <v>146.13999999999999</v>
      </c>
      <c r="N888" s="662">
        <v>2</v>
      </c>
      <c r="O888" s="745">
        <v>2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11</v>
      </c>
      <c r="B889" s="662" t="s">
        <v>581</v>
      </c>
      <c r="C889" s="662" t="s">
        <v>2731</v>
      </c>
      <c r="D889" s="743" t="s">
        <v>4537</v>
      </c>
      <c r="E889" s="744" t="s">
        <v>2742</v>
      </c>
      <c r="F889" s="662" t="s">
        <v>2726</v>
      </c>
      <c r="G889" s="662" t="s">
        <v>2769</v>
      </c>
      <c r="H889" s="662" t="s">
        <v>582</v>
      </c>
      <c r="I889" s="662" t="s">
        <v>3040</v>
      </c>
      <c r="J889" s="662" t="s">
        <v>2861</v>
      </c>
      <c r="K889" s="662" t="s">
        <v>3041</v>
      </c>
      <c r="L889" s="663">
        <v>322.8</v>
      </c>
      <c r="M889" s="663">
        <v>16785.599999999999</v>
      </c>
      <c r="N889" s="662">
        <v>52</v>
      </c>
      <c r="O889" s="745">
        <v>36</v>
      </c>
      <c r="P889" s="663">
        <v>6456.0000000000018</v>
      </c>
      <c r="Q889" s="678">
        <v>0.38461538461538475</v>
      </c>
      <c r="R889" s="662">
        <v>20</v>
      </c>
      <c r="S889" s="678">
        <v>0.38461538461538464</v>
      </c>
      <c r="T889" s="745">
        <v>14</v>
      </c>
      <c r="U889" s="701">
        <v>0.3888888888888889</v>
      </c>
    </row>
    <row r="890" spans="1:21" ht="14.4" customHeight="1" x14ac:dyDescent="0.3">
      <c r="A890" s="661">
        <v>11</v>
      </c>
      <c r="B890" s="662" t="s">
        <v>581</v>
      </c>
      <c r="C890" s="662" t="s">
        <v>2731</v>
      </c>
      <c r="D890" s="743" t="s">
        <v>4537</v>
      </c>
      <c r="E890" s="744" t="s">
        <v>2742</v>
      </c>
      <c r="F890" s="662" t="s">
        <v>2726</v>
      </c>
      <c r="G890" s="662" t="s">
        <v>2769</v>
      </c>
      <c r="H890" s="662" t="s">
        <v>582</v>
      </c>
      <c r="I890" s="662" t="s">
        <v>3040</v>
      </c>
      <c r="J890" s="662" t="s">
        <v>2861</v>
      </c>
      <c r="K890" s="662" t="s">
        <v>3041</v>
      </c>
      <c r="L890" s="663">
        <v>243.59</v>
      </c>
      <c r="M890" s="663">
        <v>1217.95</v>
      </c>
      <c r="N890" s="662">
        <v>5</v>
      </c>
      <c r="O890" s="745">
        <v>3.5</v>
      </c>
      <c r="P890" s="663">
        <v>730.77</v>
      </c>
      <c r="Q890" s="678">
        <v>0.6</v>
      </c>
      <c r="R890" s="662">
        <v>3</v>
      </c>
      <c r="S890" s="678">
        <v>0.6</v>
      </c>
      <c r="T890" s="745">
        <v>2</v>
      </c>
      <c r="U890" s="701">
        <v>0.5714285714285714</v>
      </c>
    </row>
    <row r="891" spans="1:21" ht="14.4" customHeight="1" x14ac:dyDescent="0.3">
      <c r="A891" s="661">
        <v>11</v>
      </c>
      <c r="B891" s="662" t="s">
        <v>581</v>
      </c>
      <c r="C891" s="662" t="s">
        <v>2731</v>
      </c>
      <c r="D891" s="743" t="s">
        <v>4537</v>
      </c>
      <c r="E891" s="744" t="s">
        <v>2742</v>
      </c>
      <c r="F891" s="662" t="s">
        <v>2726</v>
      </c>
      <c r="G891" s="662" t="s">
        <v>2769</v>
      </c>
      <c r="H891" s="662" t="s">
        <v>582</v>
      </c>
      <c r="I891" s="662" t="s">
        <v>3652</v>
      </c>
      <c r="J891" s="662" t="s">
        <v>3013</v>
      </c>
      <c r="K891" s="662" t="s">
        <v>3653</v>
      </c>
      <c r="L891" s="663">
        <v>121.8</v>
      </c>
      <c r="M891" s="663">
        <v>121.8</v>
      </c>
      <c r="N891" s="662">
        <v>1</v>
      </c>
      <c r="O891" s="745">
        <v>0.5</v>
      </c>
      <c r="P891" s="663">
        <v>121.8</v>
      </c>
      <c r="Q891" s="678">
        <v>1</v>
      </c>
      <c r="R891" s="662">
        <v>1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11</v>
      </c>
      <c r="B892" s="662" t="s">
        <v>581</v>
      </c>
      <c r="C892" s="662" t="s">
        <v>2731</v>
      </c>
      <c r="D892" s="743" t="s">
        <v>4537</v>
      </c>
      <c r="E892" s="744" t="s">
        <v>2742</v>
      </c>
      <c r="F892" s="662" t="s">
        <v>2726</v>
      </c>
      <c r="G892" s="662" t="s">
        <v>2769</v>
      </c>
      <c r="H892" s="662" t="s">
        <v>582</v>
      </c>
      <c r="I892" s="662" t="s">
        <v>3652</v>
      </c>
      <c r="J892" s="662" t="s">
        <v>3013</v>
      </c>
      <c r="K892" s="662" t="s">
        <v>3653</v>
      </c>
      <c r="L892" s="663">
        <v>161.4</v>
      </c>
      <c r="M892" s="663">
        <v>161.4</v>
      </c>
      <c r="N892" s="662">
        <v>1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11</v>
      </c>
      <c r="B893" s="662" t="s">
        <v>581</v>
      </c>
      <c r="C893" s="662" t="s">
        <v>2731</v>
      </c>
      <c r="D893" s="743" t="s">
        <v>4537</v>
      </c>
      <c r="E893" s="744" t="s">
        <v>2742</v>
      </c>
      <c r="F893" s="662" t="s">
        <v>2726</v>
      </c>
      <c r="G893" s="662" t="s">
        <v>2769</v>
      </c>
      <c r="H893" s="662" t="s">
        <v>582</v>
      </c>
      <c r="I893" s="662" t="s">
        <v>3319</v>
      </c>
      <c r="J893" s="662" t="s">
        <v>3013</v>
      </c>
      <c r="K893" s="662" t="s">
        <v>3041</v>
      </c>
      <c r="L893" s="663">
        <v>322.8</v>
      </c>
      <c r="M893" s="663">
        <v>1291.2</v>
      </c>
      <c r="N893" s="662">
        <v>4</v>
      </c>
      <c r="O893" s="745">
        <v>2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11</v>
      </c>
      <c r="B894" s="662" t="s">
        <v>581</v>
      </c>
      <c r="C894" s="662" t="s">
        <v>2731</v>
      </c>
      <c r="D894" s="743" t="s">
        <v>4537</v>
      </c>
      <c r="E894" s="744" t="s">
        <v>2742</v>
      </c>
      <c r="F894" s="662" t="s">
        <v>2726</v>
      </c>
      <c r="G894" s="662" t="s">
        <v>2769</v>
      </c>
      <c r="H894" s="662" t="s">
        <v>582</v>
      </c>
      <c r="I894" s="662" t="s">
        <v>3654</v>
      </c>
      <c r="J894" s="662" t="s">
        <v>3655</v>
      </c>
      <c r="K894" s="662" t="s">
        <v>3656</v>
      </c>
      <c r="L894" s="663">
        <v>0</v>
      </c>
      <c r="M894" s="663">
        <v>0</v>
      </c>
      <c r="N894" s="662">
        <v>1</v>
      </c>
      <c r="O894" s="745">
        <v>0.5</v>
      </c>
      <c r="P894" s="663">
        <v>0</v>
      </c>
      <c r="Q894" s="678"/>
      <c r="R894" s="662">
        <v>1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11</v>
      </c>
      <c r="B895" s="662" t="s">
        <v>581</v>
      </c>
      <c r="C895" s="662" t="s">
        <v>2731</v>
      </c>
      <c r="D895" s="743" t="s">
        <v>4537</v>
      </c>
      <c r="E895" s="744" t="s">
        <v>2742</v>
      </c>
      <c r="F895" s="662" t="s">
        <v>2726</v>
      </c>
      <c r="G895" s="662" t="s">
        <v>2769</v>
      </c>
      <c r="H895" s="662" t="s">
        <v>582</v>
      </c>
      <c r="I895" s="662" t="s">
        <v>3657</v>
      </c>
      <c r="J895" s="662" t="s">
        <v>3655</v>
      </c>
      <c r="K895" s="662" t="s">
        <v>3658</v>
      </c>
      <c r="L895" s="663">
        <v>0</v>
      </c>
      <c r="M895" s="663">
        <v>0</v>
      </c>
      <c r="N895" s="662">
        <v>1</v>
      </c>
      <c r="O895" s="745">
        <v>1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11</v>
      </c>
      <c r="B896" s="662" t="s">
        <v>581</v>
      </c>
      <c r="C896" s="662" t="s">
        <v>2731</v>
      </c>
      <c r="D896" s="743" t="s">
        <v>4537</v>
      </c>
      <c r="E896" s="744" t="s">
        <v>2742</v>
      </c>
      <c r="F896" s="662" t="s">
        <v>2726</v>
      </c>
      <c r="G896" s="662" t="s">
        <v>2769</v>
      </c>
      <c r="H896" s="662" t="s">
        <v>582</v>
      </c>
      <c r="I896" s="662" t="s">
        <v>3659</v>
      </c>
      <c r="J896" s="662" t="s">
        <v>3514</v>
      </c>
      <c r="K896" s="662" t="s">
        <v>3660</v>
      </c>
      <c r="L896" s="663">
        <v>0</v>
      </c>
      <c r="M896" s="663">
        <v>0</v>
      </c>
      <c r="N896" s="662">
        <v>3</v>
      </c>
      <c r="O896" s="745">
        <v>1.5</v>
      </c>
      <c r="P896" s="663">
        <v>0</v>
      </c>
      <c r="Q896" s="678"/>
      <c r="R896" s="662">
        <v>1</v>
      </c>
      <c r="S896" s="678">
        <v>0.33333333333333331</v>
      </c>
      <c r="T896" s="745">
        <v>0.5</v>
      </c>
      <c r="U896" s="701">
        <v>0.33333333333333331</v>
      </c>
    </row>
    <row r="897" spans="1:21" ht="14.4" customHeight="1" x14ac:dyDescent="0.3">
      <c r="A897" s="661">
        <v>11</v>
      </c>
      <c r="B897" s="662" t="s">
        <v>581</v>
      </c>
      <c r="C897" s="662" t="s">
        <v>2731</v>
      </c>
      <c r="D897" s="743" t="s">
        <v>4537</v>
      </c>
      <c r="E897" s="744" t="s">
        <v>2742</v>
      </c>
      <c r="F897" s="662" t="s">
        <v>2726</v>
      </c>
      <c r="G897" s="662" t="s">
        <v>2823</v>
      </c>
      <c r="H897" s="662" t="s">
        <v>582</v>
      </c>
      <c r="I897" s="662" t="s">
        <v>675</v>
      </c>
      <c r="J897" s="662" t="s">
        <v>676</v>
      </c>
      <c r="K897" s="662" t="s">
        <v>2825</v>
      </c>
      <c r="L897" s="663">
        <v>110.28</v>
      </c>
      <c r="M897" s="663">
        <v>4521.4800000000005</v>
      </c>
      <c r="N897" s="662">
        <v>41</v>
      </c>
      <c r="O897" s="745">
        <v>21.5</v>
      </c>
      <c r="P897" s="663">
        <v>1764.4799999999998</v>
      </c>
      <c r="Q897" s="678">
        <v>0.39024390243902429</v>
      </c>
      <c r="R897" s="662">
        <v>16</v>
      </c>
      <c r="S897" s="678">
        <v>0.3902439024390244</v>
      </c>
      <c r="T897" s="745">
        <v>8.5</v>
      </c>
      <c r="U897" s="701">
        <v>0.39534883720930231</v>
      </c>
    </row>
    <row r="898" spans="1:21" ht="14.4" customHeight="1" x14ac:dyDescent="0.3">
      <c r="A898" s="661">
        <v>11</v>
      </c>
      <c r="B898" s="662" t="s">
        <v>581</v>
      </c>
      <c r="C898" s="662" t="s">
        <v>2731</v>
      </c>
      <c r="D898" s="743" t="s">
        <v>4537</v>
      </c>
      <c r="E898" s="744" t="s">
        <v>2742</v>
      </c>
      <c r="F898" s="662" t="s">
        <v>2726</v>
      </c>
      <c r="G898" s="662" t="s">
        <v>2823</v>
      </c>
      <c r="H898" s="662" t="s">
        <v>582</v>
      </c>
      <c r="I898" s="662" t="s">
        <v>779</v>
      </c>
      <c r="J898" s="662" t="s">
        <v>676</v>
      </c>
      <c r="K898" s="662" t="s">
        <v>2863</v>
      </c>
      <c r="L898" s="663">
        <v>55.14</v>
      </c>
      <c r="M898" s="663">
        <v>4245.7800000000025</v>
      </c>
      <c r="N898" s="662">
        <v>77</v>
      </c>
      <c r="O898" s="745">
        <v>44.5</v>
      </c>
      <c r="P898" s="663">
        <v>1819.6200000000013</v>
      </c>
      <c r="Q898" s="678">
        <v>0.4285714285714286</v>
      </c>
      <c r="R898" s="662">
        <v>33</v>
      </c>
      <c r="S898" s="678">
        <v>0.42857142857142855</v>
      </c>
      <c r="T898" s="745">
        <v>17.5</v>
      </c>
      <c r="U898" s="701">
        <v>0.39325842696629215</v>
      </c>
    </row>
    <row r="899" spans="1:21" ht="14.4" customHeight="1" x14ac:dyDescent="0.3">
      <c r="A899" s="661">
        <v>11</v>
      </c>
      <c r="B899" s="662" t="s">
        <v>581</v>
      </c>
      <c r="C899" s="662" t="s">
        <v>2731</v>
      </c>
      <c r="D899" s="743" t="s">
        <v>4537</v>
      </c>
      <c r="E899" s="744" t="s">
        <v>2742</v>
      </c>
      <c r="F899" s="662" t="s">
        <v>2726</v>
      </c>
      <c r="G899" s="662" t="s">
        <v>2823</v>
      </c>
      <c r="H899" s="662" t="s">
        <v>582</v>
      </c>
      <c r="I899" s="662" t="s">
        <v>3661</v>
      </c>
      <c r="J899" s="662" t="s">
        <v>676</v>
      </c>
      <c r="K899" s="662" t="s">
        <v>2825</v>
      </c>
      <c r="L899" s="663">
        <v>110.28</v>
      </c>
      <c r="M899" s="663">
        <v>220.56</v>
      </c>
      <c r="N899" s="662">
        <v>2</v>
      </c>
      <c r="O899" s="745">
        <v>0.5</v>
      </c>
      <c r="P899" s="663">
        <v>220.56</v>
      </c>
      <c r="Q899" s="678">
        <v>1</v>
      </c>
      <c r="R899" s="662">
        <v>2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11</v>
      </c>
      <c r="B900" s="662" t="s">
        <v>581</v>
      </c>
      <c r="C900" s="662" t="s">
        <v>2731</v>
      </c>
      <c r="D900" s="743" t="s">
        <v>4537</v>
      </c>
      <c r="E900" s="744" t="s">
        <v>2742</v>
      </c>
      <c r="F900" s="662" t="s">
        <v>2726</v>
      </c>
      <c r="G900" s="662" t="s">
        <v>2823</v>
      </c>
      <c r="H900" s="662" t="s">
        <v>582</v>
      </c>
      <c r="I900" s="662" t="s">
        <v>1032</v>
      </c>
      <c r="J900" s="662" t="s">
        <v>676</v>
      </c>
      <c r="K900" s="662" t="s">
        <v>1033</v>
      </c>
      <c r="L900" s="663">
        <v>220.56</v>
      </c>
      <c r="M900" s="663">
        <v>220.56</v>
      </c>
      <c r="N900" s="662">
        <v>1</v>
      </c>
      <c r="O900" s="745">
        <v>0.5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11</v>
      </c>
      <c r="B901" s="662" t="s">
        <v>581</v>
      </c>
      <c r="C901" s="662" t="s">
        <v>2731</v>
      </c>
      <c r="D901" s="743" t="s">
        <v>4537</v>
      </c>
      <c r="E901" s="744" t="s">
        <v>2742</v>
      </c>
      <c r="F901" s="662" t="s">
        <v>2726</v>
      </c>
      <c r="G901" s="662" t="s">
        <v>2823</v>
      </c>
      <c r="H901" s="662" t="s">
        <v>582</v>
      </c>
      <c r="I901" s="662" t="s">
        <v>3056</v>
      </c>
      <c r="J901" s="662" t="s">
        <v>676</v>
      </c>
      <c r="K901" s="662" t="s">
        <v>2825</v>
      </c>
      <c r="L901" s="663">
        <v>110.28</v>
      </c>
      <c r="M901" s="663">
        <v>330.84000000000003</v>
      </c>
      <c r="N901" s="662">
        <v>3</v>
      </c>
      <c r="O901" s="745">
        <v>1.5</v>
      </c>
      <c r="P901" s="663">
        <v>220.56</v>
      </c>
      <c r="Q901" s="678">
        <v>0.66666666666666663</v>
      </c>
      <c r="R901" s="662">
        <v>2</v>
      </c>
      <c r="S901" s="678">
        <v>0.66666666666666663</v>
      </c>
      <c r="T901" s="745">
        <v>1</v>
      </c>
      <c r="U901" s="701">
        <v>0.66666666666666663</v>
      </c>
    </row>
    <row r="902" spans="1:21" ht="14.4" customHeight="1" x14ac:dyDescent="0.3">
      <c r="A902" s="661">
        <v>11</v>
      </c>
      <c r="B902" s="662" t="s">
        <v>581</v>
      </c>
      <c r="C902" s="662" t="s">
        <v>2731</v>
      </c>
      <c r="D902" s="743" t="s">
        <v>4537</v>
      </c>
      <c r="E902" s="744" t="s">
        <v>2742</v>
      </c>
      <c r="F902" s="662" t="s">
        <v>2726</v>
      </c>
      <c r="G902" s="662" t="s">
        <v>2823</v>
      </c>
      <c r="H902" s="662" t="s">
        <v>582</v>
      </c>
      <c r="I902" s="662" t="s">
        <v>2824</v>
      </c>
      <c r="J902" s="662" t="s">
        <v>676</v>
      </c>
      <c r="K902" s="662" t="s">
        <v>2825</v>
      </c>
      <c r="L902" s="663">
        <v>110.28</v>
      </c>
      <c r="M902" s="663">
        <v>110.28</v>
      </c>
      <c r="N902" s="662">
        <v>1</v>
      </c>
      <c r="O902" s="745">
        <v>0.5</v>
      </c>
      <c r="P902" s="663">
        <v>110.28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11</v>
      </c>
      <c r="B903" s="662" t="s">
        <v>581</v>
      </c>
      <c r="C903" s="662" t="s">
        <v>2731</v>
      </c>
      <c r="D903" s="743" t="s">
        <v>4537</v>
      </c>
      <c r="E903" s="744" t="s">
        <v>2742</v>
      </c>
      <c r="F903" s="662" t="s">
        <v>2726</v>
      </c>
      <c r="G903" s="662" t="s">
        <v>2823</v>
      </c>
      <c r="H903" s="662" t="s">
        <v>582</v>
      </c>
      <c r="I903" s="662" t="s">
        <v>3662</v>
      </c>
      <c r="J903" s="662" t="s">
        <v>676</v>
      </c>
      <c r="K903" s="662" t="s">
        <v>2863</v>
      </c>
      <c r="L903" s="663">
        <v>55.14</v>
      </c>
      <c r="M903" s="663">
        <v>55.14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11</v>
      </c>
      <c r="B904" s="662" t="s">
        <v>581</v>
      </c>
      <c r="C904" s="662" t="s">
        <v>2731</v>
      </c>
      <c r="D904" s="743" t="s">
        <v>4537</v>
      </c>
      <c r="E904" s="744" t="s">
        <v>2742</v>
      </c>
      <c r="F904" s="662" t="s">
        <v>2726</v>
      </c>
      <c r="G904" s="662" t="s">
        <v>2823</v>
      </c>
      <c r="H904" s="662" t="s">
        <v>582</v>
      </c>
      <c r="I904" s="662" t="s">
        <v>2915</v>
      </c>
      <c r="J904" s="662" t="s">
        <v>676</v>
      </c>
      <c r="K904" s="662" t="s">
        <v>2863</v>
      </c>
      <c r="L904" s="663">
        <v>55.14</v>
      </c>
      <c r="M904" s="663">
        <v>330.84000000000003</v>
      </c>
      <c r="N904" s="662">
        <v>6</v>
      </c>
      <c r="O904" s="745">
        <v>4</v>
      </c>
      <c r="P904" s="663">
        <v>165.42000000000002</v>
      </c>
      <c r="Q904" s="678">
        <v>0.5</v>
      </c>
      <c r="R904" s="662">
        <v>3</v>
      </c>
      <c r="S904" s="678">
        <v>0.5</v>
      </c>
      <c r="T904" s="745">
        <v>2</v>
      </c>
      <c r="U904" s="701">
        <v>0.5</v>
      </c>
    </row>
    <row r="905" spans="1:21" ht="14.4" customHeight="1" x14ac:dyDescent="0.3">
      <c r="A905" s="661">
        <v>11</v>
      </c>
      <c r="B905" s="662" t="s">
        <v>581</v>
      </c>
      <c r="C905" s="662" t="s">
        <v>2731</v>
      </c>
      <c r="D905" s="743" t="s">
        <v>4537</v>
      </c>
      <c r="E905" s="744" t="s">
        <v>2742</v>
      </c>
      <c r="F905" s="662" t="s">
        <v>2726</v>
      </c>
      <c r="G905" s="662" t="s">
        <v>2771</v>
      </c>
      <c r="H905" s="662" t="s">
        <v>582</v>
      </c>
      <c r="I905" s="662" t="s">
        <v>3663</v>
      </c>
      <c r="J905" s="662" t="s">
        <v>3664</v>
      </c>
      <c r="K905" s="662" t="s">
        <v>3665</v>
      </c>
      <c r="L905" s="663">
        <v>79.48</v>
      </c>
      <c r="M905" s="663">
        <v>238.44</v>
      </c>
      <c r="N905" s="662">
        <v>3</v>
      </c>
      <c r="O905" s="745">
        <v>1</v>
      </c>
      <c r="P905" s="663">
        <v>238.44</v>
      </c>
      <c r="Q905" s="678">
        <v>1</v>
      </c>
      <c r="R905" s="662">
        <v>3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11</v>
      </c>
      <c r="B906" s="662" t="s">
        <v>581</v>
      </c>
      <c r="C906" s="662" t="s">
        <v>2731</v>
      </c>
      <c r="D906" s="743" t="s">
        <v>4537</v>
      </c>
      <c r="E906" s="744" t="s">
        <v>2742</v>
      </c>
      <c r="F906" s="662" t="s">
        <v>2726</v>
      </c>
      <c r="G906" s="662" t="s">
        <v>2771</v>
      </c>
      <c r="H906" s="662" t="s">
        <v>582</v>
      </c>
      <c r="I906" s="662" t="s">
        <v>3666</v>
      </c>
      <c r="J906" s="662" t="s">
        <v>2773</v>
      </c>
      <c r="K906" s="662" t="s">
        <v>3667</v>
      </c>
      <c r="L906" s="663">
        <v>0</v>
      </c>
      <c r="M906" s="663">
        <v>0</v>
      </c>
      <c r="N906" s="662">
        <v>3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11</v>
      </c>
      <c r="B907" s="662" t="s">
        <v>581</v>
      </c>
      <c r="C907" s="662" t="s">
        <v>2731</v>
      </c>
      <c r="D907" s="743" t="s">
        <v>4537</v>
      </c>
      <c r="E907" s="744" t="s">
        <v>2742</v>
      </c>
      <c r="F907" s="662" t="s">
        <v>2726</v>
      </c>
      <c r="G907" s="662" t="s">
        <v>2902</v>
      </c>
      <c r="H907" s="662" t="s">
        <v>582</v>
      </c>
      <c r="I907" s="662" t="s">
        <v>2977</v>
      </c>
      <c r="J907" s="662" t="s">
        <v>1697</v>
      </c>
      <c r="K907" s="662" t="s">
        <v>2978</v>
      </c>
      <c r="L907" s="663">
        <v>815.1</v>
      </c>
      <c r="M907" s="663">
        <v>815.1</v>
      </c>
      <c r="N907" s="662">
        <v>1</v>
      </c>
      <c r="O907" s="745">
        <v>1</v>
      </c>
      <c r="P907" s="663">
        <v>815.1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11</v>
      </c>
      <c r="B908" s="662" t="s">
        <v>581</v>
      </c>
      <c r="C908" s="662" t="s">
        <v>2731</v>
      </c>
      <c r="D908" s="743" t="s">
        <v>4537</v>
      </c>
      <c r="E908" s="744" t="s">
        <v>2742</v>
      </c>
      <c r="F908" s="662" t="s">
        <v>2726</v>
      </c>
      <c r="G908" s="662" t="s">
        <v>3061</v>
      </c>
      <c r="H908" s="662" t="s">
        <v>582</v>
      </c>
      <c r="I908" s="662" t="s">
        <v>3481</v>
      </c>
      <c r="J908" s="662" t="s">
        <v>3063</v>
      </c>
      <c r="K908" s="662" t="s">
        <v>3482</v>
      </c>
      <c r="L908" s="663">
        <v>0</v>
      </c>
      <c r="M908" s="663">
        <v>0</v>
      </c>
      <c r="N908" s="662">
        <v>1</v>
      </c>
      <c r="O908" s="745">
        <v>1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11</v>
      </c>
      <c r="B909" s="662" t="s">
        <v>581</v>
      </c>
      <c r="C909" s="662" t="s">
        <v>2731</v>
      </c>
      <c r="D909" s="743" t="s">
        <v>4537</v>
      </c>
      <c r="E909" s="744" t="s">
        <v>2742</v>
      </c>
      <c r="F909" s="662" t="s">
        <v>2726</v>
      </c>
      <c r="G909" s="662" t="s">
        <v>3065</v>
      </c>
      <c r="H909" s="662" t="s">
        <v>582</v>
      </c>
      <c r="I909" s="662" t="s">
        <v>2022</v>
      </c>
      <c r="J909" s="662" t="s">
        <v>2023</v>
      </c>
      <c r="K909" s="662" t="s">
        <v>3066</v>
      </c>
      <c r="L909" s="663">
        <v>2991.23</v>
      </c>
      <c r="M909" s="663">
        <v>5982.46</v>
      </c>
      <c r="N909" s="662">
        <v>2</v>
      </c>
      <c r="O909" s="745">
        <v>1.5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11</v>
      </c>
      <c r="B910" s="662" t="s">
        <v>581</v>
      </c>
      <c r="C910" s="662" t="s">
        <v>2731</v>
      </c>
      <c r="D910" s="743" t="s">
        <v>4537</v>
      </c>
      <c r="E910" s="744" t="s">
        <v>2742</v>
      </c>
      <c r="F910" s="662" t="s">
        <v>2726</v>
      </c>
      <c r="G910" s="662" t="s">
        <v>3325</v>
      </c>
      <c r="H910" s="662" t="s">
        <v>582</v>
      </c>
      <c r="I910" s="662" t="s">
        <v>3483</v>
      </c>
      <c r="J910" s="662" t="s">
        <v>3327</v>
      </c>
      <c r="K910" s="662" t="s">
        <v>3484</v>
      </c>
      <c r="L910" s="663">
        <v>106.47</v>
      </c>
      <c r="M910" s="663">
        <v>638.81999999999994</v>
      </c>
      <c r="N910" s="662">
        <v>6</v>
      </c>
      <c r="O910" s="745">
        <v>2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11</v>
      </c>
      <c r="B911" s="662" t="s">
        <v>581</v>
      </c>
      <c r="C911" s="662" t="s">
        <v>2731</v>
      </c>
      <c r="D911" s="743" t="s">
        <v>4537</v>
      </c>
      <c r="E911" s="744" t="s">
        <v>2742</v>
      </c>
      <c r="F911" s="662" t="s">
        <v>2726</v>
      </c>
      <c r="G911" s="662" t="s">
        <v>3668</v>
      </c>
      <c r="H911" s="662" t="s">
        <v>582</v>
      </c>
      <c r="I911" s="662" t="s">
        <v>1422</v>
      </c>
      <c r="J911" s="662" t="s">
        <v>3669</v>
      </c>
      <c r="K911" s="662" t="s">
        <v>3670</v>
      </c>
      <c r="L911" s="663">
        <v>12.49</v>
      </c>
      <c r="M911" s="663">
        <v>12.49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11</v>
      </c>
      <c r="B912" s="662" t="s">
        <v>581</v>
      </c>
      <c r="C912" s="662" t="s">
        <v>2731</v>
      </c>
      <c r="D912" s="743" t="s">
        <v>4537</v>
      </c>
      <c r="E912" s="744" t="s">
        <v>2742</v>
      </c>
      <c r="F912" s="662" t="s">
        <v>2726</v>
      </c>
      <c r="G912" s="662" t="s">
        <v>2916</v>
      </c>
      <c r="H912" s="662" t="s">
        <v>582</v>
      </c>
      <c r="I912" s="662" t="s">
        <v>2109</v>
      </c>
      <c r="J912" s="662" t="s">
        <v>2110</v>
      </c>
      <c r="K912" s="662" t="s">
        <v>2917</v>
      </c>
      <c r="L912" s="663">
        <v>156.77000000000001</v>
      </c>
      <c r="M912" s="663">
        <v>1410.9300000000003</v>
      </c>
      <c r="N912" s="662">
        <v>9</v>
      </c>
      <c r="O912" s="745">
        <v>3</v>
      </c>
      <c r="P912" s="663">
        <v>627.08000000000004</v>
      </c>
      <c r="Q912" s="678">
        <v>0.44444444444444436</v>
      </c>
      <c r="R912" s="662">
        <v>4</v>
      </c>
      <c r="S912" s="678">
        <v>0.44444444444444442</v>
      </c>
      <c r="T912" s="745">
        <v>1.5</v>
      </c>
      <c r="U912" s="701">
        <v>0.5</v>
      </c>
    </row>
    <row r="913" spans="1:21" ht="14.4" customHeight="1" x14ac:dyDescent="0.3">
      <c r="A913" s="661">
        <v>11</v>
      </c>
      <c r="B913" s="662" t="s">
        <v>581</v>
      </c>
      <c r="C913" s="662" t="s">
        <v>2731</v>
      </c>
      <c r="D913" s="743" t="s">
        <v>4537</v>
      </c>
      <c r="E913" s="744" t="s">
        <v>2742</v>
      </c>
      <c r="F913" s="662" t="s">
        <v>2726</v>
      </c>
      <c r="G913" s="662" t="s">
        <v>2864</v>
      </c>
      <c r="H913" s="662" t="s">
        <v>582</v>
      </c>
      <c r="I913" s="662" t="s">
        <v>1468</v>
      </c>
      <c r="J913" s="662" t="s">
        <v>2865</v>
      </c>
      <c r="K913" s="662" t="s">
        <v>1466</v>
      </c>
      <c r="L913" s="663">
        <v>0</v>
      </c>
      <c r="M913" s="663">
        <v>0</v>
      </c>
      <c r="N913" s="662">
        <v>177</v>
      </c>
      <c r="O913" s="745">
        <v>42.5</v>
      </c>
      <c r="P913" s="663">
        <v>0</v>
      </c>
      <c r="Q913" s="678"/>
      <c r="R913" s="662">
        <v>85</v>
      </c>
      <c r="S913" s="678">
        <v>0.48022598870056499</v>
      </c>
      <c r="T913" s="745">
        <v>21</v>
      </c>
      <c r="U913" s="701">
        <v>0.49411764705882355</v>
      </c>
    </row>
    <row r="914" spans="1:21" ht="14.4" customHeight="1" x14ac:dyDescent="0.3">
      <c r="A914" s="661">
        <v>11</v>
      </c>
      <c r="B914" s="662" t="s">
        <v>581</v>
      </c>
      <c r="C914" s="662" t="s">
        <v>2731</v>
      </c>
      <c r="D914" s="743" t="s">
        <v>4537</v>
      </c>
      <c r="E914" s="744" t="s">
        <v>2742</v>
      </c>
      <c r="F914" s="662" t="s">
        <v>2726</v>
      </c>
      <c r="G914" s="662" t="s">
        <v>3067</v>
      </c>
      <c r="H914" s="662" t="s">
        <v>582</v>
      </c>
      <c r="I914" s="662" t="s">
        <v>3671</v>
      </c>
      <c r="J914" s="662" t="s">
        <v>3672</v>
      </c>
      <c r="K914" s="662" t="s">
        <v>3673</v>
      </c>
      <c r="L914" s="663">
        <v>0</v>
      </c>
      <c r="M914" s="663">
        <v>0</v>
      </c>
      <c r="N914" s="662">
        <v>3</v>
      </c>
      <c r="O914" s="745">
        <v>1</v>
      </c>
      <c r="P914" s="663"/>
      <c r="Q914" s="678"/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11</v>
      </c>
      <c r="B915" s="662" t="s">
        <v>581</v>
      </c>
      <c r="C915" s="662" t="s">
        <v>2731</v>
      </c>
      <c r="D915" s="743" t="s">
        <v>4537</v>
      </c>
      <c r="E915" s="744" t="s">
        <v>2742</v>
      </c>
      <c r="F915" s="662" t="s">
        <v>2726</v>
      </c>
      <c r="G915" s="662" t="s">
        <v>3076</v>
      </c>
      <c r="H915" s="662" t="s">
        <v>582</v>
      </c>
      <c r="I915" s="662" t="s">
        <v>3518</v>
      </c>
      <c r="J915" s="662" t="s">
        <v>3519</v>
      </c>
      <c r="K915" s="662" t="s">
        <v>3520</v>
      </c>
      <c r="L915" s="663">
        <v>0</v>
      </c>
      <c r="M915" s="663">
        <v>0</v>
      </c>
      <c r="N915" s="662">
        <v>2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11</v>
      </c>
      <c r="B916" s="662" t="s">
        <v>581</v>
      </c>
      <c r="C916" s="662" t="s">
        <v>2731</v>
      </c>
      <c r="D916" s="743" t="s">
        <v>4537</v>
      </c>
      <c r="E916" s="744" t="s">
        <v>2742</v>
      </c>
      <c r="F916" s="662" t="s">
        <v>2726</v>
      </c>
      <c r="G916" s="662" t="s">
        <v>3076</v>
      </c>
      <c r="H916" s="662" t="s">
        <v>582</v>
      </c>
      <c r="I916" s="662" t="s">
        <v>3674</v>
      </c>
      <c r="J916" s="662" t="s">
        <v>3675</v>
      </c>
      <c r="K916" s="662" t="s">
        <v>3676</v>
      </c>
      <c r="L916" s="663">
        <v>0</v>
      </c>
      <c r="M916" s="663">
        <v>0</v>
      </c>
      <c r="N916" s="662">
        <v>1</v>
      </c>
      <c r="O916" s="745">
        <v>0.5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11</v>
      </c>
      <c r="B917" s="662" t="s">
        <v>581</v>
      </c>
      <c r="C917" s="662" t="s">
        <v>2731</v>
      </c>
      <c r="D917" s="743" t="s">
        <v>4537</v>
      </c>
      <c r="E917" s="744" t="s">
        <v>2742</v>
      </c>
      <c r="F917" s="662" t="s">
        <v>2726</v>
      </c>
      <c r="G917" s="662" t="s">
        <v>3076</v>
      </c>
      <c r="H917" s="662" t="s">
        <v>582</v>
      </c>
      <c r="I917" s="662" t="s">
        <v>3677</v>
      </c>
      <c r="J917" s="662" t="s">
        <v>3678</v>
      </c>
      <c r="K917" s="662" t="s">
        <v>1408</v>
      </c>
      <c r="L917" s="663">
        <v>0</v>
      </c>
      <c r="M917" s="663">
        <v>0</v>
      </c>
      <c r="N917" s="662">
        <v>2</v>
      </c>
      <c r="O917" s="745">
        <v>0.5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11</v>
      </c>
      <c r="B918" s="662" t="s">
        <v>581</v>
      </c>
      <c r="C918" s="662" t="s">
        <v>2731</v>
      </c>
      <c r="D918" s="743" t="s">
        <v>4537</v>
      </c>
      <c r="E918" s="744" t="s">
        <v>2742</v>
      </c>
      <c r="F918" s="662" t="s">
        <v>2726</v>
      </c>
      <c r="G918" s="662" t="s">
        <v>2826</v>
      </c>
      <c r="H918" s="662" t="s">
        <v>582</v>
      </c>
      <c r="I918" s="662" t="s">
        <v>883</v>
      </c>
      <c r="J918" s="662" t="s">
        <v>884</v>
      </c>
      <c r="K918" s="662" t="s">
        <v>2827</v>
      </c>
      <c r="L918" s="663">
        <v>60.9</v>
      </c>
      <c r="M918" s="663">
        <v>20036.100000000006</v>
      </c>
      <c r="N918" s="662">
        <v>329</v>
      </c>
      <c r="O918" s="745">
        <v>62.5</v>
      </c>
      <c r="P918" s="663">
        <v>7734.2999999999956</v>
      </c>
      <c r="Q918" s="678">
        <v>0.38601823708206656</v>
      </c>
      <c r="R918" s="662">
        <v>127</v>
      </c>
      <c r="S918" s="678">
        <v>0.3860182370820669</v>
      </c>
      <c r="T918" s="745">
        <v>26.5</v>
      </c>
      <c r="U918" s="701">
        <v>0.42399999999999999</v>
      </c>
    </row>
    <row r="919" spans="1:21" ht="14.4" customHeight="1" x14ac:dyDescent="0.3">
      <c r="A919" s="661">
        <v>11</v>
      </c>
      <c r="B919" s="662" t="s">
        <v>581</v>
      </c>
      <c r="C919" s="662" t="s">
        <v>2731</v>
      </c>
      <c r="D919" s="743" t="s">
        <v>4537</v>
      </c>
      <c r="E919" s="744" t="s">
        <v>2742</v>
      </c>
      <c r="F919" s="662" t="s">
        <v>2726</v>
      </c>
      <c r="G919" s="662" t="s">
        <v>2927</v>
      </c>
      <c r="H919" s="662" t="s">
        <v>582</v>
      </c>
      <c r="I919" s="662" t="s">
        <v>2892</v>
      </c>
      <c r="J919" s="662" t="s">
        <v>2743</v>
      </c>
      <c r="K919" s="662"/>
      <c r="L919" s="663">
        <v>170.52</v>
      </c>
      <c r="M919" s="663">
        <v>1023.1200000000001</v>
      </c>
      <c r="N919" s="662">
        <v>6</v>
      </c>
      <c r="O919" s="745">
        <v>1.5</v>
      </c>
      <c r="P919" s="663">
        <v>511.56000000000006</v>
      </c>
      <c r="Q919" s="678">
        <v>0.5</v>
      </c>
      <c r="R919" s="662">
        <v>3</v>
      </c>
      <c r="S919" s="678">
        <v>0.5</v>
      </c>
      <c r="T919" s="745">
        <v>0.5</v>
      </c>
      <c r="U919" s="701">
        <v>0.33333333333333331</v>
      </c>
    </row>
    <row r="920" spans="1:21" ht="14.4" customHeight="1" x14ac:dyDescent="0.3">
      <c r="A920" s="661">
        <v>11</v>
      </c>
      <c r="B920" s="662" t="s">
        <v>581</v>
      </c>
      <c r="C920" s="662" t="s">
        <v>2731</v>
      </c>
      <c r="D920" s="743" t="s">
        <v>4537</v>
      </c>
      <c r="E920" s="744" t="s">
        <v>2742</v>
      </c>
      <c r="F920" s="662" t="s">
        <v>2726</v>
      </c>
      <c r="G920" s="662" t="s">
        <v>2828</v>
      </c>
      <c r="H920" s="662" t="s">
        <v>582</v>
      </c>
      <c r="I920" s="662" t="s">
        <v>798</v>
      </c>
      <c r="J920" s="662" t="s">
        <v>799</v>
      </c>
      <c r="K920" s="662" t="s">
        <v>2870</v>
      </c>
      <c r="L920" s="663">
        <v>0</v>
      </c>
      <c r="M920" s="663">
        <v>0</v>
      </c>
      <c r="N920" s="662">
        <v>494</v>
      </c>
      <c r="O920" s="745">
        <v>108.5</v>
      </c>
      <c r="P920" s="663">
        <v>0</v>
      </c>
      <c r="Q920" s="678"/>
      <c r="R920" s="662">
        <v>227</v>
      </c>
      <c r="S920" s="678">
        <v>0.45951417004048584</v>
      </c>
      <c r="T920" s="745">
        <v>47</v>
      </c>
      <c r="U920" s="701">
        <v>0.43317972350230416</v>
      </c>
    </row>
    <row r="921" spans="1:21" ht="14.4" customHeight="1" x14ac:dyDescent="0.3">
      <c r="A921" s="661">
        <v>11</v>
      </c>
      <c r="B921" s="662" t="s">
        <v>581</v>
      </c>
      <c r="C921" s="662" t="s">
        <v>2731</v>
      </c>
      <c r="D921" s="743" t="s">
        <v>4537</v>
      </c>
      <c r="E921" s="744" t="s">
        <v>2742</v>
      </c>
      <c r="F921" s="662" t="s">
        <v>2726</v>
      </c>
      <c r="G921" s="662" t="s">
        <v>2828</v>
      </c>
      <c r="H921" s="662" t="s">
        <v>582</v>
      </c>
      <c r="I921" s="662" t="s">
        <v>2829</v>
      </c>
      <c r="J921" s="662" t="s">
        <v>799</v>
      </c>
      <c r="K921" s="662" t="s">
        <v>2830</v>
      </c>
      <c r="L921" s="663">
        <v>0</v>
      </c>
      <c r="M921" s="663">
        <v>0</v>
      </c>
      <c r="N921" s="662">
        <v>5</v>
      </c>
      <c r="O921" s="745">
        <v>2</v>
      </c>
      <c r="P921" s="663">
        <v>0</v>
      </c>
      <c r="Q921" s="678"/>
      <c r="R921" s="662">
        <v>1</v>
      </c>
      <c r="S921" s="678">
        <v>0.2</v>
      </c>
      <c r="T921" s="745">
        <v>0.5</v>
      </c>
      <c r="U921" s="701">
        <v>0.25</v>
      </c>
    </row>
    <row r="922" spans="1:21" ht="14.4" customHeight="1" x14ac:dyDescent="0.3">
      <c r="A922" s="661">
        <v>11</v>
      </c>
      <c r="B922" s="662" t="s">
        <v>581</v>
      </c>
      <c r="C922" s="662" t="s">
        <v>2731</v>
      </c>
      <c r="D922" s="743" t="s">
        <v>4537</v>
      </c>
      <c r="E922" s="744" t="s">
        <v>2742</v>
      </c>
      <c r="F922" s="662" t="s">
        <v>2726</v>
      </c>
      <c r="G922" s="662" t="s">
        <v>2828</v>
      </c>
      <c r="H922" s="662" t="s">
        <v>582</v>
      </c>
      <c r="I922" s="662" t="s">
        <v>3679</v>
      </c>
      <c r="J922" s="662" t="s">
        <v>3680</v>
      </c>
      <c r="K922" s="662" t="s">
        <v>3681</v>
      </c>
      <c r="L922" s="663">
        <v>0</v>
      </c>
      <c r="M922" s="663">
        <v>0</v>
      </c>
      <c r="N922" s="662">
        <v>1</v>
      </c>
      <c r="O922" s="745">
        <v>0.5</v>
      </c>
      <c r="P922" s="663"/>
      <c r="Q922" s="678"/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11</v>
      </c>
      <c r="B923" s="662" t="s">
        <v>581</v>
      </c>
      <c r="C923" s="662" t="s">
        <v>2731</v>
      </c>
      <c r="D923" s="743" t="s">
        <v>4537</v>
      </c>
      <c r="E923" s="744" t="s">
        <v>2742</v>
      </c>
      <c r="F923" s="662" t="s">
        <v>2726</v>
      </c>
      <c r="G923" s="662" t="s">
        <v>3529</v>
      </c>
      <c r="H923" s="662" t="s">
        <v>582</v>
      </c>
      <c r="I923" s="662" t="s">
        <v>3682</v>
      </c>
      <c r="J923" s="662" t="s">
        <v>3683</v>
      </c>
      <c r="K923" s="662" t="s">
        <v>3684</v>
      </c>
      <c r="L923" s="663">
        <v>98.75</v>
      </c>
      <c r="M923" s="663">
        <v>296.25</v>
      </c>
      <c r="N923" s="662">
        <v>3</v>
      </c>
      <c r="O923" s="745">
        <v>0.5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11</v>
      </c>
      <c r="B924" s="662" t="s">
        <v>581</v>
      </c>
      <c r="C924" s="662" t="s">
        <v>2731</v>
      </c>
      <c r="D924" s="743" t="s">
        <v>4537</v>
      </c>
      <c r="E924" s="744" t="s">
        <v>2742</v>
      </c>
      <c r="F924" s="662" t="s">
        <v>2726</v>
      </c>
      <c r="G924" s="662" t="s">
        <v>3529</v>
      </c>
      <c r="H924" s="662" t="s">
        <v>582</v>
      </c>
      <c r="I924" s="662" t="s">
        <v>3682</v>
      </c>
      <c r="J924" s="662" t="s">
        <v>3683</v>
      </c>
      <c r="K924" s="662" t="s">
        <v>3684</v>
      </c>
      <c r="L924" s="663">
        <v>167.58</v>
      </c>
      <c r="M924" s="663">
        <v>1340.64</v>
      </c>
      <c r="N924" s="662">
        <v>8</v>
      </c>
      <c r="O924" s="745">
        <v>1.5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11</v>
      </c>
      <c r="B925" s="662" t="s">
        <v>581</v>
      </c>
      <c r="C925" s="662" t="s">
        <v>2731</v>
      </c>
      <c r="D925" s="743" t="s">
        <v>4537</v>
      </c>
      <c r="E925" s="744" t="s">
        <v>2742</v>
      </c>
      <c r="F925" s="662" t="s">
        <v>2726</v>
      </c>
      <c r="G925" s="662" t="s">
        <v>3529</v>
      </c>
      <c r="H925" s="662" t="s">
        <v>582</v>
      </c>
      <c r="I925" s="662" t="s">
        <v>3685</v>
      </c>
      <c r="J925" s="662" t="s">
        <v>3683</v>
      </c>
      <c r="K925" s="662" t="s">
        <v>3686</v>
      </c>
      <c r="L925" s="663">
        <v>98.75</v>
      </c>
      <c r="M925" s="663">
        <v>296.25</v>
      </c>
      <c r="N925" s="662">
        <v>3</v>
      </c>
      <c r="O925" s="745">
        <v>1</v>
      </c>
      <c r="P925" s="663">
        <v>296.25</v>
      </c>
      <c r="Q925" s="678">
        <v>1</v>
      </c>
      <c r="R925" s="662">
        <v>3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11</v>
      </c>
      <c r="B926" s="662" t="s">
        <v>581</v>
      </c>
      <c r="C926" s="662" t="s">
        <v>2731</v>
      </c>
      <c r="D926" s="743" t="s">
        <v>4537</v>
      </c>
      <c r="E926" s="744" t="s">
        <v>2742</v>
      </c>
      <c r="F926" s="662" t="s">
        <v>2726</v>
      </c>
      <c r="G926" s="662" t="s">
        <v>3529</v>
      </c>
      <c r="H926" s="662" t="s">
        <v>582</v>
      </c>
      <c r="I926" s="662" t="s">
        <v>3685</v>
      </c>
      <c r="J926" s="662" t="s">
        <v>3683</v>
      </c>
      <c r="K926" s="662" t="s">
        <v>3686</v>
      </c>
      <c r="L926" s="663">
        <v>167.58</v>
      </c>
      <c r="M926" s="663">
        <v>502.74</v>
      </c>
      <c r="N926" s="662">
        <v>3</v>
      </c>
      <c r="O926" s="745">
        <v>1</v>
      </c>
      <c r="P926" s="663">
        <v>502.74</v>
      </c>
      <c r="Q926" s="678">
        <v>1</v>
      </c>
      <c r="R926" s="662">
        <v>3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11</v>
      </c>
      <c r="B927" s="662" t="s">
        <v>581</v>
      </c>
      <c r="C927" s="662" t="s">
        <v>2731</v>
      </c>
      <c r="D927" s="743" t="s">
        <v>4537</v>
      </c>
      <c r="E927" s="744" t="s">
        <v>2742</v>
      </c>
      <c r="F927" s="662" t="s">
        <v>2726</v>
      </c>
      <c r="G927" s="662" t="s">
        <v>3529</v>
      </c>
      <c r="H927" s="662" t="s">
        <v>582</v>
      </c>
      <c r="I927" s="662" t="s">
        <v>3687</v>
      </c>
      <c r="J927" s="662" t="s">
        <v>3531</v>
      </c>
      <c r="K927" s="662" t="s">
        <v>1237</v>
      </c>
      <c r="L927" s="663">
        <v>98.75</v>
      </c>
      <c r="M927" s="663">
        <v>296.25</v>
      </c>
      <c r="N927" s="662">
        <v>3</v>
      </c>
      <c r="O927" s="745">
        <v>0.5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11</v>
      </c>
      <c r="B928" s="662" t="s">
        <v>581</v>
      </c>
      <c r="C928" s="662" t="s">
        <v>2731</v>
      </c>
      <c r="D928" s="743" t="s">
        <v>4537</v>
      </c>
      <c r="E928" s="744" t="s">
        <v>2742</v>
      </c>
      <c r="F928" s="662" t="s">
        <v>2726</v>
      </c>
      <c r="G928" s="662" t="s">
        <v>3529</v>
      </c>
      <c r="H928" s="662" t="s">
        <v>582</v>
      </c>
      <c r="I928" s="662" t="s">
        <v>3688</v>
      </c>
      <c r="J928" s="662" t="s">
        <v>3683</v>
      </c>
      <c r="K928" s="662" t="s">
        <v>3686</v>
      </c>
      <c r="L928" s="663">
        <v>98.75</v>
      </c>
      <c r="M928" s="663">
        <v>395</v>
      </c>
      <c r="N928" s="662">
        <v>4</v>
      </c>
      <c r="O928" s="745">
        <v>1.5</v>
      </c>
      <c r="P928" s="663">
        <v>98.75</v>
      </c>
      <c r="Q928" s="678">
        <v>0.25</v>
      </c>
      <c r="R928" s="662">
        <v>1</v>
      </c>
      <c r="S928" s="678">
        <v>0.25</v>
      </c>
      <c r="T928" s="745">
        <v>0.5</v>
      </c>
      <c r="U928" s="701">
        <v>0.33333333333333331</v>
      </c>
    </row>
    <row r="929" spans="1:21" ht="14.4" customHeight="1" x14ac:dyDescent="0.3">
      <c r="A929" s="661">
        <v>11</v>
      </c>
      <c r="B929" s="662" t="s">
        <v>581</v>
      </c>
      <c r="C929" s="662" t="s">
        <v>2731</v>
      </c>
      <c r="D929" s="743" t="s">
        <v>4537</v>
      </c>
      <c r="E929" s="744" t="s">
        <v>2742</v>
      </c>
      <c r="F929" s="662" t="s">
        <v>2726</v>
      </c>
      <c r="G929" s="662" t="s">
        <v>3529</v>
      </c>
      <c r="H929" s="662" t="s">
        <v>582</v>
      </c>
      <c r="I929" s="662" t="s">
        <v>3688</v>
      </c>
      <c r="J929" s="662" t="s">
        <v>3683</v>
      </c>
      <c r="K929" s="662" t="s">
        <v>3686</v>
      </c>
      <c r="L929" s="663">
        <v>167.58</v>
      </c>
      <c r="M929" s="663">
        <v>1843.38</v>
      </c>
      <c r="N929" s="662">
        <v>11</v>
      </c>
      <c r="O929" s="745">
        <v>2.5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11</v>
      </c>
      <c r="B930" s="662" t="s">
        <v>581</v>
      </c>
      <c r="C930" s="662" t="s">
        <v>2731</v>
      </c>
      <c r="D930" s="743" t="s">
        <v>4537</v>
      </c>
      <c r="E930" s="744" t="s">
        <v>2742</v>
      </c>
      <c r="F930" s="662" t="s">
        <v>2726</v>
      </c>
      <c r="G930" s="662" t="s">
        <v>3529</v>
      </c>
      <c r="H930" s="662" t="s">
        <v>582</v>
      </c>
      <c r="I930" s="662" t="s">
        <v>3689</v>
      </c>
      <c r="J930" s="662" t="s">
        <v>3531</v>
      </c>
      <c r="K930" s="662" t="s">
        <v>1237</v>
      </c>
      <c r="L930" s="663">
        <v>98.75</v>
      </c>
      <c r="M930" s="663">
        <v>296.25</v>
      </c>
      <c r="N930" s="662">
        <v>3</v>
      </c>
      <c r="O930" s="745">
        <v>0.5</v>
      </c>
      <c r="P930" s="663">
        <v>296.25</v>
      </c>
      <c r="Q930" s="678">
        <v>1</v>
      </c>
      <c r="R930" s="662">
        <v>3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11</v>
      </c>
      <c r="B931" s="662" t="s">
        <v>581</v>
      </c>
      <c r="C931" s="662" t="s">
        <v>2731</v>
      </c>
      <c r="D931" s="743" t="s">
        <v>4537</v>
      </c>
      <c r="E931" s="744" t="s">
        <v>2742</v>
      </c>
      <c r="F931" s="662" t="s">
        <v>2726</v>
      </c>
      <c r="G931" s="662" t="s">
        <v>3529</v>
      </c>
      <c r="H931" s="662" t="s">
        <v>582</v>
      </c>
      <c r="I931" s="662" t="s">
        <v>3690</v>
      </c>
      <c r="J931" s="662" t="s">
        <v>3683</v>
      </c>
      <c r="K931" s="662" t="s">
        <v>3684</v>
      </c>
      <c r="L931" s="663">
        <v>98.75</v>
      </c>
      <c r="M931" s="663">
        <v>296.25</v>
      </c>
      <c r="N931" s="662">
        <v>3</v>
      </c>
      <c r="O931" s="745">
        <v>1</v>
      </c>
      <c r="P931" s="663">
        <v>296.25</v>
      </c>
      <c r="Q931" s="678">
        <v>1</v>
      </c>
      <c r="R931" s="662">
        <v>3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11</v>
      </c>
      <c r="B932" s="662" t="s">
        <v>581</v>
      </c>
      <c r="C932" s="662" t="s">
        <v>2731</v>
      </c>
      <c r="D932" s="743" t="s">
        <v>4537</v>
      </c>
      <c r="E932" s="744" t="s">
        <v>2742</v>
      </c>
      <c r="F932" s="662" t="s">
        <v>2726</v>
      </c>
      <c r="G932" s="662" t="s">
        <v>3529</v>
      </c>
      <c r="H932" s="662" t="s">
        <v>582</v>
      </c>
      <c r="I932" s="662" t="s">
        <v>3690</v>
      </c>
      <c r="J932" s="662" t="s">
        <v>3683</v>
      </c>
      <c r="K932" s="662" t="s">
        <v>3684</v>
      </c>
      <c r="L932" s="663">
        <v>167.58</v>
      </c>
      <c r="M932" s="663">
        <v>502.74</v>
      </c>
      <c r="N932" s="662">
        <v>3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11</v>
      </c>
      <c r="B933" s="662" t="s">
        <v>581</v>
      </c>
      <c r="C933" s="662" t="s">
        <v>2731</v>
      </c>
      <c r="D933" s="743" t="s">
        <v>4537</v>
      </c>
      <c r="E933" s="744" t="s">
        <v>2742</v>
      </c>
      <c r="F933" s="662" t="s">
        <v>2726</v>
      </c>
      <c r="G933" s="662" t="s">
        <v>2775</v>
      </c>
      <c r="H933" s="662" t="s">
        <v>582</v>
      </c>
      <c r="I933" s="662" t="s">
        <v>1251</v>
      </c>
      <c r="J933" s="662" t="s">
        <v>1252</v>
      </c>
      <c r="K933" s="662" t="s">
        <v>1253</v>
      </c>
      <c r="L933" s="663">
        <v>147.31</v>
      </c>
      <c r="M933" s="663">
        <v>1325.79</v>
      </c>
      <c r="N933" s="662">
        <v>9</v>
      </c>
      <c r="O933" s="745">
        <v>2.5</v>
      </c>
      <c r="P933" s="663">
        <v>883.86</v>
      </c>
      <c r="Q933" s="678">
        <v>0.66666666666666674</v>
      </c>
      <c r="R933" s="662">
        <v>6</v>
      </c>
      <c r="S933" s="678">
        <v>0.66666666666666663</v>
      </c>
      <c r="T933" s="745">
        <v>2</v>
      </c>
      <c r="U933" s="701">
        <v>0.8</v>
      </c>
    </row>
    <row r="934" spans="1:21" ht="14.4" customHeight="1" x14ac:dyDescent="0.3">
      <c r="A934" s="661">
        <v>11</v>
      </c>
      <c r="B934" s="662" t="s">
        <v>581</v>
      </c>
      <c r="C934" s="662" t="s">
        <v>2731</v>
      </c>
      <c r="D934" s="743" t="s">
        <v>4537</v>
      </c>
      <c r="E934" s="744" t="s">
        <v>2742</v>
      </c>
      <c r="F934" s="662" t="s">
        <v>2726</v>
      </c>
      <c r="G934" s="662" t="s">
        <v>3094</v>
      </c>
      <c r="H934" s="662" t="s">
        <v>1064</v>
      </c>
      <c r="I934" s="662" t="s">
        <v>3488</v>
      </c>
      <c r="J934" s="662" t="s">
        <v>3096</v>
      </c>
      <c r="K934" s="662" t="s">
        <v>3489</v>
      </c>
      <c r="L934" s="663">
        <v>206.53</v>
      </c>
      <c r="M934" s="663">
        <v>206.53</v>
      </c>
      <c r="N934" s="662">
        <v>1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11</v>
      </c>
      <c r="B935" s="662" t="s">
        <v>581</v>
      </c>
      <c r="C935" s="662" t="s">
        <v>2731</v>
      </c>
      <c r="D935" s="743" t="s">
        <v>4537</v>
      </c>
      <c r="E935" s="744" t="s">
        <v>2742</v>
      </c>
      <c r="F935" s="662" t="s">
        <v>2726</v>
      </c>
      <c r="G935" s="662" t="s">
        <v>3094</v>
      </c>
      <c r="H935" s="662" t="s">
        <v>1064</v>
      </c>
      <c r="I935" s="662" t="s">
        <v>3095</v>
      </c>
      <c r="J935" s="662" t="s">
        <v>3096</v>
      </c>
      <c r="K935" s="662" t="s">
        <v>3097</v>
      </c>
      <c r="L935" s="663">
        <v>619.6</v>
      </c>
      <c r="M935" s="663">
        <v>32838.800000000003</v>
      </c>
      <c r="N935" s="662">
        <v>53</v>
      </c>
      <c r="O935" s="745">
        <v>27.5</v>
      </c>
      <c r="P935" s="663">
        <v>13011.600000000004</v>
      </c>
      <c r="Q935" s="678">
        <v>0.3962264150943397</v>
      </c>
      <c r="R935" s="662">
        <v>21</v>
      </c>
      <c r="S935" s="678">
        <v>0.39622641509433965</v>
      </c>
      <c r="T935" s="745">
        <v>11</v>
      </c>
      <c r="U935" s="701">
        <v>0.4</v>
      </c>
    </row>
    <row r="936" spans="1:21" ht="14.4" customHeight="1" x14ac:dyDescent="0.3">
      <c r="A936" s="661">
        <v>11</v>
      </c>
      <c r="B936" s="662" t="s">
        <v>581</v>
      </c>
      <c r="C936" s="662" t="s">
        <v>2731</v>
      </c>
      <c r="D936" s="743" t="s">
        <v>4537</v>
      </c>
      <c r="E936" s="744" t="s">
        <v>2742</v>
      </c>
      <c r="F936" s="662" t="s">
        <v>2726</v>
      </c>
      <c r="G936" s="662" t="s">
        <v>3490</v>
      </c>
      <c r="H936" s="662" t="s">
        <v>582</v>
      </c>
      <c r="I936" s="662" t="s">
        <v>3491</v>
      </c>
      <c r="J936" s="662" t="s">
        <v>3492</v>
      </c>
      <c r="K936" s="662" t="s">
        <v>3493</v>
      </c>
      <c r="L936" s="663">
        <v>816.97</v>
      </c>
      <c r="M936" s="663">
        <v>24509.1</v>
      </c>
      <c r="N936" s="662">
        <v>30</v>
      </c>
      <c r="O936" s="745">
        <v>6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11</v>
      </c>
      <c r="B937" s="662" t="s">
        <v>581</v>
      </c>
      <c r="C937" s="662" t="s">
        <v>2731</v>
      </c>
      <c r="D937" s="743" t="s">
        <v>4537</v>
      </c>
      <c r="E937" s="744" t="s">
        <v>2742</v>
      </c>
      <c r="F937" s="662" t="s">
        <v>2726</v>
      </c>
      <c r="G937" s="662" t="s">
        <v>3490</v>
      </c>
      <c r="H937" s="662" t="s">
        <v>582</v>
      </c>
      <c r="I937" s="662" t="s">
        <v>3691</v>
      </c>
      <c r="J937" s="662" t="s">
        <v>3492</v>
      </c>
      <c r="K937" s="662" t="s">
        <v>3493</v>
      </c>
      <c r="L937" s="663">
        <v>816.97</v>
      </c>
      <c r="M937" s="663">
        <v>4084.8500000000004</v>
      </c>
      <c r="N937" s="662">
        <v>5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11</v>
      </c>
      <c r="B938" s="662" t="s">
        <v>581</v>
      </c>
      <c r="C938" s="662" t="s">
        <v>2731</v>
      </c>
      <c r="D938" s="743" t="s">
        <v>4537</v>
      </c>
      <c r="E938" s="744" t="s">
        <v>2742</v>
      </c>
      <c r="F938" s="662" t="s">
        <v>2726</v>
      </c>
      <c r="G938" s="662" t="s">
        <v>3354</v>
      </c>
      <c r="H938" s="662" t="s">
        <v>582</v>
      </c>
      <c r="I938" s="662" t="s">
        <v>3692</v>
      </c>
      <c r="J938" s="662" t="s">
        <v>3693</v>
      </c>
      <c r="K938" s="662" t="s">
        <v>3357</v>
      </c>
      <c r="L938" s="663">
        <v>1327.7</v>
      </c>
      <c r="M938" s="663">
        <v>1327.7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11</v>
      </c>
      <c r="B939" s="662" t="s">
        <v>581</v>
      </c>
      <c r="C939" s="662" t="s">
        <v>2731</v>
      </c>
      <c r="D939" s="743" t="s">
        <v>4537</v>
      </c>
      <c r="E939" s="744" t="s">
        <v>2742</v>
      </c>
      <c r="F939" s="662" t="s">
        <v>2726</v>
      </c>
      <c r="G939" s="662" t="s">
        <v>2878</v>
      </c>
      <c r="H939" s="662" t="s">
        <v>582</v>
      </c>
      <c r="I939" s="662" t="s">
        <v>3694</v>
      </c>
      <c r="J939" s="662" t="s">
        <v>3695</v>
      </c>
      <c r="K939" s="662" t="s">
        <v>3696</v>
      </c>
      <c r="L939" s="663">
        <v>0</v>
      </c>
      <c r="M939" s="663">
        <v>0</v>
      </c>
      <c r="N939" s="662">
        <v>1</v>
      </c>
      <c r="O939" s="745">
        <v>0.5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11</v>
      </c>
      <c r="B940" s="662" t="s">
        <v>581</v>
      </c>
      <c r="C940" s="662" t="s">
        <v>2731</v>
      </c>
      <c r="D940" s="743" t="s">
        <v>4537</v>
      </c>
      <c r="E940" s="744" t="s">
        <v>2742</v>
      </c>
      <c r="F940" s="662" t="s">
        <v>2726</v>
      </c>
      <c r="G940" s="662" t="s">
        <v>2882</v>
      </c>
      <c r="H940" s="662" t="s">
        <v>582</v>
      </c>
      <c r="I940" s="662" t="s">
        <v>683</v>
      </c>
      <c r="J940" s="662" t="s">
        <v>2930</v>
      </c>
      <c r="K940" s="662" t="s">
        <v>971</v>
      </c>
      <c r="L940" s="663">
        <v>0</v>
      </c>
      <c r="M940" s="663">
        <v>0</v>
      </c>
      <c r="N940" s="662">
        <v>1</v>
      </c>
      <c r="O940" s="745">
        <v>0.5</v>
      </c>
      <c r="P940" s="663">
        <v>0</v>
      </c>
      <c r="Q940" s="678"/>
      <c r="R940" s="662">
        <v>1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11</v>
      </c>
      <c r="B941" s="662" t="s">
        <v>581</v>
      </c>
      <c r="C941" s="662" t="s">
        <v>2731</v>
      </c>
      <c r="D941" s="743" t="s">
        <v>4537</v>
      </c>
      <c r="E941" s="744" t="s">
        <v>2742</v>
      </c>
      <c r="F941" s="662" t="s">
        <v>2726</v>
      </c>
      <c r="G941" s="662" t="s">
        <v>2882</v>
      </c>
      <c r="H941" s="662" t="s">
        <v>582</v>
      </c>
      <c r="I941" s="662" t="s">
        <v>764</v>
      </c>
      <c r="J941" s="662" t="s">
        <v>2883</v>
      </c>
      <c r="K941" s="662" t="s">
        <v>2884</v>
      </c>
      <c r="L941" s="663">
        <v>0</v>
      </c>
      <c r="M941" s="663">
        <v>0</v>
      </c>
      <c r="N941" s="662">
        <v>102</v>
      </c>
      <c r="O941" s="745">
        <v>63.5</v>
      </c>
      <c r="P941" s="663">
        <v>0</v>
      </c>
      <c r="Q941" s="678"/>
      <c r="R941" s="662">
        <v>38</v>
      </c>
      <c r="S941" s="678">
        <v>0.37254901960784315</v>
      </c>
      <c r="T941" s="745">
        <v>22.5</v>
      </c>
      <c r="U941" s="701">
        <v>0.3543307086614173</v>
      </c>
    </row>
    <row r="942" spans="1:21" ht="14.4" customHeight="1" x14ac:dyDescent="0.3">
      <c r="A942" s="661">
        <v>11</v>
      </c>
      <c r="B942" s="662" t="s">
        <v>581</v>
      </c>
      <c r="C942" s="662" t="s">
        <v>2731</v>
      </c>
      <c r="D942" s="743" t="s">
        <v>4537</v>
      </c>
      <c r="E942" s="744" t="s">
        <v>2742</v>
      </c>
      <c r="F942" s="662" t="s">
        <v>2726</v>
      </c>
      <c r="G942" s="662" t="s">
        <v>3110</v>
      </c>
      <c r="H942" s="662" t="s">
        <v>582</v>
      </c>
      <c r="I942" s="662" t="s">
        <v>2121</v>
      </c>
      <c r="J942" s="662" t="s">
        <v>3111</v>
      </c>
      <c r="K942" s="662" t="s">
        <v>2557</v>
      </c>
      <c r="L942" s="663">
        <v>38.56</v>
      </c>
      <c r="M942" s="663">
        <v>38.56</v>
      </c>
      <c r="N942" s="662">
        <v>1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11</v>
      </c>
      <c r="B943" s="662" t="s">
        <v>581</v>
      </c>
      <c r="C943" s="662" t="s">
        <v>2731</v>
      </c>
      <c r="D943" s="743" t="s">
        <v>4537</v>
      </c>
      <c r="E943" s="744" t="s">
        <v>2742</v>
      </c>
      <c r="F943" s="662" t="s">
        <v>2726</v>
      </c>
      <c r="G943" s="662" t="s">
        <v>2956</v>
      </c>
      <c r="H943" s="662" t="s">
        <v>1064</v>
      </c>
      <c r="I943" s="662" t="s">
        <v>3112</v>
      </c>
      <c r="J943" s="662" t="s">
        <v>2340</v>
      </c>
      <c r="K943" s="662" t="s">
        <v>3113</v>
      </c>
      <c r="L943" s="663">
        <v>73.069999999999993</v>
      </c>
      <c r="M943" s="663">
        <v>73.069999999999993</v>
      </c>
      <c r="N943" s="662">
        <v>1</v>
      </c>
      <c r="O943" s="745">
        <v>1</v>
      </c>
      <c r="P943" s="663">
        <v>73.069999999999993</v>
      </c>
      <c r="Q943" s="678">
        <v>1</v>
      </c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11</v>
      </c>
      <c r="B944" s="662" t="s">
        <v>581</v>
      </c>
      <c r="C944" s="662" t="s">
        <v>2731</v>
      </c>
      <c r="D944" s="743" t="s">
        <v>4537</v>
      </c>
      <c r="E944" s="744" t="s">
        <v>2742</v>
      </c>
      <c r="F944" s="662" t="s">
        <v>2726</v>
      </c>
      <c r="G944" s="662" t="s">
        <v>2780</v>
      </c>
      <c r="H944" s="662" t="s">
        <v>1064</v>
      </c>
      <c r="I944" s="662" t="s">
        <v>1194</v>
      </c>
      <c r="J944" s="662" t="s">
        <v>1089</v>
      </c>
      <c r="K944" s="662" t="s">
        <v>2552</v>
      </c>
      <c r="L944" s="663">
        <v>407.55</v>
      </c>
      <c r="M944" s="663">
        <v>815.1</v>
      </c>
      <c r="N944" s="662">
        <v>2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11</v>
      </c>
      <c r="B945" s="662" t="s">
        <v>581</v>
      </c>
      <c r="C945" s="662" t="s">
        <v>2731</v>
      </c>
      <c r="D945" s="743" t="s">
        <v>4537</v>
      </c>
      <c r="E945" s="744" t="s">
        <v>2742</v>
      </c>
      <c r="F945" s="662" t="s">
        <v>2726</v>
      </c>
      <c r="G945" s="662" t="s">
        <v>2780</v>
      </c>
      <c r="H945" s="662" t="s">
        <v>1064</v>
      </c>
      <c r="I945" s="662" t="s">
        <v>1197</v>
      </c>
      <c r="J945" s="662" t="s">
        <v>1089</v>
      </c>
      <c r="K945" s="662" t="s">
        <v>2554</v>
      </c>
      <c r="L945" s="663">
        <v>543.39</v>
      </c>
      <c r="M945" s="663">
        <v>38037.299999999996</v>
      </c>
      <c r="N945" s="662">
        <v>70</v>
      </c>
      <c r="O945" s="745">
        <v>31</v>
      </c>
      <c r="P945" s="663">
        <v>19562.039999999997</v>
      </c>
      <c r="Q945" s="678">
        <v>0.51428571428571423</v>
      </c>
      <c r="R945" s="662">
        <v>36</v>
      </c>
      <c r="S945" s="678">
        <v>0.51428571428571423</v>
      </c>
      <c r="T945" s="745">
        <v>15</v>
      </c>
      <c r="U945" s="701">
        <v>0.4838709677419355</v>
      </c>
    </row>
    <row r="946" spans="1:21" ht="14.4" customHeight="1" x14ac:dyDescent="0.3">
      <c r="A946" s="661">
        <v>11</v>
      </c>
      <c r="B946" s="662" t="s">
        <v>581</v>
      </c>
      <c r="C946" s="662" t="s">
        <v>2731</v>
      </c>
      <c r="D946" s="743" t="s">
        <v>4537</v>
      </c>
      <c r="E946" s="744" t="s">
        <v>2742</v>
      </c>
      <c r="F946" s="662" t="s">
        <v>2726</v>
      </c>
      <c r="G946" s="662" t="s">
        <v>2780</v>
      </c>
      <c r="H946" s="662" t="s">
        <v>1064</v>
      </c>
      <c r="I946" s="662" t="s">
        <v>2781</v>
      </c>
      <c r="J946" s="662" t="s">
        <v>1089</v>
      </c>
      <c r="K946" s="662" t="s">
        <v>2782</v>
      </c>
      <c r="L946" s="663">
        <v>163.01</v>
      </c>
      <c r="M946" s="663">
        <v>326.02</v>
      </c>
      <c r="N946" s="662">
        <v>2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11</v>
      </c>
      <c r="B947" s="662" t="s">
        <v>581</v>
      </c>
      <c r="C947" s="662" t="s">
        <v>2731</v>
      </c>
      <c r="D947" s="743" t="s">
        <v>4537</v>
      </c>
      <c r="E947" s="744" t="s">
        <v>2742</v>
      </c>
      <c r="F947" s="662" t="s">
        <v>2726</v>
      </c>
      <c r="G947" s="662" t="s">
        <v>2780</v>
      </c>
      <c r="H947" s="662" t="s">
        <v>1064</v>
      </c>
      <c r="I947" s="662" t="s">
        <v>1088</v>
      </c>
      <c r="J947" s="662" t="s">
        <v>1089</v>
      </c>
      <c r="K947" s="662" t="s">
        <v>2553</v>
      </c>
      <c r="L947" s="663">
        <v>815.1</v>
      </c>
      <c r="M947" s="663">
        <v>19562.400000000001</v>
      </c>
      <c r="N947" s="662">
        <v>24</v>
      </c>
      <c r="O947" s="745">
        <v>6.5</v>
      </c>
      <c r="P947" s="663">
        <v>11411.400000000001</v>
      </c>
      <c r="Q947" s="678">
        <v>0.58333333333333337</v>
      </c>
      <c r="R947" s="662">
        <v>14</v>
      </c>
      <c r="S947" s="678">
        <v>0.58333333333333337</v>
      </c>
      <c r="T947" s="745">
        <v>4</v>
      </c>
      <c r="U947" s="701">
        <v>0.61538461538461542</v>
      </c>
    </row>
    <row r="948" spans="1:21" ht="14.4" customHeight="1" x14ac:dyDescent="0.3">
      <c r="A948" s="661">
        <v>11</v>
      </c>
      <c r="B948" s="662" t="s">
        <v>581</v>
      </c>
      <c r="C948" s="662" t="s">
        <v>2731</v>
      </c>
      <c r="D948" s="743" t="s">
        <v>4537</v>
      </c>
      <c r="E948" s="744" t="s">
        <v>2742</v>
      </c>
      <c r="F948" s="662" t="s">
        <v>2726</v>
      </c>
      <c r="G948" s="662" t="s">
        <v>2783</v>
      </c>
      <c r="H948" s="662" t="s">
        <v>1064</v>
      </c>
      <c r="I948" s="662" t="s">
        <v>1160</v>
      </c>
      <c r="J948" s="662" t="s">
        <v>1074</v>
      </c>
      <c r="K948" s="662" t="s">
        <v>2607</v>
      </c>
      <c r="L948" s="663">
        <v>24.22</v>
      </c>
      <c r="M948" s="663">
        <v>24.22</v>
      </c>
      <c r="N948" s="662">
        <v>1</v>
      </c>
      <c r="O948" s="745">
        <v>0.5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11</v>
      </c>
      <c r="B949" s="662" t="s">
        <v>581</v>
      </c>
      <c r="C949" s="662" t="s">
        <v>2731</v>
      </c>
      <c r="D949" s="743" t="s">
        <v>4537</v>
      </c>
      <c r="E949" s="744" t="s">
        <v>2742</v>
      </c>
      <c r="F949" s="662" t="s">
        <v>2726</v>
      </c>
      <c r="G949" s="662" t="s">
        <v>2783</v>
      </c>
      <c r="H949" s="662" t="s">
        <v>1064</v>
      </c>
      <c r="I949" s="662" t="s">
        <v>1073</v>
      </c>
      <c r="J949" s="662" t="s">
        <v>1074</v>
      </c>
      <c r="K949" s="662" t="s">
        <v>2608</v>
      </c>
      <c r="L949" s="663">
        <v>48.42</v>
      </c>
      <c r="M949" s="663">
        <v>871.56000000000006</v>
      </c>
      <c r="N949" s="662">
        <v>18</v>
      </c>
      <c r="O949" s="745">
        <v>10</v>
      </c>
      <c r="P949" s="663">
        <v>242.10000000000002</v>
      </c>
      <c r="Q949" s="678">
        <v>0.27777777777777779</v>
      </c>
      <c r="R949" s="662">
        <v>5</v>
      </c>
      <c r="S949" s="678">
        <v>0.27777777777777779</v>
      </c>
      <c r="T949" s="745">
        <v>2.5</v>
      </c>
      <c r="U949" s="701">
        <v>0.25</v>
      </c>
    </row>
    <row r="950" spans="1:21" ht="14.4" customHeight="1" x14ac:dyDescent="0.3">
      <c r="A950" s="661">
        <v>11</v>
      </c>
      <c r="B950" s="662" t="s">
        <v>581</v>
      </c>
      <c r="C950" s="662" t="s">
        <v>2731</v>
      </c>
      <c r="D950" s="743" t="s">
        <v>4537</v>
      </c>
      <c r="E950" s="744" t="s">
        <v>2742</v>
      </c>
      <c r="F950" s="662" t="s">
        <v>2726</v>
      </c>
      <c r="G950" s="662" t="s">
        <v>2783</v>
      </c>
      <c r="H950" s="662" t="s">
        <v>1064</v>
      </c>
      <c r="I950" s="662" t="s">
        <v>1073</v>
      </c>
      <c r="J950" s="662" t="s">
        <v>1074</v>
      </c>
      <c r="K950" s="662" t="s">
        <v>2608</v>
      </c>
      <c r="L950" s="663">
        <v>36.54</v>
      </c>
      <c r="M950" s="663">
        <v>182.7</v>
      </c>
      <c r="N950" s="662">
        <v>5</v>
      </c>
      <c r="O950" s="745">
        <v>3.5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11</v>
      </c>
      <c r="B951" s="662" t="s">
        <v>581</v>
      </c>
      <c r="C951" s="662" t="s">
        <v>2731</v>
      </c>
      <c r="D951" s="743" t="s">
        <v>4537</v>
      </c>
      <c r="E951" s="744" t="s">
        <v>2742</v>
      </c>
      <c r="F951" s="662" t="s">
        <v>2726</v>
      </c>
      <c r="G951" s="662" t="s">
        <v>2783</v>
      </c>
      <c r="H951" s="662" t="s">
        <v>582</v>
      </c>
      <c r="I951" s="662" t="s">
        <v>2258</v>
      </c>
      <c r="J951" s="662" t="s">
        <v>1074</v>
      </c>
      <c r="K951" s="662" t="s">
        <v>2889</v>
      </c>
      <c r="L951" s="663">
        <v>48.42</v>
      </c>
      <c r="M951" s="663">
        <v>11620.800000000012</v>
      </c>
      <c r="N951" s="662">
        <v>240</v>
      </c>
      <c r="O951" s="745">
        <v>133.5</v>
      </c>
      <c r="P951" s="663">
        <v>4164.1200000000035</v>
      </c>
      <c r="Q951" s="678">
        <v>0.35833333333333328</v>
      </c>
      <c r="R951" s="662">
        <v>86</v>
      </c>
      <c r="S951" s="678">
        <v>0.35833333333333334</v>
      </c>
      <c r="T951" s="745">
        <v>47</v>
      </c>
      <c r="U951" s="701">
        <v>0.35205992509363299</v>
      </c>
    </row>
    <row r="952" spans="1:21" ht="14.4" customHeight="1" x14ac:dyDescent="0.3">
      <c r="A952" s="661">
        <v>11</v>
      </c>
      <c r="B952" s="662" t="s">
        <v>581</v>
      </c>
      <c r="C952" s="662" t="s">
        <v>2731</v>
      </c>
      <c r="D952" s="743" t="s">
        <v>4537</v>
      </c>
      <c r="E952" s="744" t="s">
        <v>2742</v>
      </c>
      <c r="F952" s="662" t="s">
        <v>2726</v>
      </c>
      <c r="G952" s="662" t="s">
        <v>2783</v>
      </c>
      <c r="H952" s="662" t="s">
        <v>582</v>
      </c>
      <c r="I952" s="662" t="s">
        <v>2258</v>
      </c>
      <c r="J952" s="662" t="s">
        <v>1074</v>
      </c>
      <c r="K952" s="662" t="s">
        <v>2889</v>
      </c>
      <c r="L952" s="663">
        <v>36.54</v>
      </c>
      <c r="M952" s="663">
        <v>3946.3199999999983</v>
      </c>
      <c r="N952" s="662">
        <v>108</v>
      </c>
      <c r="O952" s="745">
        <v>57</v>
      </c>
      <c r="P952" s="663">
        <v>1242.3599999999997</v>
      </c>
      <c r="Q952" s="678">
        <v>0.31481481481481488</v>
      </c>
      <c r="R952" s="662">
        <v>34</v>
      </c>
      <c r="S952" s="678">
        <v>0.31481481481481483</v>
      </c>
      <c r="T952" s="745">
        <v>22</v>
      </c>
      <c r="U952" s="701">
        <v>0.38596491228070173</v>
      </c>
    </row>
    <row r="953" spans="1:21" ht="14.4" customHeight="1" x14ac:dyDescent="0.3">
      <c r="A953" s="661">
        <v>11</v>
      </c>
      <c r="B953" s="662" t="s">
        <v>581</v>
      </c>
      <c r="C953" s="662" t="s">
        <v>2731</v>
      </c>
      <c r="D953" s="743" t="s">
        <v>4537</v>
      </c>
      <c r="E953" s="744" t="s">
        <v>2742</v>
      </c>
      <c r="F953" s="662" t="s">
        <v>2726</v>
      </c>
      <c r="G953" s="662" t="s">
        <v>2783</v>
      </c>
      <c r="H953" s="662" t="s">
        <v>582</v>
      </c>
      <c r="I953" s="662" t="s">
        <v>3114</v>
      </c>
      <c r="J953" s="662" t="s">
        <v>3115</v>
      </c>
      <c r="K953" s="662" t="s">
        <v>3116</v>
      </c>
      <c r="L953" s="663">
        <v>48.42</v>
      </c>
      <c r="M953" s="663">
        <v>48.42</v>
      </c>
      <c r="N953" s="662">
        <v>1</v>
      </c>
      <c r="O953" s="745">
        <v>0.5</v>
      </c>
      <c r="P953" s="663">
        <v>48.42</v>
      </c>
      <c r="Q953" s="678">
        <v>1</v>
      </c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11</v>
      </c>
      <c r="B954" s="662" t="s">
        <v>581</v>
      </c>
      <c r="C954" s="662" t="s">
        <v>2731</v>
      </c>
      <c r="D954" s="743" t="s">
        <v>4537</v>
      </c>
      <c r="E954" s="744" t="s">
        <v>2742</v>
      </c>
      <c r="F954" s="662" t="s">
        <v>2726</v>
      </c>
      <c r="G954" s="662" t="s">
        <v>2783</v>
      </c>
      <c r="H954" s="662" t="s">
        <v>582</v>
      </c>
      <c r="I954" s="662" t="s">
        <v>3114</v>
      </c>
      <c r="J954" s="662" t="s">
        <v>3115</v>
      </c>
      <c r="K954" s="662" t="s">
        <v>3116</v>
      </c>
      <c r="L954" s="663">
        <v>36.54</v>
      </c>
      <c r="M954" s="663">
        <v>36.54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11</v>
      </c>
      <c r="B955" s="662" t="s">
        <v>581</v>
      </c>
      <c r="C955" s="662" t="s">
        <v>2731</v>
      </c>
      <c r="D955" s="743" t="s">
        <v>4537</v>
      </c>
      <c r="E955" s="744" t="s">
        <v>2742</v>
      </c>
      <c r="F955" s="662" t="s">
        <v>2726</v>
      </c>
      <c r="G955" s="662" t="s">
        <v>2783</v>
      </c>
      <c r="H955" s="662" t="s">
        <v>582</v>
      </c>
      <c r="I955" s="662" t="s">
        <v>3697</v>
      </c>
      <c r="J955" s="662" t="s">
        <v>3698</v>
      </c>
      <c r="K955" s="662" t="s">
        <v>3351</v>
      </c>
      <c r="L955" s="663">
        <v>0</v>
      </c>
      <c r="M955" s="663">
        <v>0</v>
      </c>
      <c r="N955" s="662">
        <v>3</v>
      </c>
      <c r="O955" s="745">
        <v>1.5</v>
      </c>
      <c r="P955" s="663"/>
      <c r="Q955" s="678"/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11</v>
      </c>
      <c r="B956" s="662" t="s">
        <v>581</v>
      </c>
      <c r="C956" s="662" t="s">
        <v>2731</v>
      </c>
      <c r="D956" s="743" t="s">
        <v>4537</v>
      </c>
      <c r="E956" s="744" t="s">
        <v>2742</v>
      </c>
      <c r="F956" s="662" t="s">
        <v>2726</v>
      </c>
      <c r="G956" s="662" t="s">
        <v>2783</v>
      </c>
      <c r="H956" s="662" t="s">
        <v>582</v>
      </c>
      <c r="I956" s="662" t="s">
        <v>2981</v>
      </c>
      <c r="J956" s="662" t="s">
        <v>1074</v>
      </c>
      <c r="K956" s="662" t="s">
        <v>2982</v>
      </c>
      <c r="L956" s="663">
        <v>24.22</v>
      </c>
      <c r="M956" s="663">
        <v>24.22</v>
      </c>
      <c r="N956" s="662">
        <v>1</v>
      </c>
      <c r="O956" s="745">
        <v>1</v>
      </c>
      <c r="P956" s="663">
        <v>24.22</v>
      </c>
      <c r="Q956" s="678">
        <v>1</v>
      </c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11</v>
      </c>
      <c r="B957" s="662" t="s">
        <v>581</v>
      </c>
      <c r="C957" s="662" t="s">
        <v>2731</v>
      </c>
      <c r="D957" s="743" t="s">
        <v>4537</v>
      </c>
      <c r="E957" s="744" t="s">
        <v>2742</v>
      </c>
      <c r="F957" s="662" t="s">
        <v>2726</v>
      </c>
      <c r="G957" s="662" t="s">
        <v>2783</v>
      </c>
      <c r="H957" s="662" t="s">
        <v>582</v>
      </c>
      <c r="I957" s="662" t="s">
        <v>2981</v>
      </c>
      <c r="J957" s="662" t="s">
        <v>1074</v>
      </c>
      <c r="K957" s="662" t="s">
        <v>2982</v>
      </c>
      <c r="L957" s="663">
        <v>18.260000000000002</v>
      </c>
      <c r="M957" s="663">
        <v>36.520000000000003</v>
      </c>
      <c r="N957" s="662">
        <v>2</v>
      </c>
      <c r="O957" s="745">
        <v>1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11</v>
      </c>
      <c r="B958" s="662" t="s">
        <v>581</v>
      </c>
      <c r="C958" s="662" t="s">
        <v>2731</v>
      </c>
      <c r="D958" s="743" t="s">
        <v>4537</v>
      </c>
      <c r="E958" s="744" t="s">
        <v>2742</v>
      </c>
      <c r="F958" s="662" t="s">
        <v>2726</v>
      </c>
      <c r="G958" s="662" t="s">
        <v>3117</v>
      </c>
      <c r="H958" s="662" t="s">
        <v>582</v>
      </c>
      <c r="I958" s="662" t="s">
        <v>3121</v>
      </c>
      <c r="J958" s="662" t="s">
        <v>3119</v>
      </c>
      <c r="K958" s="662" t="s">
        <v>3122</v>
      </c>
      <c r="L958" s="663">
        <v>0</v>
      </c>
      <c r="M958" s="663">
        <v>0</v>
      </c>
      <c r="N958" s="662">
        <v>3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11</v>
      </c>
      <c r="B959" s="662" t="s">
        <v>581</v>
      </c>
      <c r="C959" s="662" t="s">
        <v>2731</v>
      </c>
      <c r="D959" s="743" t="s">
        <v>4537</v>
      </c>
      <c r="E959" s="744" t="s">
        <v>2742</v>
      </c>
      <c r="F959" s="662" t="s">
        <v>2726</v>
      </c>
      <c r="G959" s="662" t="s">
        <v>3699</v>
      </c>
      <c r="H959" s="662" t="s">
        <v>582</v>
      </c>
      <c r="I959" s="662" t="s">
        <v>655</v>
      </c>
      <c r="J959" s="662" t="s">
        <v>3700</v>
      </c>
      <c r="K959" s="662" t="s">
        <v>2020</v>
      </c>
      <c r="L959" s="663">
        <v>0</v>
      </c>
      <c r="M959" s="663">
        <v>0</v>
      </c>
      <c r="N959" s="662">
        <v>1</v>
      </c>
      <c r="O959" s="745">
        <v>0.5</v>
      </c>
      <c r="P959" s="663">
        <v>0</v>
      </c>
      <c r="Q959" s="678"/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11</v>
      </c>
      <c r="B960" s="662" t="s">
        <v>581</v>
      </c>
      <c r="C960" s="662" t="s">
        <v>2731</v>
      </c>
      <c r="D960" s="743" t="s">
        <v>4537</v>
      </c>
      <c r="E960" s="744" t="s">
        <v>2742</v>
      </c>
      <c r="F960" s="662" t="s">
        <v>2726</v>
      </c>
      <c r="G960" s="662" t="s">
        <v>3539</v>
      </c>
      <c r="H960" s="662" t="s">
        <v>582</v>
      </c>
      <c r="I960" s="662" t="s">
        <v>3540</v>
      </c>
      <c r="J960" s="662" t="s">
        <v>3541</v>
      </c>
      <c r="K960" s="662" t="s">
        <v>928</v>
      </c>
      <c r="L960" s="663">
        <v>82.17</v>
      </c>
      <c r="M960" s="663">
        <v>164.34</v>
      </c>
      <c r="N960" s="662">
        <v>2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11</v>
      </c>
      <c r="B961" s="662" t="s">
        <v>581</v>
      </c>
      <c r="C961" s="662" t="s">
        <v>2731</v>
      </c>
      <c r="D961" s="743" t="s">
        <v>4537</v>
      </c>
      <c r="E961" s="744" t="s">
        <v>2742</v>
      </c>
      <c r="F961" s="662" t="s">
        <v>2726</v>
      </c>
      <c r="G961" s="662" t="s">
        <v>3701</v>
      </c>
      <c r="H961" s="662" t="s">
        <v>582</v>
      </c>
      <c r="I961" s="662" t="s">
        <v>1700</v>
      </c>
      <c r="J961" s="662" t="s">
        <v>1701</v>
      </c>
      <c r="K961" s="662" t="s">
        <v>1702</v>
      </c>
      <c r="L961" s="663">
        <v>54.55</v>
      </c>
      <c r="M961" s="663">
        <v>709.15</v>
      </c>
      <c r="N961" s="662">
        <v>13</v>
      </c>
      <c r="O961" s="745">
        <v>3.5</v>
      </c>
      <c r="P961" s="663">
        <v>381.85</v>
      </c>
      <c r="Q961" s="678">
        <v>0.53846153846153855</v>
      </c>
      <c r="R961" s="662">
        <v>7</v>
      </c>
      <c r="S961" s="678">
        <v>0.53846153846153844</v>
      </c>
      <c r="T961" s="745">
        <v>2.5</v>
      </c>
      <c r="U961" s="701">
        <v>0.7142857142857143</v>
      </c>
    </row>
    <row r="962" spans="1:21" ht="14.4" customHeight="1" x14ac:dyDescent="0.3">
      <c r="A962" s="661">
        <v>11</v>
      </c>
      <c r="B962" s="662" t="s">
        <v>581</v>
      </c>
      <c r="C962" s="662" t="s">
        <v>2731</v>
      </c>
      <c r="D962" s="743" t="s">
        <v>4537</v>
      </c>
      <c r="E962" s="744" t="s">
        <v>2742</v>
      </c>
      <c r="F962" s="662" t="s">
        <v>2726</v>
      </c>
      <c r="G962" s="662" t="s">
        <v>3702</v>
      </c>
      <c r="H962" s="662" t="s">
        <v>582</v>
      </c>
      <c r="I962" s="662" t="s">
        <v>3703</v>
      </c>
      <c r="J962" s="662" t="s">
        <v>3704</v>
      </c>
      <c r="K962" s="662" t="s">
        <v>3705</v>
      </c>
      <c r="L962" s="663">
        <v>0</v>
      </c>
      <c r="M962" s="663">
        <v>0</v>
      </c>
      <c r="N962" s="662">
        <v>8</v>
      </c>
      <c r="O962" s="745">
        <v>1.5</v>
      </c>
      <c r="P962" s="663">
        <v>0</v>
      </c>
      <c r="Q962" s="678"/>
      <c r="R962" s="662">
        <v>2</v>
      </c>
      <c r="S962" s="678">
        <v>0.25</v>
      </c>
      <c r="T962" s="745">
        <v>0.5</v>
      </c>
      <c r="U962" s="701">
        <v>0.33333333333333331</v>
      </c>
    </row>
    <row r="963" spans="1:21" ht="14.4" customHeight="1" x14ac:dyDescent="0.3">
      <c r="A963" s="661">
        <v>11</v>
      </c>
      <c r="B963" s="662" t="s">
        <v>581</v>
      </c>
      <c r="C963" s="662" t="s">
        <v>2731</v>
      </c>
      <c r="D963" s="743" t="s">
        <v>4537</v>
      </c>
      <c r="E963" s="744" t="s">
        <v>2742</v>
      </c>
      <c r="F963" s="662" t="s">
        <v>2726</v>
      </c>
      <c r="G963" s="662" t="s">
        <v>3706</v>
      </c>
      <c r="H963" s="662" t="s">
        <v>582</v>
      </c>
      <c r="I963" s="662" t="s">
        <v>1389</v>
      </c>
      <c r="J963" s="662" t="s">
        <v>3707</v>
      </c>
      <c r="K963" s="662" t="s">
        <v>3708</v>
      </c>
      <c r="L963" s="663">
        <v>0</v>
      </c>
      <c r="M963" s="663">
        <v>0</v>
      </c>
      <c r="N963" s="662">
        <v>2</v>
      </c>
      <c r="O963" s="745">
        <v>1.5</v>
      </c>
      <c r="P963" s="663">
        <v>0</v>
      </c>
      <c r="Q963" s="678"/>
      <c r="R963" s="662">
        <v>1</v>
      </c>
      <c r="S963" s="678">
        <v>0.5</v>
      </c>
      <c r="T963" s="745">
        <v>0.5</v>
      </c>
      <c r="U963" s="701">
        <v>0.33333333333333331</v>
      </c>
    </row>
    <row r="964" spans="1:21" ht="14.4" customHeight="1" x14ac:dyDescent="0.3">
      <c r="A964" s="661">
        <v>11</v>
      </c>
      <c r="B964" s="662" t="s">
        <v>581</v>
      </c>
      <c r="C964" s="662" t="s">
        <v>2731</v>
      </c>
      <c r="D964" s="743" t="s">
        <v>4537</v>
      </c>
      <c r="E964" s="744" t="s">
        <v>2742</v>
      </c>
      <c r="F964" s="662" t="s">
        <v>2726</v>
      </c>
      <c r="G964" s="662" t="s">
        <v>2837</v>
      </c>
      <c r="H964" s="662" t="s">
        <v>582</v>
      </c>
      <c r="I964" s="662" t="s">
        <v>3709</v>
      </c>
      <c r="J964" s="662" t="s">
        <v>776</v>
      </c>
      <c r="K964" s="662" t="s">
        <v>3710</v>
      </c>
      <c r="L964" s="663">
        <v>0</v>
      </c>
      <c r="M964" s="663">
        <v>0</v>
      </c>
      <c r="N964" s="662">
        <v>1</v>
      </c>
      <c r="O964" s="745">
        <v>0.5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11</v>
      </c>
      <c r="B965" s="662" t="s">
        <v>581</v>
      </c>
      <c r="C965" s="662" t="s">
        <v>2731</v>
      </c>
      <c r="D965" s="743" t="s">
        <v>4537</v>
      </c>
      <c r="E965" s="744" t="s">
        <v>2742</v>
      </c>
      <c r="F965" s="662" t="s">
        <v>2726</v>
      </c>
      <c r="G965" s="662" t="s">
        <v>2784</v>
      </c>
      <c r="H965" s="662" t="s">
        <v>582</v>
      </c>
      <c r="I965" s="662" t="s">
        <v>725</v>
      </c>
      <c r="J965" s="662" t="s">
        <v>2785</v>
      </c>
      <c r="K965" s="662" t="s">
        <v>2786</v>
      </c>
      <c r="L965" s="663">
        <v>0</v>
      </c>
      <c r="M965" s="663">
        <v>0</v>
      </c>
      <c r="N965" s="662">
        <v>26</v>
      </c>
      <c r="O965" s="745">
        <v>8</v>
      </c>
      <c r="P965" s="663">
        <v>0</v>
      </c>
      <c r="Q965" s="678"/>
      <c r="R965" s="662">
        <v>10</v>
      </c>
      <c r="S965" s="678">
        <v>0.38461538461538464</v>
      </c>
      <c r="T965" s="745">
        <v>3.5</v>
      </c>
      <c r="U965" s="701">
        <v>0.4375</v>
      </c>
    </row>
    <row r="966" spans="1:21" ht="14.4" customHeight="1" x14ac:dyDescent="0.3">
      <c r="A966" s="661">
        <v>11</v>
      </c>
      <c r="B966" s="662" t="s">
        <v>581</v>
      </c>
      <c r="C966" s="662" t="s">
        <v>2731</v>
      </c>
      <c r="D966" s="743" t="s">
        <v>4537</v>
      </c>
      <c r="E966" s="744" t="s">
        <v>2742</v>
      </c>
      <c r="F966" s="662" t="s">
        <v>2726</v>
      </c>
      <c r="G966" s="662" t="s">
        <v>3711</v>
      </c>
      <c r="H966" s="662" t="s">
        <v>582</v>
      </c>
      <c r="I966" s="662" t="s">
        <v>3712</v>
      </c>
      <c r="J966" s="662" t="s">
        <v>3713</v>
      </c>
      <c r="K966" s="662" t="s">
        <v>1565</v>
      </c>
      <c r="L966" s="663">
        <v>126.23</v>
      </c>
      <c r="M966" s="663">
        <v>252.46</v>
      </c>
      <c r="N966" s="662">
        <v>2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11</v>
      </c>
      <c r="B967" s="662" t="s">
        <v>581</v>
      </c>
      <c r="C967" s="662" t="s">
        <v>2731</v>
      </c>
      <c r="D967" s="743" t="s">
        <v>4537</v>
      </c>
      <c r="E967" s="744" t="s">
        <v>2742</v>
      </c>
      <c r="F967" s="662" t="s">
        <v>2726</v>
      </c>
      <c r="G967" s="662" t="s">
        <v>3714</v>
      </c>
      <c r="H967" s="662" t="s">
        <v>582</v>
      </c>
      <c r="I967" s="662" t="s">
        <v>3715</v>
      </c>
      <c r="J967" s="662" t="s">
        <v>966</v>
      </c>
      <c r="K967" s="662" t="s">
        <v>3716</v>
      </c>
      <c r="L967" s="663">
        <v>0</v>
      </c>
      <c r="M967" s="663">
        <v>0</v>
      </c>
      <c r="N967" s="662">
        <v>1</v>
      </c>
      <c r="O967" s="745">
        <v>1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11</v>
      </c>
      <c r="B968" s="662" t="s">
        <v>581</v>
      </c>
      <c r="C968" s="662" t="s">
        <v>2731</v>
      </c>
      <c r="D968" s="743" t="s">
        <v>4537</v>
      </c>
      <c r="E968" s="744" t="s">
        <v>2742</v>
      </c>
      <c r="F968" s="662" t="s">
        <v>2726</v>
      </c>
      <c r="G968" s="662" t="s">
        <v>3717</v>
      </c>
      <c r="H968" s="662" t="s">
        <v>582</v>
      </c>
      <c r="I968" s="662" t="s">
        <v>3718</v>
      </c>
      <c r="J968" s="662" t="s">
        <v>3719</v>
      </c>
      <c r="K968" s="662" t="s">
        <v>3720</v>
      </c>
      <c r="L968" s="663">
        <v>0</v>
      </c>
      <c r="M968" s="663">
        <v>0</v>
      </c>
      <c r="N968" s="662">
        <v>1</v>
      </c>
      <c r="O968" s="745">
        <v>0.5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11</v>
      </c>
      <c r="B969" s="662" t="s">
        <v>581</v>
      </c>
      <c r="C969" s="662" t="s">
        <v>2731</v>
      </c>
      <c r="D969" s="743" t="s">
        <v>4537</v>
      </c>
      <c r="E969" s="744" t="s">
        <v>2742</v>
      </c>
      <c r="F969" s="662" t="s">
        <v>2726</v>
      </c>
      <c r="G969" s="662" t="s">
        <v>3721</v>
      </c>
      <c r="H969" s="662" t="s">
        <v>582</v>
      </c>
      <c r="I969" s="662" t="s">
        <v>3722</v>
      </c>
      <c r="J969" s="662" t="s">
        <v>3723</v>
      </c>
      <c r="K969" s="662" t="s">
        <v>3724</v>
      </c>
      <c r="L969" s="663">
        <v>0</v>
      </c>
      <c r="M969" s="663">
        <v>0</v>
      </c>
      <c r="N969" s="662">
        <v>8</v>
      </c>
      <c r="O969" s="745">
        <v>1.5</v>
      </c>
      <c r="P969" s="663">
        <v>0</v>
      </c>
      <c r="Q969" s="678"/>
      <c r="R969" s="662">
        <v>2</v>
      </c>
      <c r="S969" s="678">
        <v>0.25</v>
      </c>
      <c r="T969" s="745">
        <v>0.5</v>
      </c>
      <c r="U969" s="701">
        <v>0.33333333333333331</v>
      </c>
    </row>
    <row r="970" spans="1:21" ht="14.4" customHeight="1" x14ac:dyDescent="0.3">
      <c r="A970" s="661">
        <v>11</v>
      </c>
      <c r="B970" s="662" t="s">
        <v>581</v>
      </c>
      <c r="C970" s="662" t="s">
        <v>2731</v>
      </c>
      <c r="D970" s="743" t="s">
        <v>4537</v>
      </c>
      <c r="E970" s="744" t="s">
        <v>2742</v>
      </c>
      <c r="F970" s="662" t="s">
        <v>2726</v>
      </c>
      <c r="G970" s="662" t="s">
        <v>3399</v>
      </c>
      <c r="H970" s="662" t="s">
        <v>582</v>
      </c>
      <c r="I970" s="662" t="s">
        <v>3725</v>
      </c>
      <c r="J970" s="662" t="s">
        <v>3401</v>
      </c>
      <c r="K970" s="662" t="s">
        <v>3726</v>
      </c>
      <c r="L970" s="663">
        <v>0</v>
      </c>
      <c r="M970" s="663">
        <v>0</v>
      </c>
      <c r="N970" s="662">
        <v>5</v>
      </c>
      <c r="O970" s="745">
        <v>2.5</v>
      </c>
      <c r="P970" s="663">
        <v>0</v>
      </c>
      <c r="Q970" s="678"/>
      <c r="R970" s="662">
        <v>2</v>
      </c>
      <c r="S970" s="678">
        <v>0.4</v>
      </c>
      <c r="T970" s="745">
        <v>1</v>
      </c>
      <c r="U970" s="701">
        <v>0.4</v>
      </c>
    </row>
    <row r="971" spans="1:21" ht="14.4" customHeight="1" x14ac:dyDescent="0.3">
      <c r="A971" s="661">
        <v>11</v>
      </c>
      <c r="B971" s="662" t="s">
        <v>581</v>
      </c>
      <c r="C971" s="662" t="s">
        <v>2731</v>
      </c>
      <c r="D971" s="743" t="s">
        <v>4537</v>
      </c>
      <c r="E971" s="744" t="s">
        <v>2742</v>
      </c>
      <c r="F971" s="662" t="s">
        <v>2726</v>
      </c>
      <c r="G971" s="662" t="s">
        <v>3399</v>
      </c>
      <c r="H971" s="662" t="s">
        <v>582</v>
      </c>
      <c r="I971" s="662" t="s">
        <v>3400</v>
      </c>
      <c r="J971" s="662" t="s">
        <v>3401</v>
      </c>
      <c r="K971" s="662" t="s">
        <v>1889</v>
      </c>
      <c r="L971" s="663">
        <v>61.34</v>
      </c>
      <c r="M971" s="663">
        <v>61.34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11</v>
      </c>
      <c r="B972" s="662" t="s">
        <v>581</v>
      </c>
      <c r="C972" s="662" t="s">
        <v>2731</v>
      </c>
      <c r="D972" s="743" t="s">
        <v>4537</v>
      </c>
      <c r="E972" s="744" t="s">
        <v>2742</v>
      </c>
      <c r="F972" s="662" t="s">
        <v>2726</v>
      </c>
      <c r="G972" s="662" t="s">
        <v>3399</v>
      </c>
      <c r="H972" s="662" t="s">
        <v>582</v>
      </c>
      <c r="I972" s="662" t="s">
        <v>3400</v>
      </c>
      <c r="J972" s="662" t="s">
        <v>3401</v>
      </c>
      <c r="K972" s="662" t="s">
        <v>1889</v>
      </c>
      <c r="L972" s="663">
        <v>38.56</v>
      </c>
      <c r="M972" s="663">
        <v>154.24</v>
      </c>
      <c r="N972" s="662">
        <v>4</v>
      </c>
      <c r="O972" s="745">
        <v>1.5</v>
      </c>
      <c r="P972" s="663">
        <v>77.12</v>
      </c>
      <c r="Q972" s="678">
        <v>0.5</v>
      </c>
      <c r="R972" s="662">
        <v>2</v>
      </c>
      <c r="S972" s="678">
        <v>0.5</v>
      </c>
      <c r="T972" s="745">
        <v>0.5</v>
      </c>
      <c r="U972" s="701">
        <v>0.33333333333333331</v>
      </c>
    </row>
    <row r="973" spans="1:21" ht="14.4" customHeight="1" x14ac:dyDescent="0.3">
      <c r="A973" s="661">
        <v>11</v>
      </c>
      <c r="B973" s="662" t="s">
        <v>581</v>
      </c>
      <c r="C973" s="662" t="s">
        <v>2731</v>
      </c>
      <c r="D973" s="743" t="s">
        <v>4537</v>
      </c>
      <c r="E973" s="744" t="s">
        <v>2742</v>
      </c>
      <c r="F973" s="662" t="s">
        <v>2726</v>
      </c>
      <c r="G973" s="662" t="s">
        <v>3399</v>
      </c>
      <c r="H973" s="662" t="s">
        <v>582</v>
      </c>
      <c r="I973" s="662" t="s">
        <v>3546</v>
      </c>
      <c r="J973" s="662" t="s">
        <v>3547</v>
      </c>
      <c r="K973" s="662" t="s">
        <v>2665</v>
      </c>
      <c r="L973" s="663">
        <v>77.13</v>
      </c>
      <c r="M973" s="663">
        <v>77.13</v>
      </c>
      <c r="N973" s="662">
        <v>1</v>
      </c>
      <c r="O973" s="745">
        <v>0.5</v>
      </c>
      <c r="P973" s="663">
        <v>77.13</v>
      </c>
      <c r="Q973" s="678">
        <v>1</v>
      </c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11</v>
      </c>
      <c r="B974" s="662" t="s">
        <v>581</v>
      </c>
      <c r="C974" s="662" t="s">
        <v>2731</v>
      </c>
      <c r="D974" s="743" t="s">
        <v>4537</v>
      </c>
      <c r="E974" s="744" t="s">
        <v>2742</v>
      </c>
      <c r="F974" s="662" t="s">
        <v>2726</v>
      </c>
      <c r="G974" s="662" t="s">
        <v>2790</v>
      </c>
      <c r="H974" s="662" t="s">
        <v>582</v>
      </c>
      <c r="I974" s="662" t="s">
        <v>3548</v>
      </c>
      <c r="J974" s="662" t="s">
        <v>2610</v>
      </c>
      <c r="K974" s="662" t="s">
        <v>3549</v>
      </c>
      <c r="L974" s="663">
        <v>300.68</v>
      </c>
      <c r="M974" s="663">
        <v>1202.72</v>
      </c>
      <c r="N974" s="662">
        <v>4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11</v>
      </c>
      <c r="B975" s="662" t="s">
        <v>581</v>
      </c>
      <c r="C975" s="662" t="s">
        <v>2731</v>
      </c>
      <c r="D975" s="743" t="s">
        <v>4537</v>
      </c>
      <c r="E975" s="744" t="s">
        <v>2742</v>
      </c>
      <c r="F975" s="662" t="s">
        <v>2726</v>
      </c>
      <c r="G975" s="662" t="s">
        <v>2790</v>
      </c>
      <c r="H975" s="662" t="s">
        <v>1064</v>
      </c>
      <c r="I975" s="662" t="s">
        <v>1123</v>
      </c>
      <c r="J975" s="662" t="s">
        <v>1120</v>
      </c>
      <c r="K975" s="662" t="s">
        <v>2613</v>
      </c>
      <c r="L975" s="663">
        <v>93.96</v>
      </c>
      <c r="M975" s="663">
        <v>281.88</v>
      </c>
      <c r="N975" s="662">
        <v>3</v>
      </c>
      <c r="O975" s="745">
        <v>0.5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11</v>
      </c>
      <c r="B976" s="662" t="s">
        <v>581</v>
      </c>
      <c r="C976" s="662" t="s">
        <v>2731</v>
      </c>
      <c r="D976" s="743" t="s">
        <v>4537</v>
      </c>
      <c r="E976" s="744" t="s">
        <v>2742</v>
      </c>
      <c r="F976" s="662" t="s">
        <v>2726</v>
      </c>
      <c r="G976" s="662" t="s">
        <v>2790</v>
      </c>
      <c r="H976" s="662" t="s">
        <v>1064</v>
      </c>
      <c r="I976" s="662" t="s">
        <v>3550</v>
      </c>
      <c r="J976" s="662" t="s">
        <v>3551</v>
      </c>
      <c r="K976" s="662" t="s">
        <v>3549</v>
      </c>
      <c r="L976" s="663">
        <v>300.68</v>
      </c>
      <c r="M976" s="663">
        <v>1503.4</v>
      </c>
      <c r="N976" s="662">
        <v>5</v>
      </c>
      <c r="O976" s="745">
        <v>2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11</v>
      </c>
      <c r="B977" s="662" t="s">
        <v>581</v>
      </c>
      <c r="C977" s="662" t="s">
        <v>2731</v>
      </c>
      <c r="D977" s="743" t="s">
        <v>4537</v>
      </c>
      <c r="E977" s="744" t="s">
        <v>2742</v>
      </c>
      <c r="F977" s="662" t="s">
        <v>2726</v>
      </c>
      <c r="G977" s="662" t="s">
        <v>3727</v>
      </c>
      <c r="H977" s="662" t="s">
        <v>582</v>
      </c>
      <c r="I977" s="662" t="s">
        <v>3728</v>
      </c>
      <c r="J977" s="662" t="s">
        <v>3729</v>
      </c>
      <c r="K977" s="662" t="s">
        <v>3730</v>
      </c>
      <c r="L977" s="663">
        <v>810.46</v>
      </c>
      <c r="M977" s="663">
        <v>8104.6</v>
      </c>
      <c r="N977" s="662">
        <v>10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11</v>
      </c>
      <c r="B978" s="662" t="s">
        <v>581</v>
      </c>
      <c r="C978" s="662" t="s">
        <v>2731</v>
      </c>
      <c r="D978" s="743" t="s">
        <v>4537</v>
      </c>
      <c r="E978" s="744" t="s">
        <v>2742</v>
      </c>
      <c r="F978" s="662" t="s">
        <v>2726</v>
      </c>
      <c r="G978" s="662" t="s">
        <v>3150</v>
      </c>
      <c r="H978" s="662" t="s">
        <v>582</v>
      </c>
      <c r="I978" s="662" t="s">
        <v>3558</v>
      </c>
      <c r="J978" s="662" t="s">
        <v>1724</v>
      </c>
      <c r="K978" s="662" t="s">
        <v>677</v>
      </c>
      <c r="L978" s="663">
        <v>0</v>
      </c>
      <c r="M978" s="663">
        <v>0</v>
      </c>
      <c r="N978" s="662">
        <v>1</v>
      </c>
      <c r="O978" s="745">
        <v>0.5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11</v>
      </c>
      <c r="B979" s="662" t="s">
        <v>581</v>
      </c>
      <c r="C979" s="662" t="s">
        <v>2731</v>
      </c>
      <c r="D979" s="743" t="s">
        <v>4537</v>
      </c>
      <c r="E979" s="744" t="s">
        <v>2742</v>
      </c>
      <c r="F979" s="662" t="s">
        <v>2726</v>
      </c>
      <c r="G979" s="662" t="s">
        <v>3150</v>
      </c>
      <c r="H979" s="662" t="s">
        <v>582</v>
      </c>
      <c r="I979" s="662" t="s">
        <v>3731</v>
      </c>
      <c r="J979" s="662" t="s">
        <v>1724</v>
      </c>
      <c r="K979" s="662" t="s">
        <v>3732</v>
      </c>
      <c r="L979" s="663">
        <v>0</v>
      </c>
      <c r="M979" s="663">
        <v>0</v>
      </c>
      <c r="N979" s="662">
        <v>36</v>
      </c>
      <c r="O979" s="745">
        <v>24.5</v>
      </c>
      <c r="P979" s="663">
        <v>0</v>
      </c>
      <c r="Q979" s="678"/>
      <c r="R979" s="662">
        <v>8</v>
      </c>
      <c r="S979" s="678">
        <v>0.22222222222222221</v>
      </c>
      <c r="T979" s="745">
        <v>7.5</v>
      </c>
      <c r="U979" s="701">
        <v>0.30612244897959184</v>
      </c>
    </row>
    <row r="980" spans="1:21" ht="14.4" customHeight="1" x14ac:dyDescent="0.3">
      <c r="A980" s="661">
        <v>11</v>
      </c>
      <c r="B980" s="662" t="s">
        <v>581</v>
      </c>
      <c r="C980" s="662" t="s">
        <v>2731</v>
      </c>
      <c r="D980" s="743" t="s">
        <v>4537</v>
      </c>
      <c r="E980" s="744" t="s">
        <v>2742</v>
      </c>
      <c r="F980" s="662" t="s">
        <v>2726</v>
      </c>
      <c r="G980" s="662" t="s">
        <v>3150</v>
      </c>
      <c r="H980" s="662" t="s">
        <v>582</v>
      </c>
      <c r="I980" s="662" t="s">
        <v>3733</v>
      </c>
      <c r="J980" s="662" t="s">
        <v>3157</v>
      </c>
      <c r="K980" s="662" t="s">
        <v>3734</v>
      </c>
      <c r="L980" s="663">
        <v>0</v>
      </c>
      <c r="M980" s="663">
        <v>0</v>
      </c>
      <c r="N980" s="662">
        <v>1</v>
      </c>
      <c r="O980" s="745">
        <v>0.5</v>
      </c>
      <c r="P980" s="663">
        <v>0</v>
      </c>
      <c r="Q980" s="678"/>
      <c r="R980" s="662">
        <v>1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11</v>
      </c>
      <c r="B981" s="662" t="s">
        <v>581</v>
      </c>
      <c r="C981" s="662" t="s">
        <v>2731</v>
      </c>
      <c r="D981" s="743" t="s">
        <v>4537</v>
      </c>
      <c r="E981" s="744" t="s">
        <v>2742</v>
      </c>
      <c r="F981" s="662" t="s">
        <v>2726</v>
      </c>
      <c r="G981" s="662" t="s">
        <v>3150</v>
      </c>
      <c r="H981" s="662" t="s">
        <v>582</v>
      </c>
      <c r="I981" s="662" t="s">
        <v>3735</v>
      </c>
      <c r="J981" s="662" t="s">
        <v>3736</v>
      </c>
      <c r="K981" s="662" t="s">
        <v>3737</v>
      </c>
      <c r="L981" s="663">
        <v>0</v>
      </c>
      <c r="M981" s="663">
        <v>0</v>
      </c>
      <c r="N981" s="662">
        <v>3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11</v>
      </c>
      <c r="B982" s="662" t="s">
        <v>581</v>
      </c>
      <c r="C982" s="662" t="s">
        <v>2731</v>
      </c>
      <c r="D982" s="743" t="s">
        <v>4537</v>
      </c>
      <c r="E982" s="744" t="s">
        <v>2742</v>
      </c>
      <c r="F982" s="662" t="s">
        <v>2726</v>
      </c>
      <c r="G982" s="662" t="s">
        <v>3150</v>
      </c>
      <c r="H982" s="662" t="s">
        <v>582</v>
      </c>
      <c r="I982" s="662" t="s">
        <v>3735</v>
      </c>
      <c r="J982" s="662" t="s">
        <v>3736</v>
      </c>
      <c r="K982" s="662" t="s">
        <v>3737</v>
      </c>
      <c r="L982" s="663">
        <v>98.75</v>
      </c>
      <c r="M982" s="663">
        <v>13825</v>
      </c>
      <c r="N982" s="662">
        <v>140</v>
      </c>
      <c r="O982" s="745">
        <v>31</v>
      </c>
      <c r="P982" s="663">
        <v>6023.75</v>
      </c>
      <c r="Q982" s="678">
        <v>0.43571428571428572</v>
      </c>
      <c r="R982" s="662">
        <v>61</v>
      </c>
      <c r="S982" s="678">
        <v>0.43571428571428572</v>
      </c>
      <c r="T982" s="745">
        <v>15</v>
      </c>
      <c r="U982" s="701">
        <v>0.4838709677419355</v>
      </c>
    </row>
    <row r="983" spans="1:21" ht="14.4" customHeight="1" x14ac:dyDescent="0.3">
      <c r="A983" s="661">
        <v>11</v>
      </c>
      <c r="B983" s="662" t="s">
        <v>581</v>
      </c>
      <c r="C983" s="662" t="s">
        <v>2731</v>
      </c>
      <c r="D983" s="743" t="s">
        <v>4537</v>
      </c>
      <c r="E983" s="744" t="s">
        <v>2742</v>
      </c>
      <c r="F983" s="662" t="s">
        <v>2726</v>
      </c>
      <c r="G983" s="662" t="s">
        <v>3150</v>
      </c>
      <c r="H983" s="662" t="s">
        <v>582</v>
      </c>
      <c r="I983" s="662" t="s">
        <v>3738</v>
      </c>
      <c r="J983" s="662" t="s">
        <v>3736</v>
      </c>
      <c r="K983" s="662" t="s">
        <v>3739</v>
      </c>
      <c r="L983" s="663">
        <v>0</v>
      </c>
      <c r="M983" s="663">
        <v>0</v>
      </c>
      <c r="N983" s="662">
        <v>15</v>
      </c>
      <c r="O983" s="745">
        <v>3.5</v>
      </c>
      <c r="P983" s="663">
        <v>0</v>
      </c>
      <c r="Q983" s="678"/>
      <c r="R983" s="662">
        <v>9</v>
      </c>
      <c r="S983" s="678">
        <v>0.6</v>
      </c>
      <c r="T983" s="745">
        <v>2.5</v>
      </c>
      <c r="U983" s="701">
        <v>0.7142857142857143</v>
      </c>
    </row>
    <row r="984" spans="1:21" ht="14.4" customHeight="1" x14ac:dyDescent="0.3">
      <c r="A984" s="661">
        <v>11</v>
      </c>
      <c r="B984" s="662" t="s">
        <v>581</v>
      </c>
      <c r="C984" s="662" t="s">
        <v>2731</v>
      </c>
      <c r="D984" s="743" t="s">
        <v>4537</v>
      </c>
      <c r="E984" s="744" t="s">
        <v>2742</v>
      </c>
      <c r="F984" s="662" t="s">
        <v>2726</v>
      </c>
      <c r="G984" s="662" t="s">
        <v>3150</v>
      </c>
      <c r="H984" s="662" t="s">
        <v>582</v>
      </c>
      <c r="I984" s="662" t="s">
        <v>3740</v>
      </c>
      <c r="J984" s="662" t="s">
        <v>3736</v>
      </c>
      <c r="K984" s="662" t="s">
        <v>3737</v>
      </c>
      <c r="L984" s="663">
        <v>0</v>
      </c>
      <c r="M984" s="663">
        <v>0</v>
      </c>
      <c r="N984" s="662">
        <v>37</v>
      </c>
      <c r="O984" s="745">
        <v>7.5</v>
      </c>
      <c r="P984" s="663">
        <v>0</v>
      </c>
      <c r="Q984" s="678"/>
      <c r="R984" s="662">
        <v>19</v>
      </c>
      <c r="S984" s="678">
        <v>0.51351351351351349</v>
      </c>
      <c r="T984" s="745">
        <v>4</v>
      </c>
      <c r="U984" s="701">
        <v>0.53333333333333333</v>
      </c>
    </row>
    <row r="985" spans="1:21" ht="14.4" customHeight="1" x14ac:dyDescent="0.3">
      <c r="A985" s="661">
        <v>11</v>
      </c>
      <c r="B985" s="662" t="s">
        <v>581</v>
      </c>
      <c r="C985" s="662" t="s">
        <v>2731</v>
      </c>
      <c r="D985" s="743" t="s">
        <v>4537</v>
      </c>
      <c r="E985" s="744" t="s">
        <v>2742</v>
      </c>
      <c r="F985" s="662" t="s">
        <v>2726</v>
      </c>
      <c r="G985" s="662" t="s">
        <v>3741</v>
      </c>
      <c r="H985" s="662" t="s">
        <v>582</v>
      </c>
      <c r="I985" s="662" t="s">
        <v>3742</v>
      </c>
      <c r="J985" s="662" t="s">
        <v>3743</v>
      </c>
      <c r="K985" s="662" t="s">
        <v>3744</v>
      </c>
      <c r="L985" s="663">
        <v>0</v>
      </c>
      <c r="M985" s="663">
        <v>0</v>
      </c>
      <c r="N985" s="662">
        <v>1</v>
      </c>
      <c r="O985" s="745">
        <v>0.5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11</v>
      </c>
      <c r="B986" s="662" t="s">
        <v>581</v>
      </c>
      <c r="C986" s="662" t="s">
        <v>2731</v>
      </c>
      <c r="D986" s="743" t="s">
        <v>4537</v>
      </c>
      <c r="E986" s="744" t="s">
        <v>2742</v>
      </c>
      <c r="F986" s="662" t="s">
        <v>2726</v>
      </c>
      <c r="G986" s="662" t="s">
        <v>3741</v>
      </c>
      <c r="H986" s="662" t="s">
        <v>582</v>
      </c>
      <c r="I986" s="662" t="s">
        <v>3745</v>
      </c>
      <c r="J986" s="662" t="s">
        <v>3743</v>
      </c>
      <c r="K986" s="662" t="s">
        <v>3746</v>
      </c>
      <c r="L986" s="663">
        <v>0</v>
      </c>
      <c r="M986" s="663">
        <v>0</v>
      </c>
      <c r="N986" s="662">
        <v>1</v>
      </c>
      <c r="O986" s="745">
        <v>0.5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11</v>
      </c>
      <c r="B987" s="662" t="s">
        <v>581</v>
      </c>
      <c r="C987" s="662" t="s">
        <v>2731</v>
      </c>
      <c r="D987" s="743" t="s">
        <v>4537</v>
      </c>
      <c r="E987" s="744" t="s">
        <v>2742</v>
      </c>
      <c r="F987" s="662" t="s">
        <v>2728</v>
      </c>
      <c r="G987" s="662" t="s">
        <v>2839</v>
      </c>
      <c r="H987" s="662" t="s">
        <v>582</v>
      </c>
      <c r="I987" s="662" t="s">
        <v>3747</v>
      </c>
      <c r="J987" s="662" t="s">
        <v>3748</v>
      </c>
      <c r="K987" s="662" t="s">
        <v>3171</v>
      </c>
      <c r="L987" s="663">
        <v>300</v>
      </c>
      <c r="M987" s="663">
        <v>1800</v>
      </c>
      <c r="N987" s="662">
        <v>6</v>
      </c>
      <c r="O987" s="745">
        <v>4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11</v>
      </c>
      <c r="B988" s="662" t="s">
        <v>581</v>
      </c>
      <c r="C988" s="662" t="s">
        <v>2731</v>
      </c>
      <c r="D988" s="743" t="s">
        <v>4537</v>
      </c>
      <c r="E988" s="744" t="s">
        <v>2742</v>
      </c>
      <c r="F988" s="662" t="s">
        <v>2728</v>
      </c>
      <c r="G988" s="662" t="s">
        <v>2839</v>
      </c>
      <c r="H988" s="662" t="s">
        <v>582</v>
      </c>
      <c r="I988" s="662" t="s">
        <v>2840</v>
      </c>
      <c r="J988" s="662" t="s">
        <v>2841</v>
      </c>
      <c r="K988" s="662" t="s">
        <v>2842</v>
      </c>
      <c r="L988" s="663">
        <v>0</v>
      </c>
      <c r="M988" s="663">
        <v>0</v>
      </c>
      <c r="N988" s="662">
        <v>19</v>
      </c>
      <c r="O988" s="745">
        <v>16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11</v>
      </c>
      <c r="B989" s="662" t="s">
        <v>581</v>
      </c>
      <c r="C989" s="662" t="s">
        <v>2731</v>
      </c>
      <c r="D989" s="743" t="s">
        <v>4537</v>
      </c>
      <c r="E989" s="744" t="s">
        <v>2742</v>
      </c>
      <c r="F989" s="662" t="s">
        <v>2728</v>
      </c>
      <c r="G989" s="662" t="s">
        <v>2791</v>
      </c>
      <c r="H989" s="662" t="s">
        <v>582</v>
      </c>
      <c r="I989" s="662" t="s">
        <v>3172</v>
      </c>
      <c r="J989" s="662" t="s">
        <v>3173</v>
      </c>
      <c r="K989" s="662" t="s">
        <v>3174</v>
      </c>
      <c r="L989" s="663">
        <v>186.96</v>
      </c>
      <c r="M989" s="663">
        <v>560.88</v>
      </c>
      <c r="N989" s="662">
        <v>3</v>
      </c>
      <c r="O989" s="745">
        <v>2</v>
      </c>
      <c r="P989" s="663">
        <v>560.88</v>
      </c>
      <c r="Q989" s="678">
        <v>1</v>
      </c>
      <c r="R989" s="662">
        <v>3</v>
      </c>
      <c r="S989" s="678">
        <v>1</v>
      </c>
      <c r="T989" s="745">
        <v>2</v>
      </c>
      <c r="U989" s="701">
        <v>1</v>
      </c>
    </row>
    <row r="990" spans="1:21" ht="14.4" customHeight="1" x14ac:dyDescent="0.3">
      <c r="A990" s="661">
        <v>11</v>
      </c>
      <c r="B990" s="662" t="s">
        <v>581</v>
      </c>
      <c r="C990" s="662" t="s">
        <v>2731</v>
      </c>
      <c r="D990" s="743" t="s">
        <v>4537</v>
      </c>
      <c r="E990" s="744" t="s">
        <v>2742</v>
      </c>
      <c r="F990" s="662" t="s">
        <v>2728</v>
      </c>
      <c r="G990" s="662" t="s">
        <v>2791</v>
      </c>
      <c r="H990" s="662" t="s">
        <v>582</v>
      </c>
      <c r="I990" s="662" t="s">
        <v>3175</v>
      </c>
      <c r="J990" s="662" t="s">
        <v>3176</v>
      </c>
      <c r="K990" s="662" t="s">
        <v>3177</v>
      </c>
      <c r="L990" s="663">
        <v>35.130000000000003</v>
      </c>
      <c r="M990" s="663">
        <v>105.39000000000001</v>
      </c>
      <c r="N990" s="662">
        <v>3</v>
      </c>
      <c r="O990" s="745">
        <v>1</v>
      </c>
      <c r="P990" s="663">
        <v>105.39000000000001</v>
      </c>
      <c r="Q990" s="678">
        <v>1</v>
      </c>
      <c r="R990" s="662">
        <v>3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11</v>
      </c>
      <c r="B991" s="662" t="s">
        <v>581</v>
      </c>
      <c r="C991" s="662" t="s">
        <v>2731</v>
      </c>
      <c r="D991" s="743" t="s">
        <v>4537</v>
      </c>
      <c r="E991" s="744" t="s">
        <v>2742</v>
      </c>
      <c r="F991" s="662" t="s">
        <v>2728</v>
      </c>
      <c r="G991" s="662" t="s">
        <v>2791</v>
      </c>
      <c r="H991" s="662" t="s">
        <v>582</v>
      </c>
      <c r="I991" s="662" t="s">
        <v>3187</v>
      </c>
      <c r="J991" s="662" t="s">
        <v>3188</v>
      </c>
      <c r="K991" s="662" t="s">
        <v>3189</v>
      </c>
      <c r="L991" s="663">
        <v>35.75</v>
      </c>
      <c r="M991" s="663">
        <v>71.5</v>
      </c>
      <c r="N991" s="662">
        <v>2</v>
      </c>
      <c r="O991" s="745">
        <v>2</v>
      </c>
      <c r="P991" s="663">
        <v>71.5</v>
      </c>
      <c r="Q991" s="678">
        <v>1</v>
      </c>
      <c r="R991" s="662">
        <v>2</v>
      </c>
      <c r="S991" s="678">
        <v>1</v>
      </c>
      <c r="T991" s="745">
        <v>2</v>
      </c>
      <c r="U991" s="701">
        <v>1</v>
      </c>
    </row>
    <row r="992" spans="1:21" ht="14.4" customHeight="1" x14ac:dyDescent="0.3">
      <c r="A992" s="661">
        <v>11</v>
      </c>
      <c r="B992" s="662" t="s">
        <v>581</v>
      </c>
      <c r="C992" s="662" t="s">
        <v>2731</v>
      </c>
      <c r="D992" s="743" t="s">
        <v>4537</v>
      </c>
      <c r="E992" s="744" t="s">
        <v>2742</v>
      </c>
      <c r="F992" s="662" t="s">
        <v>2728</v>
      </c>
      <c r="G992" s="662" t="s">
        <v>2795</v>
      </c>
      <c r="H992" s="662" t="s">
        <v>582</v>
      </c>
      <c r="I992" s="662" t="s">
        <v>3414</v>
      </c>
      <c r="J992" s="662" t="s">
        <v>3415</v>
      </c>
      <c r="K992" s="662" t="s">
        <v>3416</v>
      </c>
      <c r="L992" s="663">
        <v>245.43</v>
      </c>
      <c r="M992" s="663">
        <v>245.43</v>
      </c>
      <c r="N992" s="662">
        <v>1</v>
      </c>
      <c r="O992" s="745">
        <v>1</v>
      </c>
      <c r="P992" s="663">
        <v>245.43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11</v>
      </c>
      <c r="B993" s="662" t="s">
        <v>581</v>
      </c>
      <c r="C993" s="662" t="s">
        <v>2731</v>
      </c>
      <c r="D993" s="743" t="s">
        <v>4537</v>
      </c>
      <c r="E993" s="744" t="s">
        <v>2742</v>
      </c>
      <c r="F993" s="662" t="s">
        <v>2728</v>
      </c>
      <c r="G993" s="662" t="s">
        <v>2795</v>
      </c>
      <c r="H993" s="662" t="s">
        <v>582</v>
      </c>
      <c r="I993" s="662" t="s">
        <v>2088</v>
      </c>
      <c r="J993" s="662" t="s">
        <v>2796</v>
      </c>
      <c r="K993" s="662" t="s">
        <v>2797</v>
      </c>
      <c r="L993" s="663">
        <v>748.12</v>
      </c>
      <c r="M993" s="663">
        <v>4488.72</v>
      </c>
      <c r="N993" s="662">
        <v>6</v>
      </c>
      <c r="O993" s="745">
        <v>6</v>
      </c>
      <c r="P993" s="663">
        <v>3740.6</v>
      </c>
      <c r="Q993" s="678">
        <v>0.83333333333333326</v>
      </c>
      <c r="R993" s="662">
        <v>5</v>
      </c>
      <c r="S993" s="678">
        <v>0.83333333333333337</v>
      </c>
      <c r="T993" s="745">
        <v>5</v>
      </c>
      <c r="U993" s="701">
        <v>0.83333333333333337</v>
      </c>
    </row>
    <row r="994" spans="1:21" ht="14.4" customHeight="1" x14ac:dyDescent="0.3">
      <c r="A994" s="661">
        <v>11</v>
      </c>
      <c r="B994" s="662" t="s">
        <v>581</v>
      </c>
      <c r="C994" s="662" t="s">
        <v>2731</v>
      </c>
      <c r="D994" s="743" t="s">
        <v>4537</v>
      </c>
      <c r="E994" s="744" t="s">
        <v>2742</v>
      </c>
      <c r="F994" s="662" t="s">
        <v>2728</v>
      </c>
      <c r="G994" s="662" t="s">
        <v>2795</v>
      </c>
      <c r="H994" s="662" t="s">
        <v>582</v>
      </c>
      <c r="I994" s="662" t="s">
        <v>3749</v>
      </c>
      <c r="J994" s="662" t="s">
        <v>3750</v>
      </c>
      <c r="K994" s="662" t="s">
        <v>3751</v>
      </c>
      <c r="L994" s="663">
        <v>750</v>
      </c>
      <c r="M994" s="663">
        <v>750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11</v>
      </c>
      <c r="B995" s="662" t="s">
        <v>581</v>
      </c>
      <c r="C995" s="662" t="s">
        <v>2731</v>
      </c>
      <c r="D995" s="743" t="s">
        <v>4537</v>
      </c>
      <c r="E995" s="744" t="s">
        <v>2742</v>
      </c>
      <c r="F995" s="662" t="s">
        <v>2728</v>
      </c>
      <c r="G995" s="662" t="s">
        <v>2795</v>
      </c>
      <c r="H995" s="662" t="s">
        <v>582</v>
      </c>
      <c r="I995" s="662" t="s">
        <v>2798</v>
      </c>
      <c r="J995" s="662" t="s">
        <v>2799</v>
      </c>
      <c r="K995" s="662" t="s">
        <v>2800</v>
      </c>
      <c r="L995" s="663">
        <v>1000</v>
      </c>
      <c r="M995" s="663">
        <v>2000</v>
      </c>
      <c r="N995" s="662">
        <v>2</v>
      </c>
      <c r="O995" s="745">
        <v>2</v>
      </c>
      <c r="P995" s="663">
        <v>2000</v>
      </c>
      <c r="Q995" s="678">
        <v>1</v>
      </c>
      <c r="R995" s="662">
        <v>2</v>
      </c>
      <c r="S995" s="678">
        <v>1</v>
      </c>
      <c r="T995" s="745">
        <v>2</v>
      </c>
      <c r="U995" s="701">
        <v>1</v>
      </c>
    </row>
    <row r="996" spans="1:21" ht="14.4" customHeight="1" x14ac:dyDescent="0.3">
      <c r="A996" s="661">
        <v>11</v>
      </c>
      <c r="B996" s="662" t="s">
        <v>581</v>
      </c>
      <c r="C996" s="662" t="s">
        <v>2731</v>
      </c>
      <c r="D996" s="743" t="s">
        <v>4537</v>
      </c>
      <c r="E996" s="744" t="s">
        <v>2742</v>
      </c>
      <c r="F996" s="662" t="s">
        <v>2728</v>
      </c>
      <c r="G996" s="662" t="s">
        <v>2795</v>
      </c>
      <c r="H996" s="662" t="s">
        <v>582</v>
      </c>
      <c r="I996" s="662" t="s">
        <v>2899</v>
      </c>
      <c r="J996" s="662" t="s">
        <v>2900</v>
      </c>
      <c r="K996" s="662" t="s">
        <v>2901</v>
      </c>
      <c r="L996" s="663">
        <v>350</v>
      </c>
      <c r="M996" s="663">
        <v>1050</v>
      </c>
      <c r="N996" s="662">
        <v>3</v>
      </c>
      <c r="O996" s="745">
        <v>3</v>
      </c>
      <c r="P996" s="663">
        <v>1050</v>
      </c>
      <c r="Q996" s="678">
        <v>1</v>
      </c>
      <c r="R996" s="662">
        <v>3</v>
      </c>
      <c r="S996" s="678">
        <v>1</v>
      </c>
      <c r="T996" s="745">
        <v>3</v>
      </c>
      <c r="U996" s="701">
        <v>1</v>
      </c>
    </row>
    <row r="997" spans="1:21" ht="14.4" customHeight="1" x14ac:dyDescent="0.3">
      <c r="A997" s="661">
        <v>11</v>
      </c>
      <c r="B997" s="662" t="s">
        <v>581</v>
      </c>
      <c r="C997" s="662" t="s">
        <v>2731</v>
      </c>
      <c r="D997" s="743" t="s">
        <v>4537</v>
      </c>
      <c r="E997" s="744" t="s">
        <v>2742</v>
      </c>
      <c r="F997" s="662" t="s">
        <v>2728</v>
      </c>
      <c r="G997" s="662" t="s">
        <v>2795</v>
      </c>
      <c r="H997" s="662" t="s">
        <v>582</v>
      </c>
      <c r="I997" s="662" t="s">
        <v>2801</v>
      </c>
      <c r="J997" s="662" t="s">
        <v>2802</v>
      </c>
      <c r="K997" s="662" t="s">
        <v>2803</v>
      </c>
      <c r="L997" s="663">
        <v>500</v>
      </c>
      <c r="M997" s="663">
        <v>2000</v>
      </c>
      <c r="N997" s="662">
        <v>4</v>
      </c>
      <c r="O997" s="745">
        <v>4</v>
      </c>
      <c r="P997" s="663">
        <v>1500</v>
      </c>
      <c r="Q997" s="678">
        <v>0.75</v>
      </c>
      <c r="R997" s="662">
        <v>3</v>
      </c>
      <c r="S997" s="678">
        <v>0.75</v>
      </c>
      <c r="T997" s="745">
        <v>3</v>
      </c>
      <c r="U997" s="701">
        <v>0.75</v>
      </c>
    </row>
    <row r="998" spans="1:21" ht="14.4" customHeight="1" x14ac:dyDescent="0.3">
      <c r="A998" s="661">
        <v>11</v>
      </c>
      <c r="B998" s="662" t="s">
        <v>581</v>
      </c>
      <c r="C998" s="662" t="s">
        <v>2731</v>
      </c>
      <c r="D998" s="743" t="s">
        <v>4537</v>
      </c>
      <c r="E998" s="744" t="s">
        <v>2742</v>
      </c>
      <c r="F998" s="662" t="s">
        <v>2728</v>
      </c>
      <c r="G998" s="662" t="s">
        <v>2795</v>
      </c>
      <c r="H998" s="662" t="s">
        <v>582</v>
      </c>
      <c r="I998" s="662" t="s">
        <v>3420</v>
      </c>
      <c r="J998" s="662" t="s">
        <v>3421</v>
      </c>
      <c r="K998" s="662" t="s">
        <v>3422</v>
      </c>
      <c r="L998" s="663">
        <v>2200</v>
      </c>
      <c r="M998" s="663">
        <v>22000</v>
      </c>
      <c r="N998" s="662">
        <v>10</v>
      </c>
      <c r="O998" s="745">
        <v>10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11</v>
      </c>
      <c r="B999" s="662" t="s">
        <v>581</v>
      </c>
      <c r="C999" s="662" t="s">
        <v>2731</v>
      </c>
      <c r="D999" s="743" t="s">
        <v>4537</v>
      </c>
      <c r="E999" s="744" t="s">
        <v>2742</v>
      </c>
      <c r="F999" s="662" t="s">
        <v>2728</v>
      </c>
      <c r="G999" s="662" t="s">
        <v>2795</v>
      </c>
      <c r="H999" s="662" t="s">
        <v>582</v>
      </c>
      <c r="I999" s="662" t="s">
        <v>3503</v>
      </c>
      <c r="J999" s="662" t="s">
        <v>3421</v>
      </c>
      <c r="K999" s="662" t="s">
        <v>3504</v>
      </c>
      <c r="L999" s="663">
        <v>1600</v>
      </c>
      <c r="M999" s="663">
        <v>16000</v>
      </c>
      <c r="N999" s="662">
        <v>10</v>
      </c>
      <c r="O999" s="745">
        <v>10</v>
      </c>
      <c r="P999" s="663">
        <v>1600</v>
      </c>
      <c r="Q999" s="678">
        <v>0.1</v>
      </c>
      <c r="R999" s="662">
        <v>1</v>
      </c>
      <c r="S999" s="678">
        <v>0.1</v>
      </c>
      <c r="T999" s="745">
        <v>1</v>
      </c>
      <c r="U999" s="701">
        <v>0.1</v>
      </c>
    </row>
    <row r="1000" spans="1:21" ht="14.4" customHeight="1" x14ac:dyDescent="0.3">
      <c r="A1000" s="661">
        <v>11</v>
      </c>
      <c r="B1000" s="662" t="s">
        <v>581</v>
      </c>
      <c r="C1000" s="662" t="s">
        <v>2731</v>
      </c>
      <c r="D1000" s="743" t="s">
        <v>4537</v>
      </c>
      <c r="E1000" s="744" t="s">
        <v>2742</v>
      </c>
      <c r="F1000" s="662" t="s">
        <v>2728</v>
      </c>
      <c r="G1000" s="662" t="s">
        <v>2795</v>
      </c>
      <c r="H1000" s="662" t="s">
        <v>582</v>
      </c>
      <c r="I1000" s="662" t="s">
        <v>2918</v>
      </c>
      <c r="J1000" s="662" t="s">
        <v>2919</v>
      </c>
      <c r="K1000" s="662" t="s">
        <v>2920</v>
      </c>
      <c r="L1000" s="663">
        <v>999.46</v>
      </c>
      <c r="M1000" s="663">
        <v>999.46</v>
      </c>
      <c r="N1000" s="662">
        <v>1</v>
      </c>
      <c r="O1000" s="745">
        <v>1</v>
      </c>
      <c r="P1000" s="663">
        <v>999.46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11</v>
      </c>
      <c r="B1001" s="662" t="s">
        <v>581</v>
      </c>
      <c r="C1001" s="662" t="s">
        <v>2731</v>
      </c>
      <c r="D1001" s="743" t="s">
        <v>4537</v>
      </c>
      <c r="E1001" s="744" t="s">
        <v>2742</v>
      </c>
      <c r="F1001" s="662" t="s">
        <v>2728</v>
      </c>
      <c r="G1001" s="662" t="s">
        <v>2795</v>
      </c>
      <c r="H1001" s="662" t="s">
        <v>582</v>
      </c>
      <c r="I1001" s="662" t="s">
        <v>3425</v>
      </c>
      <c r="J1001" s="662" t="s">
        <v>3426</v>
      </c>
      <c r="K1001" s="662"/>
      <c r="L1001" s="663">
        <v>496.18</v>
      </c>
      <c r="M1001" s="663">
        <v>1488.54</v>
      </c>
      <c r="N1001" s="662">
        <v>3</v>
      </c>
      <c r="O1001" s="745">
        <v>3</v>
      </c>
      <c r="P1001" s="663">
        <v>992.36</v>
      </c>
      <c r="Q1001" s="678">
        <v>0.66666666666666674</v>
      </c>
      <c r="R1001" s="662">
        <v>2</v>
      </c>
      <c r="S1001" s="678">
        <v>0.66666666666666663</v>
      </c>
      <c r="T1001" s="745">
        <v>2</v>
      </c>
      <c r="U1001" s="701">
        <v>0.66666666666666663</v>
      </c>
    </row>
    <row r="1002" spans="1:21" ht="14.4" customHeight="1" x14ac:dyDescent="0.3">
      <c r="A1002" s="661">
        <v>11</v>
      </c>
      <c r="B1002" s="662" t="s">
        <v>581</v>
      </c>
      <c r="C1002" s="662" t="s">
        <v>2731</v>
      </c>
      <c r="D1002" s="743" t="s">
        <v>4537</v>
      </c>
      <c r="E1002" s="744" t="s">
        <v>2742</v>
      </c>
      <c r="F1002" s="662" t="s">
        <v>2728</v>
      </c>
      <c r="G1002" s="662" t="s">
        <v>2795</v>
      </c>
      <c r="H1002" s="662" t="s">
        <v>582</v>
      </c>
      <c r="I1002" s="662" t="s">
        <v>2804</v>
      </c>
      <c r="J1002" s="662" t="s">
        <v>2805</v>
      </c>
      <c r="K1002" s="662" t="s">
        <v>2806</v>
      </c>
      <c r="L1002" s="663">
        <v>971.25</v>
      </c>
      <c r="M1002" s="663">
        <v>13597.5</v>
      </c>
      <c r="N1002" s="662">
        <v>14</v>
      </c>
      <c r="O1002" s="745">
        <v>14</v>
      </c>
      <c r="P1002" s="663">
        <v>12626.25</v>
      </c>
      <c r="Q1002" s="678">
        <v>0.9285714285714286</v>
      </c>
      <c r="R1002" s="662">
        <v>13</v>
      </c>
      <c r="S1002" s="678">
        <v>0.9285714285714286</v>
      </c>
      <c r="T1002" s="745">
        <v>13</v>
      </c>
      <c r="U1002" s="701">
        <v>0.9285714285714286</v>
      </c>
    </row>
    <row r="1003" spans="1:21" ht="14.4" customHeight="1" x14ac:dyDescent="0.3">
      <c r="A1003" s="661">
        <v>11</v>
      </c>
      <c r="B1003" s="662" t="s">
        <v>581</v>
      </c>
      <c r="C1003" s="662" t="s">
        <v>2731</v>
      </c>
      <c r="D1003" s="743" t="s">
        <v>4537</v>
      </c>
      <c r="E1003" s="744" t="s">
        <v>2742</v>
      </c>
      <c r="F1003" s="662" t="s">
        <v>2728</v>
      </c>
      <c r="G1003" s="662" t="s">
        <v>2795</v>
      </c>
      <c r="H1003" s="662" t="s">
        <v>582</v>
      </c>
      <c r="I1003" s="662" t="s">
        <v>3207</v>
      </c>
      <c r="J1003" s="662" t="s">
        <v>3208</v>
      </c>
      <c r="K1003" s="662"/>
      <c r="L1003" s="663">
        <v>600</v>
      </c>
      <c r="M1003" s="663">
        <v>600</v>
      </c>
      <c r="N1003" s="662">
        <v>1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11</v>
      </c>
      <c r="B1004" s="662" t="s">
        <v>581</v>
      </c>
      <c r="C1004" s="662" t="s">
        <v>2731</v>
      </c>
      <c r="D1004" s="743" t="s">
        <v>4537</v>
      </c>
      <c r="E1004" s="744" t="s">
        <v>2742</v>
      </c>
      <c r="F1004" s="662" t="s">
        <v>2728</v>
      </c>
      <c r="G1004" s="662" t="s">
        <v>2795</v>
      </c>
      <c r="H1004" s="662" t="s">
        <v>582</v>
      </c>
      <c r="I1004" s="662" t="s">
        <v>3209</v>
      </c>
      <c r="J1004" s="662" t="s">
        <v>3210</v>
      </c>
      <c r="K1004" s="662" t="s">
        <v>3211</v>
      </c>
      <c r="L1004" s="663">
        <v>700</v>
      </c>
      <c r="M1004" s="663">
        <v>700</v>
      </c>
      <c r="N1004" s="662">
        <v>1</v>
      </c>
      <c r="O1004" s="745">
        <v>1</v>
      </c>
      <c r="P1004" s="663">
        <v>700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11</v>
      </c>
      <c r="B1005" s="662" t="s">
        <v>581</v>
      </c>
      <c r="C1005" s="662" t="s">
        <v>2731</v>
      </c>
      <c r="D1005" s="743" t="s">
        <v>4537</v>
      </c>
      <c r="E1005" s="744" t="s">
        <v>2742</v>
      </c>
      <c r="F1005" s="662" t="s">
        <v>2728</v>
      </c>
      <c r="G1005" s="662" t="s">
        <v>2795</v>
      </c>
      <c r="H1005" s="662" t="s">
        <v>582</v>
      </c>
      <c r="I1005" s="662" t="s">
        <v>3752</v>
      </c>
      <c r="J1005" s="662" t="s">
        <v>3753</v>
      </c>
      <c r="K1005" s="662" t="s">
        <v>3754</v>
      </c>
      <c r="L1005" s="663">
        <v>3000</v>
      </c>
      <c r="M1005" s="663">
        <v>3000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11</v>
      </c>
      <c r="B1006" s="662" t="s">
        <v>581</v>
      </c>
      <c r="C1006" s="662" t="s">
        <v>2731</v>
      </c>
      <c r="D1006" s="743" t="s">
        <v>4537</v>
      </c>
      <c r="E1006" s="744" t="s">
        <v>2742</v>
      </c>
      <c r="F1006" s="662" t="s">
        <v>2728</v>
      </c>
      <c r="G1006" s="662" t="s">
        <v>2795</v>
      </c>
      <c r="H1006" s="662" t="s">
        <v>582</v>
      </c>
      <c r="I1006" s="662" t="s">
        <v>3218</v>
      </c>
      <c r="J1006" s="662" t="s">
        <v>3219</v>
      </c>
      <c r="K1006" s="662" t="s">
        <v>3220</v>
      </c>
      <c r="L1006" s="663">
        <v>1600</v>
      </c>
      <c r="M1006" s="663">
        <v>3200</v>
      </c>
      <c r="N1006" s="662">
        <v>2</v>
      </c>
      <c r="O1006" s="745">
        <v>2</v>
      </c>
      <c r="P1006" s="663">
        <v>3200</v>
      </c>
      <c r="Q1006" s="678">
        <v>1</v>
      </c>
      <c r="R1006" s="662">
        <v>2</v>
      </c>
      <c r="S1006" s="678">
        <v>1</v>
      </c>
      <c r="T1006" s="745">
        <v>2</v>
      </c>
      <c r="U1006" s="701">
        <v>1</v>
      </c>
    </row>
    <row r="1007" spans="1:21" ht="14.4" customHeight="1" x14ac:dyDescent="0.3">
      <c r="A1007" s="661">
        <v>11</v>
      </c>
      <c r="B1007" s="662" t="s">
        <v>581</v>
      </c>
      <c r="C1007" s="662" t="s">
        <v>2731</v>
      </c>
      <c r="D1007" s="743" t="s">
        <v>4537</v>
      </c>
      <c r="E1007" s="744" t="s">
        <v>2742</v>
      </c>
      <c r="F1007" s="662" t="s">
        <v>2728</v>
      </c>
      <c r="G1007" s="662" t="s">
        <v>2795</v>
      </c>
      <c r="H1007" s="662" t="s">
        <v>582</v>
      </c>
      <c r="I1007" s="662" t="s">
        <v>3755</v>
      </c>
      <c r="J1007" s="662" t="s">
        <v>3756</v>
      </c>
      <c r="K1007" s="662" t="s">
        <v>3757</v>
      </c>
      <c r="L1007" s="663">
        <v>150</v>
      </c>
      <c r="M1007" s="663">
        <v>150</v>
      </c>
      <c r="N1007" s="662">
        <v>1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11</v>
      </c>
      <c r="B1008" s="662" t="s">
        <v>581</v>
      </c>
      <c r="C1008" s="662" t="s">
        <v>2731</v>
      </c>
      <c r="D1008" s="743" t="s">
        <v>4537</v>
      </c>
      <c r="E1008" s="744" t="s">
        <v>2742</v>
      </c>
      <c r="F1008" s="662" t="s">
        <v>2728</v>
      </c>
      <c r="G1008" s="662" t="s">
        <v>2795</v>
      </c>
      <c r="H1008" s="662" t="s">
        <v>582</v>
      </c>
      <c r="I1008" s="662" t="s">
        <v>3758</v>
      </c>
      <c r="J1008" s="662" t="s">
        <v>3759</v>
      </c>
      <c r="K1008" s="662" t="s">
        <v>3760</v>
      </c>
      <c r="L1008" s="663">
        <v>500</v>
      </c>
      <c r="M1008" s="663">
        <v>1500</v>
      </c>
      <c r="N1008" s="662">
        <v>3</v>
      </c>
      <c r="O1008" s="745">
        <v>3</v>
      </c>
      <c r="P1008" s="663">
        <v>500</v>
      </c>
      <c r="Q1008" s="678">
        <v>0.33333333333333331</v>
      </c>
      <c r="R1008" s="662">
        <v>1</v>
      </c>
      <c r="S1008" s="678">
        <v>0.33333333333333331</v>
      </c>
      <c r="T1008" s="745">
        <v>1</v>
      </c>
      <c r="U1008" s="701">
        <v>0.33333333333333331</v>
      </c>
    </row>
    <row r="1009" spans="1:21" ht="14.4" customHeight="1" x14ac:dyDescent="0.3">
      <c r="A1009" s="661">
        <v>11</v>
      </c>
      <c r="B1009" s="662" t="s">
        <v>581</v>
      </c>
      <c r="C1009" s="662" t="s">
        <v>2731</v>
      </c>
      <c r="D1009" s="743" t="s">
        <v>4537</v>
      </c>
      <c r="E1009" s="744" t="s">
        <v>2742</v>
      </c>
      <c r="F1009" s="662" t="s">
        <v>2728</v>
      </c>
      <c r="G1009" s="662" t="s">
        <v>2795</v>
      </c>
      <c r="H1009" s="662" t="s">
        <v>582</v>
      </c>
      <c r="I1009" s="662" t="s">
        <v>3761</v>
      </c>
      <c r="J1009" s="662" t="s">
        <v>3762</v>
      </c>
      <c r="K1009" s="662" t="s">
        <v>3763</v>
      </c>
      <c r="L1009" s="663">
        <v>3200</v>
      </c>
      <c r="M1009" s="663">
        <v>3200</v>
      </c>
      <c r="N1009" s="662">
        <v>1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11</v>
      </c>
      <c r="B1010" s="662" t="s">
        <v>581</v>
      </c>
      <c r="C1010" s="662" t="s">
        <v>2731</v>
      </c>
      <c r="D1010" s="743" t="s">
        <v>4537</v>
      </c>
      <c r="E1010" s="744" t="s">
        <v>2742</v>
      </c>
      <c r="F1010" s="662" t="s">
        <v>2728</v>
      </c>
      <c r="G1010" s="662" t="s">
        <v>2795</v>
      </c>
      <c r="H1010" s="662" t="s">
        <v>582</v>
      </c>
      <c r="I1010" s="662" t="s">
        <v>3764</v>
      </c>
      <c r="J1010" s="662" t="s">
        <v>3765</v>
      </c>
      <c r="K1010" s="662" t="s">
        <v>3766</v>
      </c>
      <c r="L1010" s="663">
        <v>350</v>
      </c>
      <c r="M1010" s="663">
        <v>350</v>
      </c>
      <c r="N1010" s="662">
        <v>1</v>
      </c>
      <c r="O1010" s="745">
        <v>1</v>
      </c>
      <c r="P1010" s="663">
        <v>350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11</v>
      </c>
      <c r="B1011" s="662" t="s">
        <v>581</v>
      </c>
      <c r="C1011" s="662" t="s">
        <v>2731</v>
      </c>
      <c r="D1011" s="743" t="s">
        <v>4537</v>
      </c>
      <c r="E1011" s="744" t="s">
        <v>2742</v>
      </c>
      <c r="F1011" s="662" t="s">
        <v>2728</v>
      </c>
      <c r="G1011" s="662" t="s">
        <v>2795</v>
      </c>
      <c r="H1011" s="662" t="s">
        <v>582</v>
      </c>
      <c r="I1011" s="662" t="s">
        <v>3767</v>
      </c>
      <c r="J1011" s="662" t="s">
        <v>3768</v>
      </c>
      <c r="K1011" s="662" t="s">
        <v>3769</v>
      </c>
      <c r="L1011" s="663">
        <v>1600</v>
      </c>
      <c r="M1011" s="663">
        <v>1600</v>
      </c>
      <c r="N1011" s="662">
        <v>1</v>
      </c>
      <c r="O1011" s="745">
        <v>1</v>
      </c>
      <c r="P1011" s="663">
        <v>1600</v>
      </c>
      <c r="Q1011" s="678">
        <v>1</v>
      </c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11</v>
      </c>
      <c r="B1012" s="662" t="s">
        <v>581</v>
      </c>
      <c r="C1012" s="662" t="s">
        <v>2731</v>
      </c>
      <c r="D1012" s="743" t="s">
        <v>4537</v>
      </c>
      <c r="E1012" s="744" t="s">
        <v>2742</v>
      </c>
      <c r="F1012" s="662" t="s">
        <v>2728</v>
      </c>
      <c r="G1012" s="662" t="s">
        <v>2795</v>
      </c>
      <c r="H1012" s="662" t="s">
        <v>582</v>
      </c>
      <c r="I1012" s="662" t="s">
        <v>3233</v>
      </c>
      <c r="J1012" s="662" t="s">
        <v>3234</v>
      </c>
      <c r="K1012" s="662" t="s">
        <v>3235</v>
      </c>
      <c r="L1012" s="663">
        <v>180</v>
      </c>
      <c r="M1012" s="663">
        <v>180</v>
      </c>
      <c r="N1012" s="662">
        <v>1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11</v>
      </c>
      <c r="B1013" s="662" t="s">
        <v>581</v>
      </c>
      <c r="C1013" s="662" t="s">
        <v>2731</v>
      </c>
      <c r="D1013" s="743" t="s">
        <v>4537</v>
      </c>
      <c r="E1013" s="744" t="s">
        <v>2742</v>
      </c>
      <c r="F1013" s="662" t="s">
        <v>2728</v>
      </c>
      <c r="G1013" s="662" t="s">
        <v>2795</v>
      </c>
      <c r="H1013" s="662" t="s">
        <v>582</v>
      </c>
      <c r="I1013" s="662" t="s">
        <v>3770</v>
      </c>
      <c r="J1013" s="662" t="s">
        <v>3771</v>
      </c>
      <c r="K1013" s="662" t="s">
        <v>3772</v>
      </c>
      <c r="L1013" s="663">
        <v>2464.69</v>
      </c>
      <c r="M1013" s="663">
        <v>2464.69</v>
      </c>
      <c r="N1013" s="662">
        <v>1</v>
      </c>
      <c r="O1013" s="745">
        <v>1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11</v>
      </c>
      <c r="B1014" s="662" t="s">
        <v>581</v>
      </c>
      <c r="C1014" s="662" t="s">
        <v>2731</v>
      </c>
      <c r="D1014" s="743" t="s">
        <v>4537</v>
      </c>
      <c r="E1014" s="744" t="s">
        <v>2742</v>
      </c>
      <c r="F1014" s="662" t="s">
        <v>2728</v>
      </c>
      <c r="G1014" s="662" t="s">
        <v>2809</v>
      </c>
      <c r="H1014" s="662" t="s">
        <v>582</v>
      </c>
      <c r="I1014" s="662" t="s">
        <v>3242</v>
      </c>
      <c r="J1014" s="662" t="s">
        <v>3243</v>
      </c>
      <c r="K1014" s="662" t="s">
        <v>3244</v>
      </c>
      <c r="L1014" s="663">
        <v>5000</v>
      </c>
      <c r="M1014" s="663">
        <v>5000</v>
      </c>
      <c r="N1014" s="662">
        <v>1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11</v>
      </c>
      <c r="B1015" s="662" t="s">
        <v>581</v>
      </c>
      <c r="C1015" s="662" t="s">
        <v>2731</v>
      </c>
      <c r="D1015" s="743" t="s">
        <v>4537</v>
      </c>
      <c r="E1015" s="744" t="s">
        <v>2742</v>
      </c>
      <c r="F1015" s="662" t="s">
        <v>2728</v>
      </c>
      <c r="G1015" s="662" t="s">
        <v>2809</v>
      </c>
      <c r="H1015" s="662" t="s">
        <v>582</v>
      </c>
      <c r="I1015" s="662" t="s">
        <v>2921</v>
      </c>
      <c r="J1015" s="662" t="s">
        <v>2922</v>
      </c>
      <c r="K1015" s="662" t="s">
        <v>2923</v>
      </c>
      <c r="L1015" s="663">
        <v>200</v>
      </c>
      <c r="M1015" s="663">
        <v>11800</v>
      </c>
      <c r="N1015" s="662">
        <v>59</v>
      </c>
      <c r="O1015" s="745">
        <v>31</v>
      </c>
      <c r="P1015" s="663">
        <v>10600</v>
      </c>
      <c r="Q1015" s="678">
        <v>0.89830508474576276</v>
      </c>
      <c r="R1015" s="662">
        <v>53</v>
      </c>
      <c r="S1015" s="678">
        <v>0.89830508474576276</v>
      </c>
      <c r="T1015" s="745">
        <v>28</v>
      </c>
      <c r="U1015" s="701">
        <v>0.90322580645161288</v>
      </c>
    </row>
    <row r="1016" spans="1:21" ht="14.4" customHeight="1" x14ac:dyDescent="0.3">
      <c r="A1016" s="661">
        <v>11</v>
      </c>
      <c r="B1016" s="662" t="s">
        <v>581</v>
      </c>
      <c r="C1016" s="662" t="s">
        <v>2731</v>
      </c>
      <c r="D1016" s="743" t="s">
        <v>4537</v>
      </c>
      <c r="E1016" s="744" t="s">
        <v>2742</v>
      </c>
      <c r="F1016" s="662" t="s">
        <v>2728</v>
      </c>
      <c r="G1016" s="662" t="s">
        <v>2809</v>
      </c>
      <c r="H1016" s="662" t="s">
        <v>582</v>
      </c>
      <c r="I1016" s="662" t="s">
        <v>2813</v>
      </c>
      <c r="J1016" s="662" t="s">
        <v>2814</v>
      </c>
      <c r="K1016" s="662" t="s">
        <v>2815</v>
      </c>
      <c r="L1016" s="663">
        <v>278.75</v>
      </c>
      <c r="M1016" s="663">
        <v>50732.5</v>
      </c>
      <c r="N1016" s="662">
        <v>182</v>
      </c>
      <c r="O1016" s="745">
        <v>93</v>
      </c>
      <c r="P1016" s="663">
        <v>43206.25</v>
      </c>
      <c r="Q1016" s="678">
        <v>0.85164835164835162</v>
      </c>
      <c r="R1016" s="662">
        <v>155</v>
      </c>
      <c r="S1016" s="678">
        <v>0.85164835164835162</v>
      </c>
      <c r="T1016" s="745">
        <v>79</v>
      </c>
      <c r="U1016" s="701">
        <v>0.84946236559139787</v>
      </c>
    </row>
    <row r="1017" spans="1:21" ht="14.4" customHeight="1" x14ac:dyDescent="0.3">
      <c r="A1017" s="661">
        <v>11</v>
      </c>
      <c r="B1017" s="662" t="s">
        <v>581</v>
      </c>
      <c r="C1017" s="662" t="s">
        <v>2731</v>
      </c>
      <c r="D1017" s="743" t="s">
        <v>4537</v>
      </c>
      <c r="E1017" s="744" t="s">
        <v>2742</v>
      </c>
      <c r="F1017" s="662" t="s">
        <v>2728</v>
      </c>
      <c r="G1017" s="662" t="s">
        <v>2809</v>
      </c>
      <c r="H1017" s="662" t="s">
        <v>582</v>
      </c>
      <c r="I1017" s="662" t="s">
        <v>3254</v>
      </c>
      <c r="J1017" s="662" t="s">
        <v>3255</v>
      </c>
      <c r="K1017" s="662" t="s">
        <v>3256</v>
      </c>
      <c r="L1017" s="663">
        <v>1150</v>
      </c>
      <c r="M1017" s="663">
        <v>1150</v>
      </c>
      <c r="N1017" s="662">
        <v>1</v>
      </c>
      <c r="O1017" s="745">
        <v>1</v>
      </c>
      <c r="P1017" s="663">
        <v>1150</v>
      </c>
      <c r="Q1017" s="678">
        <v>1</v>
      </c>
      <c r="R1017" s="662">
        <v>1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11</v>
      </c>
      <c r="B1018" s="662" t="s">
        <v>581</v>
      </c>
      <c r="C1018" s="662" t="s">
        <v>2731</v>
      </c>
      <c r="D1018" s="743" t="s">
        <v>4537</v>
      </c>
      <c r="E1018" s="744" t="s">
        <v>2742</v>
      </c>
      <c r="F1018" s="662" t="s">
        <v>2728</v>
      </c>
      <c r="G1018" s="662" t="s">
        <v>2809</v>
      </c>
      <c r="H1018" s="662" t="s">
        <v>582</v>
      </c>
      <c r="I1018" s="662" t="s">
        <v>3773</v>
      </c>
      <c r="J1018" s="662" t="s">
        <v>3774</v>
      </c>
      <c r="K1018" s="662" t="s">
        <v>3775</v>
      </c>
      <c r="L1018" s="663">
        <v>2000</v>
      </c>
      <c r="M1018" s="663">
        <v>2000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11</v>
      </c>
      <c r="B1019" s="662" t="s">
        <v>581</v>
      </c>
      <c r="C1019" s="662" t="s">
        <v>2731</v>
      </c>
      <c r="D1019" s="743" t="s">
        <v>4537</v>
      </c>
      <c r="E1019" s="744" t="s">
        <v>2742</v>
      </c>
      <c r="F1019" s="662" t="s">
        <v>2728</v>
      </c>
      <c r="G1019" s="662" t="s">
        <v>2809</v>
      </c>
      <c r="H1019" s="662" t="s">
        <v>582</v>
      </c>
      <c r="I1019" s="662" t="s">
        <v>3776</v>
      </c>
      <c r="J1019" s="662" t="s">
        <v>3777</v>
      </c>
      <c r="K1019" s="662" t="s">
        <v>3778</v>
      </c>
      <c r="L1019" s="663">
        <v>29900</v>
      </c>
      <c r="M1019" s="663">
        <v>29900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11</v>
      </c>
      <c r="B1020" s="662" t="s">
        <v>581</v>
      </c>
      <c r="C1020" s="662" t="s">
        <v>2731</v>
      </c>
      <c r="D1020" s="743" t="s">
        <v>4537</v>
      </c>
      <c r="E1020" s="744" t="s">
        <v>2742</v>
      </c>
      <c r="F1020" s="662" t="s">
        <v>2728</v>
      </c>
      <c r="G1020" s="662" t="s">
        <v>3278</v>
      </c>
      <c r="H1020" s="662" t="s">
        <v>582</v>
      </c>
      <c r="I1020" s="662" t="s">
        <v>3779</v>
      </c>
      <c r="J1020" s="662" t="s">
        <v>3780</v>
      </c>
      <c r="K1020" s="662" t="s">
        <v>3781</v>
      </c>
      <c r="L1020" s="663">
        <v>1659.44</v>
      </c>
      <c r="M1020" s="663">
        <v>11616.080000000002</v>
      </c>
      <c r="N1020" s="662">
        <v>7</v>
      </c>
      <c r="O1020" s="745">
        <v>7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11</v>
      </c>
      <c r="B1021" s="662" t="s">
        <v>581</v>
      </c>
      <c r="C1021" s="662" t="s">
        <v>2731</v>
      </c>
      <c r="D1021" s="743" t="s">
        <v>4537</v>
      </c>
      <c r="E1021" s="744" t="s">
        <v>2742</v>
      </c>
      <c r="F1021" s="662" t="s">
        <v>2728</v>
      </c>
      <c r="G1021" s="662" t="s">
        <v>3278</v>
      </c>
      <c r="H1021" s="662" t="s">
        <v>582</v>
      </c>
      <c r="I1021" s="662" t="s">
        <v>3279</v>
      </c>
      <c r="J1021" s="662" t="s">
        <v>3280</v>
      </c>
      <c r="K1021" s="662" t="s">
        <v>3281</v>
      </c>
      <c r="L1021" s="663">
        <v>1659.44</v>
      </c>
      <c r="M1021" s="663">
        <v>1659.44</v>
      </c>
      <c r="N1021" s="662">
        <v>1</v>
      </c>
      <c r="O1021" s="745">
        <v>1</v>
      </c>
      <c r="P1021" s="663">
        <v>1659.44</v>
      </c>
      <c r="Q1021" s="678">
        <v>1</v>
      </c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11</v>
      </c>
      <c r="B1022" s="662" t="s">
        <v>581</v>
      </c>
      <c r="C1022" s="662" t="s">
        <v>2731</v>
      </c>
      <c r="D1022" s="743" t="s">
        <v>4537</v>
      </c>
      <c r="E1022" s="744" t="s">
        <v>2742</v>
      </c>
      <c r="F1022" s="662" t="s">
        <v>2728</v>
      </c>
      <c r="G1022" s="662" t="s">
        <v>3278</v>
      </c>
      <c r="H1022" s="662" t="s">
        <v>582</v>
      </c>
      <c r="I1022" s="662" t="s">
        <v>3782</v>
      </c>
      <c r="J1022" s="662" t="s">
        <v>3783</v>
      </c>
      <c r="K1022" s="662" t="s">
        <v>3784</v>
      </c>
      <c r="L1022" s="663">
        <v>1659.44</v>
      </c>
      <c r="M1022" s="663">
        <v>1659.44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11</v>
      </c>
      <c r="B1023" s="662" t="s">
        <v>581</v>
      </c>
      <c r="C1023" s="662" t="s">
        <v>2731</v>
      </c>
      <c r="D1023" s="743" t="s">
        <v>4537</v>
      </c>
      <c r="E1023" s="744" t="s">
        <v>2742</v>
      </c>
      <c r="F1023" s="662" t="s">
        <v>2728</v>
      </c>
      <c r="G1023" s="662" t="s">
        <v>3785</v>
      </c>
      <c r="H1023" s="662" t="s">
        <v>582</v>
      </c>
      <c r="I1023" s="662" t="s">
        <v>3786</v>
      </c>
      <c r="J1023" s="662" t="s">
        <v>3787</v>
      </c>
      <c r="K1023" s="662" t="s">
        <v>3788</v>
      </c>
      <c r="L1023" s="663">
        <v>38233</v>
      </c>
      <c r="M1023" s="663">
        <v>497029</v>
      </c>
      <c r="N1023" s="662">
        <v>13</v>
      </c>
      <c r="O1023" s="745">
        <v>13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11</v>
      </c>
      <c r="B1024" s="662" t="s">
        <v>581</v>
      </c>
      <c r="C1024" s="662" t="s">
        <v>2731</v>
      </c>
      <c r="D1024" s="743" t="s">
        <v>4537</v>
      </c>
      <c r="E1024" s="744" t="s">
        <v>2742</v>
      </c>
      <c r="F1024" s="662" t="s">
        <v>2728</v>
      </c>
      <c r="G1024" s="662" t="s">
        <v>3789</v>
      </c>
      <c r="H1024" s="662" t="s">
        <v>582</v>
      </c>
      <c r="I1024" s="662" t="s">
        <v>3790</v>
      </c>
      <c r="J1024" s="662" t="s">
        <v>3791</v>
      </c>
      <c r="K1024" s="662" t="s">
        <v>3792</v>
      </c>
      <c r="L1024" s="663">
        <v>501</v>
      </c>
      <c r="M1024" s="663">
        <v>1002</v>
      </c>
      <c r="N1024" s="662">
        <v>2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11</v>
      </c>
      <c r="B1025" s="662" t="s">
        <v>581</v>
      </c>
      <c r="C1025" s="662" t="s">
        <v>2731</v>
      </c>
      <c r="D1025" s="743" t="s">
        <v>4537</v>
      </c>
      <c r="E1025" s="744" t="s">
        <v>2743</v>
      </c>
      <c r="F1025" s="662" t="s">
        <v>2726</v>
      </c>
      <c r="G1025" s="662" t="s">
        <v>2783</v>
      </c>
      <c r="H1025" s="662" t="s">
        <v>582</v>
      </c>
      <c r="I1025" s="662" t="s">
        <v>2258</v>
      </c>
      <c r="J1025" s="662" t="s">
        <v>1074</v>
      </c>
      <c r="K1025" s="662" t="s">
        <v>2889</v>
      </c>
      <c r="L1025" s="663">
        <v>48.42</v>
      </c>
      <c r="M1025" s="663">
        <v>48.42</v>
      </c>
      <c r="N1025" s="662">
        <v>1</v>
      </c>
      <c r="O1025" s="745">
        <v>1</v>
      </c>
      <c r="P1025" s="663">
        <v>48.42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11</v>
      </c>
      <c r="B1026" s="662" t="s">
        <v>581</v>
      </c>
      <c r="C1026" s="662" t="s">
        <v>2731</v>
      </c>
      <c r="D1026" s="743" t="s">
        <v>4537</v>
      </c>
      <c r="E1026" s="744" t="s">
        <v>2743</v>
      </c>
      <c r="F1026" s="662" t="s">
        <v>2726</v>
      </c>
      <c r="G1026" s="662" t="s">
        <v>2783</v>
      </c>
      <c r="H1026" s="662" t="s">
        <v>582</v>
      </c>
      <c r="I1026" s="662" t="s">
        <v>2981</v>
      </c>
      <c r="J1026" s="662" t="s">
        <v>1074</v>
      </c>
      <c r="K1026" s="662" t="s">
        <v>2982</v>
      </c>
      <c r="L1026" s="663">
        <v>24.22</v>
      </c>
      <c r="M1026" s="663">
        <v>24.22</v>
      </c>
      <c r="N1026" s="662">
        <v>1</v>
      </c>
      <c r="O1026" s="745">
        <v>1</v>
      </c>
      <c r="P1026" s="663">
        <v>24.22</v>
      </c>
      <c r="Q1026" s="678">
        <v>1</v>
      </c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11</v>
      </c>
      <c r="B1027" s="662" t="s">
        <v>581</v>
      </c>
      <c r="C1027" s="662" t="s">
        <v>2731</v>
      </c>
      <c r="D1027" s="743" t="s">
        <v>4537</v>
      </c>
      <c r="E1027" s="744" t="s">
        <v>2743</v>
      </c>
      <c r="F1027" s="662" t="s">
        <v>2728</v>
      </c>
      <c r="G1027" s="662" t="s">
        <v>2795</v>
      </c>
      <c r="H1027" s="662" t="s">
        <v>582</v>
      </c>
      <c r="I1027" s="662" t="s">
        <v>3793</v>
      </c>
      <c r="J1027" s="662" t="s">
        <v>3794</v>
      </c>
      <c r="K1027" s="662" t="s">
        <v>3795</v>
      </c>
      <c r="L1027" s="663">
        <v>180</v>
      </c>
      <c r="M1027" s="663">
        <v>180</v>
      </c>
      <c r="N1027" s="662">
        <v>1</v>
      </c>
      <c r="O1027" s="745">
        <v>1</v>
      </c>
      <c r="P1027" s="663">
        <v>180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11</v>
      </c>
      <c r="B1028" s="662" t="s">
        <v>581</v>
      </c>
      <c r="C1028" s="662" t="s">
        <v>2731</v>
      </c>
      <c r="D1028" s="743" t="s">
        <v>4537</v>
      </c>
      <c r="E1028" s="744" t="s">
        <v>2743</v>
      </c>
      <c r="F1028" s="662" t="s">
        <v>2728</v>
      </c>
      <c r="G1028" s="662" t="s">
        <v>2809</v>
      </c>
      <c r="H1028" s="662" t="s">
        <v>582</v>
      </c>
      <c r="I1028" s="662" t="s">
        <v>2813</v>
      </c>
      <c r="J1028" s="662" t="s">
        <v>2814</v>
      </c>
      <c r="K1028" s="662" t="s">
        <v>2815</v>
      </c>
      <c r="L1028" s="663">
        <v>278.75</v>
      </c>
      <c r="M1028" s="663">
        <v>557.5</v>
      </c>
      <c r="N1028" s="662">
        <v>2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11</v>
      </c>
      <c r="B1029" s="662" t="s">
        <v>581</v>
      </c>
      <c r="C1029" s="662" t="s">
        <v>2731</v>
      </c>
      <c r="D1029" s="743" t="s">
        <v>4537</v>
      </c>
      <c r="E1029" s="744" t="s">
        <v>2744</v>
      </c>
      <c r="F1029" s="662" t="s">
        <v>2726</v>
      </c>
      <c r="G1029" s="662" t="s">
        <v>2765</v>
      </c>
      <c r="H1029" s="662" t="s">
        <v>582</v>
      </c>
      <c r="I1029" s="662" t="s">
        <v>3024</v>
      </c>
      <c r="J1029" s="662" t="s">
        <v>3025</v>
      </c>
      <c r="K1029" s="662" t="s">
        <v>3026</v>
      </c>
      <c r="L1029" s="663">
        <v>154.36000000000001</v>
      </c>
      <c r="M1029" s="663">
        <v>771.80000000000007</v>
      </c>
      <c r="N1029" s="662">
        <v>5</v>
      </c>
      <c r="O1029" s="745">
        <v>4.5</v>
      </c>
      <c r="P1029" s="663">
        <v>463.08000000000004</v>
      </c>
      <c r="Q1029" s="678">
        <v>0.6</v>
      </c>
      <c r="R1029" s="662">
        <v>3</v>
      </c>
      <c r="S1029" s="678">
        <v>0.6</v>
      </c>
      <c r="T1029" s="745">
        <v>3</v>
      </c>
      <c r="U1029" s="701">
        <v>0.66666666666666663</v>
      </c>
    </row>
    <row r="1030" spans="1:21" ht="14.4" customHeight="1" x14ac:dyDescent="0.3">
      <c r="A1030" s="661">
        <v>11</v>
      </c>
      <c r="B1030" s="662" t="s">
        <v>581</v>
      </c>
      <c r="C1030" s="662" t="s">
        <v>2731</v>
      </c>
      <c r="D1030" s="743" t="s">
        <v>4537</v>
      </c>
      <c r="E1030" s="744" t="s">
        <v>2744</v>
      </c>
      <c r="F1030" s="662" t="s">
        <v>2726</v>
      </c>
      <c r="G1030" s="662" t="s">
        <v>2765</v>
      </c>
      <c r="H1030" s="662" t="s">
        <v>1064</v>
      </c>
      <c r="I1030" s="662" t="s">
        <v>1272</v>
      </c>
      <c r="J1030" s="662" t="s">
        <v>2587</v>
      </c>
      <c r="K1030" s="662" t="s">
        <v>2588</v>
      </c>
      <c r="L1030" s="663">
        <v>154.36000000000001</v>
      </c>
      <c r="M1030" s="663">
        <v>154.36000000000001</v>
      </c>
      <c r="N1030" s="662">
        <v>1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11</v>
      </c>
      <c r="B1031" s="662" t="s">
        <v>581</v>
      </c>
      <c r="C1031" s="662" t="s">
        <v>2731</v>
      </c>
      <c r="D1031" s="743" t="s">
        <v>4537</v>
      </c>
      <c r="E1031" s="744" t="s">
        <v>2744</v>
      </c>
      <c r="F1031" s="662" t="s">
        <v>2726</v>
      </c>
      <c r="G1031" s="662" t="s">
        <v>2765</v>
      </c>
      <c r="H1031" s="662" t="s">
        <v>582</v>
      </c>
      <c r="I1031" s="662" t="s">
        <v>3299</v>
      </c>
      <c r="J1031" s="662" t="s">
        <v>3025</v>
      </c>
      <c r="K1031" s="662" t="s">
        <v>3300</v>
      </c>
      <c r="L1031" s="663">
        <v>154.36000000000001</v>
      </c>
      <c r="M1031" s="663">
        <v>154.36000000000001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11</v>
      </c>
      <c r="B1032" s="662" t="s">
        <v>581</v>
      </c>
      <c r="C1032" s="662" t="s">
        <v>2731</v>
      </c>
      <c r="D1032" s="743" t="s">
        <v>4537</v>
      </c>
      <c r="E1032" s="744" t="s">
        <v>2744</v>
      </c>
      <c r="F1032" s="662" t="s">
        <v>2726</v>
      </c>
      <c r="G1032" s="662" t="s">
        <v>2766</v>
      </c>
      <c r="H1032" s="662" t="s">
        <v>582</v>
      </c>
      <c r="I1032" s="662" t="s">
        <v>1247</v>
      </c>
      <c r="J1032" s="662" t="s">
        <v>1248</v>
      </c>
      <c r="K1032" s="662" t="s">
        <v>2594</v>
      </c>
      <c r="L1032" s="663">
        <v>170.52</v>
      </c>
      <c r="M1032" s="663">
        <v>682.08</v>
      </c>
      <c r="N1032" s="662">
        <v>4</v>
      </c>
      <c r="O1032" s="745">
        <v>2.5</v>
      </c>
      <c r="P1032" s="663">
        <v>682.08</v>
      </c>
      <c r="Q1032" s="678">
        <v>1</v>
      </c>
      <c r="R1032" s="662">
        <v>4</v>
      </c>
      <c r="S1032" s="678">
        <v>1</v>
      </c>
      <c r="T1032" s="745">
        <v>2.5</v>
      </c>
      <c r="U1032" s="701">
        <v>1</v>
      </c>
    </row>
    <row r="1033" spans="1:21" ht="14.4" customHeight="1" x14ac:dyDescent="0.3">
      <c r="A1033" s="661">
        <v>11</v>
      </c>
      <c r="B1033" s="662" t="s">
        <v>581</v>
      </c>
      <c r="C1033" s="662" t="s">
        <v>2731</v>
      </c>
      <c r="D1033" s="743" t="s">
        <v>4537</v>
      </c>
      <c r="E1033" s="744" t="s">
        <v>2744</v>
      </c>
      <c r="F1033" s="662" t="s">
        <v>2726</v>
      </c>
      <c r="G1033" s="662" t="s">
        <v>3623</v>
      </c>
      <c r="H1033" s="662" t="s">
        <v>582</v>
      </c>
      <c r="I1033" s="662" t="s">
        <v>3796</v>
      </c>
      <c r="J1033" s="662" t="s">
        <v>3797</v>
      </c>
      <c r="K1033" s="662" t="s">
        <v>3798</v>
      </c>
      <c r="L1033" s="663">
        <v>254.37</v>
      </c>
      <c r="M1033" s="663">
        <v>254.37</v>
      </c>
      <c r="N1033" s="662">
        <v>1</v>
      </c>
      <c r="O1033" s="745">
        <v>0.5</v>
      </c>
      <c r="P1033" s="663">
        <v>254.37</v>
      </c>
      <c r="Q1033" s="678">
        <v>1</v>
      </c>
      <c r="R1033" s="662">
        <v>1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11</v>
      </c>
      <c r="B1034" s="662" t="s">
        <v>581</v>
      </c>
      <c r="C1034" s="662" t="s">
        <v>2731</v>
      </c>
      <c r="D1034" s="743" t="s">
        <v>4537</v>
      </c>
      <c r="E1034" s="744" t="s">
        <v>2744</v>
      </c>
      <c r="F1034" s="662" t="s">
        <v>2726</v>
      </c>
      <c r="G1034" s="662" t="s">
        <v>3623</v>
      </c>
      <c r="H1034" s="662" t="s">
        <v>582</v>
      </c>
      <c r="I1034" s="662" t="s">
        <v>1497</v>
      </c>
      <c r="J1034" s="662" t="s">
        <v>1498</v>
      </c>
      <c r="K1034" s="662" t="s">
        <v>3799</v>
      </c>
      <c r="L1034" s="663">
        <v>169.59</v>
      </c>
      <c r="M1034" s="663">
        <v>169.59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11</v>
      </c>
      <c r="B1035" s="662" t="s">
        <v>581</v>
      </c>
      <c r="C1035" s="662" t="s">
        <v>2731</v>
      </c>
      <c r="D1035" s="743" t="s">
        <v>4537</v>
      </c>
      <c r="E1035" s="744" t="s">
        <v>2744</v>
      </c>
      <c r="F1035" s="662" t="s">
        <v>2726</v>
      </c>
      <c r="G1035" s="662" t="s">
        <v>2769</v>
      </c>
      <c r="H1035" s="662" t="s">
        <v>582</v>
      </c>
      <c r="I1035" s="662" t="s">
        <v>897</v>
      </c>
      <c r="J1035" s="662" t="s">
        <v>898</v>
      </c>
      <c r="K1035" s="662" t="s">
        <v>2770</v>
      </c>
      <c r="L1035" s="663">
        <v>72.64</v>
      </c>
      <c r="M1035" s="663">
        <v>799.04</v>
      </c>
      <c r="N1035" s="662">
        <v>11</v>
      </c>
      <c r="O1035" s="745">
        <v>10.5</v>
      </c>
      <c r="P1035" s="663">
        <v>508.47999999999996</v>
      </c>
      <c r="Q1035" s="678">
        <v>0.63636363636363635</v>
      </c>
      <c r="R1035" s="662">
        <v>7</v>
      </c>
      <c r="S1035" s="678">
        <v>0.63636363636363635</v>
      </c>
      <c r="T1035" s="745">
        <v>7</v>
      </c>
      <c r="U1035" s="701">
        <v>0.66666666666666663</v>
      </c>
    </row>
    <row r="1036" spans="1:21" ht="14.4" customHeight="1" x14ac:dyDescent="0.3">
      <c r="A1036" s="661">
        <v>11</v>
      </c>
      <c r="B1036" s="662" t="s">
        <v>581</v>
      </c>
      <c r="C1036" s="662" t="s">
        <v>2731</v>
      </c>
      <c r="D1036" s="743" t="s">
        <v>4537</v>
      </c>
      <c r="E1036" s="744" t="s">
        <v>2744</v>
      </c>
      <c r="F1036" s="662" t="s">
        <v>2726</v>
      </c>
      <c r="G1036" s="662" t="s">
        <v>2769</v>
      </c>
      <c r="H1036" s="662" t="s">
        <v>582</v>
      </c>
      <c r="I1036" s="662" t="s">
        <v>897</v>
      </c>
      <c r="J1036" s="662" t="s">
        <v>898</v>
      </c>
      <c r="K1036" s="662" t="s">
        <v>2770</v>
      </c>
      <c r="L1036" s="663">
        <v>54.81</v>
      </c>
      <c r="M1036" s="663">
        <v>164.43</v>
      </c>
      <c r="N1036" s="662">
        <v>3</v>
      </c>
      <c r="O1036" s="745">
        <v>2.5</v>
      </c>
      <c r="P1036" s="663">
        <v>109.62</v>
      </c>
      <c r="Q1036" s="678">
        <v>0.66666666666666663</v>
      </c>
      <c r="R1036" s="662">
        <v>2</v>
      </c>
      <c r="S1036" s="678">
        <v>0.66666666666666663</v>
      </c>
      <c r="T1036" s="745">
        <v>1.5</v>
      </c>
      <c r="U1036" s="701">
        <v>0.6</v>
      </c>
    </row>
    <row r="1037" spans="1:21" ht="14.4" customHeight="1" x14ac:dyDescent="0.3">
      <c r="A1037" s="661">
        <v>11</v>
      </c>
      <c r="B1037" s="662" t="s">
        <v>581</v>
      </c>
      <c r="C1037" s="662" t="s">
        <v>2731</v>
      </c>
      <c r="D1037" s="743" t="s">
        <v>4537</v>
      </c>
      <c r="E1037" s="744" t="s">
        <v>2744</v>
      </c>
      <c r="F1037" s="662" t="s">
        <v>2726</v>
      </c>
      <c r="G1037" s="662" t="s">
        <v>2769</v>
      </c>
      <c r="H1037" s="662" t="s">
        <v>582</v>
      </c>
      <c r="I1037" s="662" t="s">
        <v>3800</v>
      </c>
      <c r="J1037" s="662" t="s">
        <v>3801</v>
      </c>
      <c r="K1037" s="662" t="s">
        <v>3351</v>
      </c>
      <c r="L1037" s="663">
        <v>0</v>
      </c>
      <c r="M1037" s="663">
        <v>0</v>
      </c>
      <c r="N1037" s="662">
        <v>1</v>
      </c>
      <c r="O1037" s="745">
        <v>0.5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11</v>
      </c>
      <c r="B1038" s="662" t="s">
        <v>581</v>
      </c>
      <c r="C1038" s="662" t="s">
        <v>2731</v>
      </c>
      <c r="D1038" s="743" t="s">
        <v>4537</v>
      </c>
      <c r="E1038" s="744" t="s">
        <v>2744</v>
      </c>
      <c r="F1038" s="662" t="s">
        <v>2726</v>
      </c>
      <c r="G1038" s="662" t="s">
        <v>2769</v>
      </c>
      <c r="H1038" s="662" t="s">
        <v>582</v>
      </c>
      <c r="I1038" s="662" t="s">
        <v>3802</v>
      </c>
      <c r="J1038" s="662" t="s">
        <v>3013</v>
      </c>
      <c r="K1038" s="662" t="s">
        <v>2862</v>
      </c>
      <c r="L1038" s="663">
        <v>0</v>
      </c>
      <c r="M1038" s="663">
        <v>0</v>
      </c>
      <c r="N1038" s="662">
        <v>1</v>
      </c>
      <c r="O1038" s="745">
        <v>1</v>
      </c>
      <c r="P1038" s="663">
        <v>0</v>
      </c>
      <c r="Q1038" s="678"/>
      <c r="R1038" s="662">
        <v>1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11</v>
      </c>
      <c r="B1039" s="662" t="s">
        <v>581</v>
      </c>
      <c r="C1039" s="662" t="s">
        <v>2731</v>
      </c>
      <c r="D1039" s="743" t="s">
        <v>4537</v>
      </c>
      <c r="E1039" s="744" t="s">
        <v>2744</v>
      </c>
      <c r="F1039" s="662" t="s">
        <v>2726</v>
      </c>
      <c r="G1039" s="662" t="s">
        <v>2769</v>
      </c>
      <c r="H1039" s="662" t="s">
        <v>582</v>
      </c>
      <c r="I1039" s="662" t="s">
        <v>3803</v>
      </c>
      <c r="J1039" s="662" t="s">
        <v>3016</v>
      </c>
      <c r="K1039" s="662" t="s">
        <v>1145</v>
      </c>
      <c r="L1039" s="663">
        <v>0</v>
      </c>
      <c r="M1039" s="663">
        <v>0</v>
      </c>
      <c r="N1039" s="662">
        <v>1</v>
      </c>
      <c r="O1039" s="745">
        <v>1</v>
      </c>
      <c r="P1039" s="663">
        <v>0</v>
      </c>
      <c r="Q1039" s="678"/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11</v>
      </c>
      <c r="B1040" s="662" t="s">
        <v>581</v>
      </c>
      <c r="C1040" s="662" t="s">
        <v>2731</v>
      </c>
      <c r="D1040" s="743" t="s">
        <v>4537</v>
      </c>
      <c r="E1040" s="744" t="s">
        <v>2744</v>
      </c>
      <c r="F1040" s="662" t="s">
        <v>2726</v>
      </c>
      <c r="G1040" s="662" t="s">
        <v>2823</v>
      </c>
      <c r="H1040" s="662" t="s">
        <v>582</v>
      </c>
      <c r="I1040" s="662" t="s">
        <v>675</v>
      </c>
      <c r="J1040" s="662" t="s">
        <v>676</v>
      </c>
      <c r="K1040" s="662" t="s">
        <v>2825</v>
      </c>
      <c r="L1040" s="663">
        <v>110.28</v>
      </c>
      <c r="M1040" s="663">
        <v>110.28</v>
      </c>
      <c r="N1040" s="662">
        <v>1</v>
      </c>
      <c r="O1040" s="745">
        <v>1</v>
      </c>
      <c r="P1040" s="663">
        <v>110.28</v>
      </c>
      <c r="Q1040" s="678">
        <v>1</v>
      </c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11</v>
      </c>
      <c r="B1041" s="662" t="s">
        <v>581</v>
      </c>
      <c r="C1041" s="662" t="s">
        <v>2731</v>
      </c>
      <c r="D1041" s="743" t="s">
        <v>4537</v>
      </c>
      <c r="E1041" s="744" t="s">
        <v>2744</v>
      </c>
      <c r="F1041" s="662" t="s">
        <v>2726</v>
      </c>
      <c r="G1041" s="662" t="s">
        <v>2902</v>
      </c>
      <c r="H1041" s="662" t="s">
        <v>582</v>
      </c>
      <c r="I1041" s="662" t="s">
        <v>2977</v>
      </c>
      <c r="J1041" s="662" t="s">
        <v>1697</v>
      </c>
      <c r="K1041" s="662" t="s">
        <v>2978</v>
      </c>
      <c r="L1041" s="663">
        <v>815.1</v>
      </c>
      <c r="M1041" s="663">
        <v>815.1</v>
      </c>
      <c r="N1041" s="662">
        <v>1</v>
      </c>
      <c r="O1041" s="745">
        <v>1</v>
      </c>
      <c r="P1041" s="663">
        <v>815.1</v>
      </c>
      <c r="Q1041" s="678">
        <v>1</v>
      </c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11</v>
      </c>
      <c r="B1042" s="662" t="s">
        <v>581</v>
      </c>
      <c r="C1042" s="662" t="s">
        <v>2731</v>
      </c>
      <c r="D1042" s="743" t="s">
        <v>4537</v>
      </c>
      <c r="E1042" s="744" t="s">
        <v>2744</v>
      </c>
      <c r="F1042" s="662" t="s">
        <v>2726</v>
      </c>
      <c r="G1042" s="662" t="s">
        <v>3804</v>
      </c>
      <c r="H1042" s="662" t="s">
        <v>582</v>
      </c>
      <c r="I1042" s="662" t="s">
        <v>3805</v>
      </c>
      <c r="J1042" s="662" t="s">
        <v>3806</v>
      </c>
      <c r="K1042" s="662" t="s">
        <v>3807</v>
      </c>
      <c r="L1042" s="663">
        <v>0</v>
      </c>
      <c r="M1042" s="663">
        <v>0</v>
      </c>
      <c r="N1042" s="662">
        <v>1</v>
      </c>
      <c r="O1042" s="745">
        <v>1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11</v>
      </c>
      <c r="B1043" s="662" t="s">
        <v>581</v>
      </c>
      <c r="C1043" s="662" t="s">
        <v>2731</v>
      </c>
      <c r="D1043" s="743" t="s">
        <v>4537</v>
      </c>
      <c r="E1043" s="744" t="s">
        <v>2744</v>
      </c>
      <c r="F1043" s="662" t="s">
        <v>2726</v>
      </c>
      <c r="G1043" s="662" t="s">
        <v>2864</v>
      </c>
      <c r="H1043" s="662" t="s">
        <v>582</v>
      </c>
      <c r="I1043" s="662" t="s">
        <v>1468</v>
      </c>
      <c r="J1043" s="662" t="s">
        <v>2865</v>
      </c>
      <c r="K1043" s="662" t="s">
        <v>1466</v>
      </c>
      <c r="L1043" s="663">
        <v>0</v>
      </c>
      <c r="M1043" s="663">
        <v>0</v>
      </c>
      <c r="N1043" s="662">
        <v>3</v>
      </c>
      <c r="O1043" s="745">
        <v>1.5</v>
      </c>
      <c r="P1043" s="663">
        <v>0</v>
      </c>
      <c r="Q1043" s="678"/>
      <c r="R1043" s="662">
        <v>2</v>
      </c>
      <c r="S1043" s="678">
        <v>0.66666666666666663</v>
      </c>
      <c r="T1043" s="745">
        <v>0.5</v>
      </c>
      <c r="U1043" s="701">
        <v>0.33333333333333331</v>
      </c>
    </row>
    <row r="1044" spans="1:21" ht="14.4" customHeight="1" x14ac:dyDescent="0.3">
      <c r="A1044" s="661">
        <v>11</v>
      </c>
      <c r="B1044" s="662" t="s">
        <v>581</v>
      </c>
      <c r="C1044" s="662" t="s">
        <v>2731</v>
      </c>
      <c r="D1044" s="743" t="s">
        <v>4537</v>
      </c>
      <c r="E1044" s="744" t="s">
        <v>2744</v>
      </c>
      <c r="F1044" s="662" t="s">
        <v>2726</v>
      </c>
      <c r="G1044" s="662" t="s">
        <v>3067</v>
      </c>
      <c r="H1044" s="662" t="s">
        <v>582</v>
      </c>
      <c r="I1044" s="662" t="s">
        <v>3068</v>
      </c>
      <c r="J1044" s="662" t="s">
        <v>3069</v>
      </c>
      <c r="K1044" s="662" t="s">
        <v>3070</v>
      </c>
      <c r="L1044" s="663">
        <v>159.71</v>
      </c>
      <c r="M1044" s="663">
        <v>958.26</v>
      </c>
      <c r="N1044" s="662">
        <v>6</v>
      </c>
      <c r="O1044" s="745">
        <v>2</v>
      </c>
      <c r="P1044" s="663">
        <v>479.13</v>
      </c>
      <c r="Q1044" s="678">
        <v>0.5</v>
      </c>
      <c r="R1044" s="662">
        <v>3</v>
      </c>
      <c r="S1044" s="678">
        <v>0.5</v>
      </c>
      <c r="T1044" s="745">
        <v>1</v>
      </c>
      <c r="U1044" s="701">
        <v>0.5</v>
      </c>
    </row>
    <row r="1045" spans="1:21" ht="14.4" customHeight="1" x14ac:dyDescent="0.3">
      <c r="A1045" s="661">
        <v>11</v>
      </c>
      <c r="B1045" s="662" t="s">
        <v>581</v>
      </c>
      <c r="C1045" s="662" t="s">
        <v>2731</v>
      </c>
      <c r="D1045" s="743" t="s">
        <v>4537</v>
      </c>
      <c r="E1045" s="744" t="s">
        <v>2744</v>
      </c>
      <c r="F1045" s="662" t="s">
        <v>2726</v>
      </c>
      <c r="G1045" s="662" t="s">
        <v>3067</v>
      </c>
      <c r="H1045" s="662" t="s">
        <v>582</v>
      </c>
      <c r="I1045" s="662" t="s">
        <v>3330</v>
      </c>
      <c r="J1045" s="662" t="s">
        <v>3069</v>
      </c>
      <c r="K1045" s="662" t="s">
        <v>3331</v>
      </c>
      <c r="L1045" s="663">
        <v>0</v>
      </c>
      <c r="M1045" s="663">
        <v>0</v>
      </c>
      <c r="N1045" s="662">
        <v>6</v>
      </c>
      <c r="O1045" s="745">
        <v>6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11</v>
      </c>
      <c r="B1046" s="662" t="s">
        <v>581</v>
      </c>
      <c r="C1046" s="662" t="s">
        <v>2731</v>
      </c>
      <c r="D1046" s="743" t="s">
        <v>4537</v>
      </c>
      <c r="E1046" s="744" t="s">
        <v>2744</v>
      </c>
      <c r="F1046" s="662" t="s">
        <v>2726</v>
      </c>
      <c r="G1046" s="662" t="s">
        <v>3067</v>
      </c>
      <c r="H1046" s="662" t="s">
        <v>582</v>
      </c>
      <c r="I1046" s="662" t="s">
        <v>3332</v>
      </c>
      <c r="J1046" s="662" t="s">
        <v>3069</v>
      </c>
      <c r="K1046" s="662" t="s">
        <v>3333</v>
      </c>
      <c r="L1046" s="663">
        <v>0</v>
      </c>
      <c r="M1046" s="663">
        <v>0</v>
      </c>
      <c r="N1046" s="662">
        <v>1</v>
      </c>
      <c r="O1046" s="745">
        <v>1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11</v>
      </c>
      <c r="B1047" s="662" t="s">
        <v>581</v>
      </c>
      <c r="C1047" s="662" t="s">
        <v>2731</v>
      </c>
      <c r="D1047" s="743" t="s">
        <v>4537</v>
      </c>
      <c r="E1047" s="744" t="s">
        <v>2744</v>
      </c>
      <c r="F1047" s="662" t="s">
        <v>2726</v>
      </c>
      <c r="G1047" s="662" t="s">
        <v>3076</v>
      </c>
      <c r="H1047" s="662" t="s">
        <v>582</v>
      </c>
      <c r="I1047" s="662" t="s">
        <v>3808</v>
      </c>
      <c r="J1047" s="662" t="s">
        <v>3809</v>
      </c>
      <c r="K1047" s="662" t="s">
        <v>3810</v>
      </c>
      <c r="L1047" s="663">
        <v>0</v>
      </c>
      <c r="M1047" s="663">
        <v>0</v>
      </c>
      <c r="N1047" s="662">
        <v>1</v>
      </c>
      <c r="O1047" s="745">
        <v>0.5</v>
      </c>
      <c r="P1047" s="663">
        <v>0</v>
      </c>
      <c r="Q1047" s="678"/>
      <c r="R1047" s="662">
        <v>1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11</v>
      </c>
      <c r="B1048" s="662" t="s">
        <v>581</v>
      </c>
      <c r="C1048" s="662" t="s">
        <v>2731</v>
      </c>
      <c r="D1048" s="743" t="s">
        <v>4537</v>
      </c>
      <c r="E1048" s="744" t="s">
        <v>2744</v>
      </c>
      <c r="F1048" s="662" t="s">
        <v>2726</v>
      </c>
      <c r="G1048" s="662" t="s">
        <v>3076</v>
      </c>
      <c r="H1048" s="662" t="s">
        <v>582</v>
      </c>
      <c r="I1048" s="662" t="s">
        <v>3811</v>
      </c>
      <c r="J1048" s="662" t="s">
        <v>3078</v>
      </c>
      <c r="K1048" s="662" t="s">
        <v>3812</v>
      </c>
      <c r="L1048" s="663">
        <v>48.42</v>
      </c>
      <c r="M1048" s="663">
        <v>48.42</v>
      </c>
      <c r="N1048" s="662">
        <v>1</v>
      </c>
      <c r="O1048" s="745">
        <v>1</v>
      </c>
      <c r="P1048" s="663">
        <v>48.42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11</v>
      </c>
      <c r="B1049" s="662" t="s">
        <v>581</v>
      </c>
      <c r="C1049" s="662" t="s">
        <v>2731</v>
      </c>
      <c r="D1049" s="743" t="s">
        <v>4537</v>
      </c>
      <c r="E1049" s="744" t="s">
        <v>2744</v>
      </c>
      <c r="F1049" s="662" t="s">
        <v>2726</v>
      </c>
      <c r="G1049" s="662" t="s">
        <v>2826</v>
      </c>
      <c r="H1049" s="662" t="s">
        <v>582</v>
      </c>
      <c r="I1049" s="662" t="s">
        <v>3813</v>
      </c>
      <c r="J1049" s="662" t="s">
        <v>3814</v>
      </c>
      <c r="K1049" s="662" t="s">
        <v>3517</v>
      </c>
      <c r="L1049" s="663">
        <v>0</v>
      </c>
      <c r="M1049" s="663">
        <v>0</v>
      </c>
      <c r="N1049" s="662">
        <v>1</v>
      </c>
      <c r="O1049" s="745">
        <v>0.5</v>
      </c>
      <c r="P1049" s="663">
        <v>0</v>
      </c>
      <c r="Q1049" s="678"/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11</v>
      </c>
      <c r="B1050" s="662" t="s">
        <v>581</v>
      </c>
      <c r="C1050" s="662" t="s">
        <v>2731</v>
      </c>
      <c r="D1050" s="743" t="s">
        <v>4537</v>
      </c>
      <c r="E1050" s="744" t="s">
        <v>2744</v>
      </c>
      <c r="F1050" s="662" t="s">
        <v>2726</v>
      </c>
      <c r="G1050" s="662" t="s">
        <v>2826</v>
      </c>
      <c r="H1050" s="662" t="s">
        <v>582</v>
      </c>
      <c r="I1050" s="662" t="s">
        <v>3815</v>
      </c>
      <c r="J1050" s="662" t="s">
        <v>3814</v>
      </c>
      <c r="K1050" s="662" t="s">
        <v>3351</v>
      </c>
      <c r="L1050" s="663">
        <v>0</v>
      </c>
      <c r="M1050" s="663">
        <v>0</v>
      </c>
      <c r="N1050" s="662">
        <v>1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11</v>
      </c>
      <c r="B1051" s="662" t="s">
        <v>581</v>
      </c>
      <c r="C1051" s="662" t="s">
        <v>2731</v>
      </c>
      <c r="D1051" s="743" t="s">
        <v>4537</v>
      </c>
      <c r="E1051" s="744" t="s">
        <v>2744</v>
      </c>
      <c r="F1051" s="662" t="s">
        <v>2726</v>
      </c>
      <c r="G1051" s="662" t="s">
        <v>2826</v>
      </c>
      <c r="H1051" s="662" t="s">
        <v>582</v>
      </c>
      <c r="I1051" s="662" t="s">
        <v>883</v>
      </c>
      <c r="J1051" s="662" t="s">
        <v>884</v>
      </c>
      <c r="K1051" s="662" t="s">
        <v>2827</v>
      </c>
      <c r="L1051" s="663">
        <v>60.9</v>
      </c>
      <c r="M1051" s="663">
        <v>304.5</v>
      </c>
      <c r="N1051" s="662">
        <v>5</v>
      </c>
      <c r="O1051" s="745">
        <v>5</v>
      </c>
      <c r="P1051" s="663">
        <v>121.8</v>
      </c>
      <c r="Q1051" s="678">
        <v>0.39999999999999997</v>
      </c>
      <c r="R1051" s="662">
        <v>2</v>
      </c>
      <c r="S1051" s="678">
        <v>0.4</v>
      </c>
      <c r="T1051" s="745">
        <v>2</v>
      </c>
      <c r="U1051" s="701">
        <v>0.4</v>
      </c>
    </row>
    <row r="1052" spans="1:21" ht="14.4" customHeight="1" x14ac:dyDescent="0.3">
      <c r="A1052" s="661">
        <v>11</v>
      </c>
      <c r="B1052" s="662" t="s">
        <v>581</v>
      </c>
      <c r="C1052" s="662" t="s">
        <v>2731</v>
      </c>
      <c r="D1052" s="743" t="s">
        <v>4537</v>
      </c>
      <c r="E1052" s="744" t="s">
        <v>2744</v>
      </c>
      <c r="F1052" s="662" t="s">
        <v>2726</v>
      </c>
      <c r="G1052" s="662" t="s">
        <v>2828</v>
      </c>
      <c r="H1052" s="662" t="s">
        <v>582</v>
      </c>
      <c r="I1052" s="662" t="s">
        <v>2829</v>
      </c>
      <c r="J1052" s="662" t="s">
        <v>799</v>
      </c>
      <c r="K1052" s="662" t="s">
        <v>2830</v>
      </c>
      <c r="L1052" s="663">
        <v>0</v>
      </c>
      <c r="M1052" s="663">
        <v>0</v>
      </c>
      <c r="N1052" s="662">
        <v>1</v>
      </c>
      <c r="O1052" s="745">
        <v>0.5</v>
      </c>
      <c r="P1052" s="663">
        <v>0</v>
      </c>
      <c r="Q1052" s="678"/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11</v>
      </c>
      <c r="B1053" s="662" t="s">
        <v>581</v>
      </c>
      <c r="C1053" s="662" t="s">
        <v>2731</v>
      </c>
      <c r="D1053" s="743" t="s">
        <v>4537</v>
      </c>
      <c r="E1053" s="744" t="s">
        <v>2744</v>
      </c>
      <c r="F1053" s="662" t="s">
        <v>2726</v>
      </c>
      <c r="G1053" s="662" t="s">
        <v>3098</v>
      </c>
      <c r="H1053" s="662" t="s">
        <v>582</v>
      </c>
      <c r="I1053" s="662" t="s">
        <v>3352</v>
      </c>
      <c r="J1053" s="662" t="s">
        <v>3353</v>
      </c>
      <c r="K1053" s="662" t="s">
        <v>3101</v>
      </c>
      <c r="L1053" s="663">
        <v>1776.67</v>
      </c>
      <c r="M1053" s="663">
        <v>8883.35</v>
      </c>
      <c r="N1053" s="662">
        <v>5</v>
      </c>
      <c r="O1053" s="745">
        <v>4.5</v>
      </c>
      <c r="P1053" s="663">
        <v>7106.68</v>
      </c>
      <c r="Q1053" s="678">
        <v>0.8</v>
      </c>
      <c r="R1053" s="662">
        <v>4</v>
      </c>
      <c r="S1053" s="678">
        <v>0.8</v>
      </c>
      <c r="T1053" s="745">
        <v>3.5</v>
      </c>
      <c r="U1053" s="701">
        <v>0.77777777777777779</v>
      </c>
    </row>
    <row r="1054" spans="1:21" ht="14.4" customHeight="1" x14ac:dyDescent="0.3">
      <c r="A1054" s="661">
        <v>11</v>
      </c>
      <c r="B1054" s="662" t="s">
        <v>581</v>
      </c>
      <c r="C1054" s="662" t="s">
        <v>2731</v>
      </c>
      <c r="D1054" s="743" t="s">
        <v>4537</v>
      </c>
      <c r="E1054" s="744" t="s">
        <v>2744</v>
      </c>
      <c r="F1054" s="662" t="s">
        <v>2726</v>
      </c>
      <c r="G1054" s="662" t="s">
        <v>3110</v>
      </c>
      <c r="H1054" s="662" t="s">
        <v>582</v>
      </c>
      <c r="I1054" s="662" t="s">
        <v>2121</v>
      </c>
      <c r="J1054" s="662" t="s">
        <v>3111</v>
      </c>
      <c r="K1054" s="662" t="s">
        <v>2557</v>
      </c>
      <c r="L1054" s="663">
        <v>38.56</v>
      </c>
      <c r="M1054" s="663">
        <v>38.56</v>
      </c>
      <c r="N1054" s="662">
        <v>1</v>
      </c>
      <c r="O1054" s="745">
        <v>0.5</v>
      </c>
      <c r="P1054" s="663">
        <v>38.56</v>
      </c>
      <c r="Q1054" s="678">
        <v>1</v>
      </c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11</v>
      </c>
      <c r="B1055" s="662" t="s">
        <v>581</v>
      </c>
      <c r="C1055" s="662" t="s">
        <v>2731</v>
      </c>
      <c r="D1055" s="743" t="s">
        <v>4537</v>
      </c>
      <c r="E1055" s="744" t="s">
        <v>2744</v>
      </c>
      <c r="F1055" s="662" t="s">
        <v>2726</v>
      </c>
      <c r="G1055" s="662" t="s">
        <v>2956</v>
      </c>
      <c r="H1055" s="662" t="s">
        <v>1064</v>
      </c>
      <c r="I1055" s="662" t="s">
        <v>3112</v>
      </c>
      <c r="J1055" s="662" t="s">
        <v>2340</v>
      </c>
      <c r="K1055" s="662" t="s">
        <v>3113</v>
      </c>
      <c r="L1055" s="663">
        <v>96.84</v>
      </c>
      <c r="M1055" s="663">
        <v>1549.4400000000003</v>
      </c>
      <c r="N1055" s="662">
        <v>16</v>
      </c>
      <c r="O1055" s="745">
        <v>16</v>
      </c>
      <c r="P1055" s="663">
        <v>677.88000000000011</v>
      </c>
      <c r="Q1055" s="678">
        <v>0.4375</v>
      </c>
      <c r="R1055" s="662">
        <v>7</v>
      </c>
      <c r="S1055" s="678">
        <v>0.4375</v>
      </c>
      <c r="T1055" s="745">
        <v>7</v>
      </c>
      <c r="U1055" s="701">
        <v>0.4375</v>
      </c>
    </row>
    <row r="1056" spans="1:21" ht="14.4" customHeight="1" x14ac:dyDescent="0.3">
      <c r="A1056" s="661">
        <v>11</v>
      </c>
      <c r="B1056" s="662" t="s">
        <v>581</v>
      </c>
      <c r="C1056" s="662" t="s">
        <v>2731</v>
      </c>
      <c r="D1056" s="743" t="s">
        <v>4537</v>
      </c>
      <c r="E1056" s="744" t="s">
        <v>2744</v>
      </c>
      <c r="F1056" s="662" t="s">
        <v>2726</v>
      </c>
      <c r="G1056" s="662" t="s">
        <v>2956</v>
      </c>
      <c r="H1056" s="662" t="s">
        <v>1064</v>
      </c>
      <c r="I1056" s="662" t="s">
        <v>3112</v>
      </c>
      <c r="J1056" s="662" t="s">
        <v>2340</v>
      </c>
      <c r="K1056" s="662" t="s">
        <v>3113</v>
      </c>
      <c r="L1056" s="663">
        <v>73.069999999999993</v>
      </c>
      <c r="M1056" s="663">
        <v>365.34999999999997</v>
      </c>
      <c r="N1056" s="662">
        <v>5</v>
      </c>
      <c r="O1056" s="745">
        <v>4.5</v>
      </c>
      <c r="P1056" s="663">
        <v>73.069999999999993</v>
      </c>
      <c r="Q1056" s="678">
        <v>0.2</v>
      </c>
      <c r="R1056" s="662">
        <v>1</v>
      </c>
      <c r="S1056" s="678">
        <v>0.2</v>
      </c>
      <c r="T1056" s="745">
        <v>1</v>
      </c>
      <c r="U1056" s="701">
        <v>0.22222222222222221</v>
      </c>
    </row>
    <row r="1057" spans="1:21" ht="14.4" customHeight="1" x14ac:dyDescent="0.3">
      <c r="A1057" s="661">
        <v>11</v>
      </c>
      <c r="B1057" s="662" t="s">
        <v>581</v>
      </c>
      <c r="C1057" s="662" t="s">
        <v>2731</v>
      </c>
      <c r="D1057" s="743" t="s">
        <v>4537</v>
      </c>
      <c r="E1057" s="744" t="s">
        <v>2744</v>
      </c>
      <c r="F1057" s="662" t="s">
        <v>2726</v>
      </c>
      <c r="G1057" s="662" t="s">
        <v>2956</v>
      </c>
      <c r="H1057" s="662" t="s">
        <v>1064</v>
      </c>
      <c r="I1057" s="662" t="s">
        <v>2339</v>
      </c>
      <c r="J1057" s="662" t="s">
        <v>2340</v>
      </c>
      <c r="K1057" s="662" t="s">
        <v>2341</v>
      </c>
      <c r="L1057" s="663">
        <v>193.68</v>
      </c>
      <c r="M1057" s="663">
        <v>387.36</v>
      </c>
      <c r="N1057" s="662">
        <v>2</v>
      </c>
      <c r="O1057" s="745">
        <v>2</v>
      </c>
      <c r="P1057" s="663">
        <v>193.68</v>
      </c>
      <c r="Q1057" s="678">
        <v>0.5</v>
      </c>
      <c r="R1057" s="662">
        <v>1</v>
      </c>
      <c r="S1057" s="678">
        <v>0.5</v>
      </c>
      <c r="T1057" s="745">
        <v>1</v>
      </c>
      <c r="U1057" s="701">
        <v>0.5</v>
      </c>
    </row>
    <row r="1058" spans="1:21" ht="14.4" customHeight="1" x14ac:dyDescent="0.3">
      <c r="A1058" s="661">
        <v>11</v>
      </c>
      <c r="B1058" s="662" t="s">
        <v>581</v>
      </c>
      <c r="C1058" s="662" t="s">
        <v>2731</v>
      </c>
      <c r="D1058" s="743" t="s">
        <v>4537</v>
      </c>
      <c r="E1058" s="744" t="s">
        <v>2744</v>
      </c>
      <c r="F1058" s="662" t="s">
        <v>2726</v>
      </c>
      <c r="G1058" s="662" t="s">
        <v>2956</v>
      </c>
      <c r="H1058" s="662" t="s">
        <v>1064</v>
      </c>
      <c r="I1058" s="662" t="s">
        <v>2339</v>
      </c>
      <c r="J1058" s="662" t="s">
        <v>2340</v>
      </c>
      <c r="K1058" s="662" t="s">
        <v>2341</v>
      </c>
      <c r="L1058" s="663">
        <v>146.15</v>
      </c>
      <c r="M1058" s="663">
        <v>146.15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11</v>
      </c>
      <c r="B1059" s="662" t="s">
        <v>581</v>
      </c>
      <c r="C1059" s="662" t="s">
        <v>2731</v>
      </c>
      <c r="D1059" s="743" t="s">
        <v>4537</v>
      </c>
      <c r="E1059" s="744" t="s">
        <v>2744</v>
      </c>
      <c r="F1059" s="662" t="s">
        <v>2726</v>
      </c>
      <c r="G1059" s="662" t="s">
        <v>2956</v>
      </c>
      <c r="H1059" s="662" t="s">
        <v>1064</v>
      </c>
      <c r="I1059" s="662" t="s">
        <v>2957</v>
      </c>
      <c r="J1059" s="662" t="s">
        <v>2340</v>
      </c>
      <c r="K1059" s="662" t="s">
        <v>2958</v>
      </c>
      <c r="L1059" s="663">
        <v>64.56</v>
      </c>
      <c r="M1059" s="663">
        <v>129.12</v>
      </c>
      <c r="N1059" s="662">
        <v>2</v>
      </c>
      <c r="O1059" s="745">
        <v>2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11</v>
      </c>
      <c r="B1060" s="662" t="s">
        <v>581</v>
      </c>
      <c r="C1060" s="662" t="s">
        <v>2731</v>
      </c>
      <c r="D1060" s="743" t="s">
        <v>4537</v>
      </c>
      <c r="E1060" s="744" t="s">
        <v>2744</v>
      </c>
      <c r="F1060" s="662" t="s">
        <v>2726</v>
      </c>
      <c r="G1060" s="662" t="s">
        <v>2956</v>
      </c>
      <c r="H1060" s="662" t="s">
        <v>1064</v>
      </c>
      <c r="I1060" s="662" t="s">
        <v>2957</v>
      </c>
      <c r="J1060" s="662" t="s">
        <v>2340</v>
      </c>
      <c r="K1060" s="662" t="s">
        <v>2958</v>
      </c>
      <c r="L1060" s="663">
        <v>48.72</v>
      </c>
      <c r="M1060" s="663">
        <v>48.72</v>
      </c>
      <c r="N1060" s="662">
        <v>1</v>
      </c>
      <c r="O1060" s="745">
        <v>1</v>
      </c>
      <c r="P1060" s="663">
        <v>48.72</v>
      </c>
      <c r="Q1060" s="678">
        <v>1</v>
      </c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11</v>
      </c>
      <c r="B1061" s="662" t="s">
        <v>581</v>
      </c>
      <c r="C1061" s="662" t="s">
        <v>2731</v>
      </c>
      <c r="D1061" s="743" t="s">
        <v>4537</v>
      </c>
      <c r="E1061" s="744" t="s">
        <v>2744</v>
      </c>
      <c r="F1061" s="662" t="s">
        <v>2726</v>
      </c>
      <c r="G1061" s="662" t="s">
        <v>2780</v>
      </c>
      <c r="H1061" s="662" t="s">
        <v>1064</v>
      </c>
      <c r="I1061" s="662" t="s">
        <v>1197</v>
      </c>
      <c r="J1061" s="662" t="s">
        <v>1089</v>
      </c>
      <c r="K1061" s="662" t="s">
        <v>2554</v>
      </c>
      <c r="L1061" s="663">
        <v>543.39</v>
      </c>
      <c r="M1061" s="663">
        <v>543.39</v>
      </c>
      <c r="N1061" s="662">
        <v>1</v>
      </c>
      <c r="O1061" s="745">
        <v>1</v>
      </c>
      <c r="P1061" s="663">
        <v>543.39</v>
      </c>
      <c r="Q1061" s="678">
        <v>1</v>
      </c>
      <c r="R1061" s="662">
        <v>1</v>
      </c>
      <c r="S1061" s="678">
        <v>1</v>
      </c>
      <c r="T1061" s="745">
        <v>1</v>
      </c>
      <c r="U1061" s="701">
        <v>1</v>
      </c>
    </row>
    <row r="1062" spans="1:21" ht="14.4" customHeight="1" x14ac:dyDescent="0.3">
      <c r="A1062" s="661">
        <v>11</v>
      </c>
      <c r="B1062" s="662" t="s">
        <v>581</v>
      </c>
      <c r="C1062" s="662" t="s">
        <v>2731</v>
      </c>
      <c r="D1062" s="743" t="s">
        <v>4537</v>
      </c>
      <c r="E1062" s="744" t="s">
        <v>2744</v>
      </c>
      <c r="F1062" s="662" t="s">
        <v>2726</v>
      </c>
      <c r="G1062" s="662" t="s">
        <v>2780</v>
      </c>
      <c r="H1062" s="662" t="s">
        <v>1064</v>
      </c>
      <c r="I1062" s="662" t="s">
        <v>1088</v>
      </c>
      <c r="J1062" s="662" t="s">
        <v>1089</v>
      </c>
      <c r="K1062" s="662" t="s">
        <v>2553</v>
      </c>
      <c r="L1062" s="663">
        <v>815.1</v>
      </c>
      <c r="M1062" s="663">
        <v>2445.3000000000002</v>
      </c>
      <c r="N1062" s="662">
        <v>3</v>
      </c>
      <c r="O1062" s="745">
        <v>3</v>
      </c>
      <c r="P1062" s="663">
        <v>2445.3000000000002</v>
      </c>
      <c r="Q1062" s="678">
        <v>1</v>
      </c>
      <c r="R1062" s="662">
        <v>3</v>
      </c>
      <c r="S1062" s="678">
        <v>1</v>
      </c>
      <c r="T1062" s="745">
        <v>3</v>
      </c>
      <c r="U1062" s="701">
        <v>1</v>
      </c>
    </row>
    <row r="1063" spans="1:21" ht="14.4" customHeight="1" x14ac:dyDescent="0.3">
      <c r="A1063" s="661">
        <v>11</v>
      </c>
      <c r="B1063" s="662" t="s">
        <v>581</v>
      </c>
      <c r="C1063" s="662" t="s">
        <v>2731</v>
      </c>
      <c r="D1063" s="743" t="s">
        <v>4537</v>
      </c>
      <c r="E1063" s="744" t="s">
        <v>2744</v>
      </c>
      <c r="F1063" s="662" t="s">
        <v>2726</v>
      </c>
      <c r="G1063" s="662" t="s">
        <v>2780</v>
      </c>
      <c r="H1063" s="662" t="s">
        <v>1064</v>
      </c>
      <c r="I1063" s="662" t="s">
        <v>1092</v>
      </c>
      <c r="J1063" s="662" t="s">
        <v>1089</v>
      </c>
      <c r="K1063" s="662" t="s">
        <v>2555</v>
      </c>
      <c r="L1063" s="663">
        <v>923.74</v>
      </c>
      <c r="M1063" s="663">
        <v>2771.2200000000003</v>
      </c>
      <c r="N1063" s="662">
        <v>3</v>
      </c>
      <c r="O1063" s="745">
        <v>0.5</v>
      </c>
      <c r="P1063" s="663">
        <v>2771.2200000000003</v>
      </c>
      <c r="Q1063" s="678">
        <v>1</v>
      </c>
      <c r="R1063" s="662">
        <v>3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11</v>
      </c>
      <c r="B1064" s="662" t="s">
        <v>581</v>
      </c>
      <c r="C1064" s="662" t="s">
        <v>2731</v>
      </c>
      <c r="D1064" s="743" t="s">
        <v>4537</v>
      </c>
      <c r="E1064" s="744" t="s">
        <v>2744</v>
      </c>
      <c r="F1064" s="662" t="s">
        <v>2726</v>
      </c>
      <c r="G1064" s="662" t="s">
        <v>2780</v>
      </c>
      <c r="H1064" s="662" t="s">
        <v>1064</v>
      </c>
      <c r="I1064" s="662" t="s">
        <v>3005</v>
      </c>
      <c r="J1064" s="662" t="s">
        <v>1543</v>
      </c>
      <c r="K1064" s="662" t="s">
        <v>2663</v>
      </c>
      <c r="L1064" s="663">
        <v>2309.36</v>
      </c>
      <c r="M1064" s="663">
        <v>2309.36</v>
      </c>
      <c r="N1064" s="662">
        <v>1</v>
      </c>
      <c r="O1064" s="745">
        <v>1</v>
      </c>
      <c r="P1064" s="663">
        <v>2309.36</v>
      </c>
      <c r="Q1064" s="678">
        <v>1</v>
      </c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11</v>
      </c>
      <c r="B1065" s="662" t="s">
        <v>581</v>
      </c>
      <c r="C1065" s="662" t="s">
        <v>2731</v>
      </c>
      <c r="D1065" s="743" t="s">
        <v>4537</v>
      </c>
      <c r="E1065" s="744" t="s">
        <v>2744</v>
      </c>
      <c r="F1065" s="662" t="s">
        <v>2726</v>
      </c>
      <c r="G1065" s="662" t="s">
        <v>2783</v>
      </c>
      <c r="H1065" s="662" t="s">
        <v>1064</v>
      </c>
      <c r="I1065" s="662" t="s">
        <v>1073</v>
      </c>
      <c r="J1065" s="662" t="s">
        <v>1074</v>
      </c>
      <c r="K1065" s="662" t="s">
        <v>2608</v>
      </c>
      <c r="L1065" s="663">
        <v>48.42</v>
      </c>
      <c r="M1065" s="663">
        <v>290.52000000000004</v>
      </c>
      <c r="N1065" s="662">
        <v>6</v>
      </c>
      <c r="O1065" s="745">
        <v>5</v>
      </c>
      <c r="P1065" s="663">
        <v>48.42</v>
      </c>
      <c r="Q1065" s="678">
        <v>0.16666666666666666</v>
      </c>
      <c r="R1065" s="662">
        <v>1</v>
      </c>
      <c r="S1065" s="678">
        <v>0.16666666666666666</v>
      </c>
      <c r="T1065" s="745">
        <v>0.5</v>
      </c>
      <c r="U1065" s="701">
        <v>0.1</v>
      </c>
    </row>
    <row r="1066" spans="1:21" ht="14.4" customHeight="1" x14ac:dyDescent="0.3">
      <c r="A1066" s="661">
        <v>11</v>
      </c>
      <c r="B1066" s="662" t="s">
        <v>581</v>
      </c>
      <c r="C1066" s="662" t="s">
        <v>2731</v>
      </c>
      <c r="D1066" s="743" t="s">
        <v>4537</v>
      </c>
      <c r="E1066" s="744" t="s">
        <v>2744</v>
      </c>
      <c r="F1066" s="662" t="s">
        <v>2726</v>
      </c>
      <c r="G1066" s="662" t="s">
        <v>2783</v>
      </c>
      <c r="H1066" s="662" t="s">
        <v>1064</v>
      </c>
      <c r="I1066" s="662" t="s">
        <v>1073</v>
      </c>
      <c r="J1066" s="662" t="s">
        <v>1074</v>
      </c>
      <c r="K1066" s="662" t="s">
        <v>2608</v>
      </c>
      <c r="L1066" s="663">
        <v>36.54</v>
      </c>
      <c r="M1066" s="663">
        <v>109.62</v>
      </c>
      <c r="N1066" s="662">
        <v>3</v>
      </c>
      <c r="O1066" s="745">
        <v>3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11</v>
      </c>
      <c r="B1067" s="662" t="s">
        <v>581</v>
      </c>
      <c r="C1067" s="662" t="s">
        <v>2731</v>
      </c>
      <c r="D1067" s="743" t="s">
        <v>4537</v>
      </c>
      <c r="E1067" s="744" t="s">
        <v>2744</v>
      </c>
      <c r="F1067" s="662" t="s">
        <v>2726</v>
      </c>
      <c r="G1067" s="662" t="s">
        <v>2783</v>
      </c>
      <c r="H1067" s="662" t="s">
        <v>1064</v>
      </c>
      <c r="I1067" s="662" t="s">
        <v>2831</v>
      </c>
      <c r="J1067" s="662" t="s">
        <v>1074</v>
      </c>
      <c r="K1067" s="662" t="s">
        <v>2832</v>
      </c>
      <c r="L1067" s="663">
        <v>0</v>
      </c>
      <c r="M1067" s="663">
        <v>0</v>
      </c>
      <c r="N1067" s="662">
        <v>1</v>
      </c>
      <c r="O1067" s="745">
        <v>1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11</v>
      </c>
      <c r="B1068" s="662" t="s">
        <v>581</v>
      </c>
      <c r="C1068" s="662" t="s">
        <v>2731</v>
      </c>
      <c r="D1068" s="743" t="s">
        <v>4537</v>
      </c>
      <c r="E1068" s="744" t="s">
        <v>2744</v>
      </c>
      <c r="F1068" s="662" t="s">
        <v>2726</v>
      </c>
      <c r="G1068" s="662" t="s">
        <v>2783</v>
      </c>
      <c r="H1068" s="662" t="s">
        <v>582</v>
      </c>
      <c r="I1068" s="662" t="s">
        <v>2258</v>
      </c>
      <c r="J1068" s="662" t="s">
        <v>1074</v>
      </c>
      <c r="K1068" s="662" t="s">
        <v>2889</v>
      </c>
      <c r="L1068" s="663">
        <v>48.42</v>
      </c>
      <c r="M1068" s="663">
        <v>677.88000000000011</v>
      </c>
      <c r="N1068" s="662">
        <v>14</v>
      </c>
      <c r="O1068" s="745">
        <v>13</v>
      </c>
      <c r="P1068" s="663">
        <v>435.78000000000009</v>
      </c>
      <c r="Q1068" s="678">
        <v>0.6428571428571429</v>
      </c>
      <c r="R1068" s="662">
        <v>9</v>
      </c>
      <c r="S1068" s="678">
        <v>0.6428571428571429</v>
      </c>
      <c r="T1068" s="745">
        <v>8.5</v>
      </c>
      <c r="U1068" s="701">
        <v>0.65384615384615385</v>
      </c>
    </row>
    <row r="1069" spans="1:21" ht="14.4" customHeight="1" x14ac:dyDescent="0.3">
      <c r="A1069" s="661">
        <v>11</v>
      </c>
      <c r="B1069" s="662" t="s">
        <v>581</v>
      </c>
      <c r="C1069" s="662" t="s">
        <v>2731</v>
      </c>
      <c r="D1069" s="743" t="s">
        <v>4537</v>
      </c>
      <c r="E1069" s="744" t="s">
        <v>2744</v>
      </c>
      <c r="F1069" s="662" t="s">
        <v>2726</v>
      </c>
      <c r="G1069" s="662" t="s">
        <v>2783</v>
      </c>
      <c r="H1069" s="662" t="s">
        <v>582</v>
      </c>
      <c r="I1069" s="662" t="s">
        <v>2258</v>
      </c>
      <c r="J1069" s="662" t="s">
        <v>1074</v>
      </c>
      <c r="K1069" s="662" t="s">
        <v>2889</v>
      </c>
      <c r="L1069" s="663">
        <v>36.54</v>
      </c>
      <c r="M1069" s="663">
        <v>146.16</v>
      </c>
      <c r="N1069" s="662">
        <v>4</v>
      </c>
      <c r="O1069" s="745">
        <v>4</v>
      </c>
      <c r="P1069" s="663">
        <v>36.54</v>
      </c>
      <c r="Q1069" s="678">
        <v>0.25</v>
      </c>
      <c r="R1069" s="662">
        <v>1</v>
      </c>
      <c r="S1069" s="678">
        <v>0.25</v>
      </c>
      <c r="T1069" s="745">
        <v>1</v>
      </c>
      <c r="U1069" s="701">
        <v>0.25</v>
      </c>
    </row>
    <row r="1070" spans="1:21" ht="14.4" customHeight="1" x14ac:dyDescent="0.3">
      <c r="A1070" s="661">
        <v>11</v>
      </c>
      <c r="B1070" s="662" t="s">
        <v>581</v>
      </c>
      <c r="C1070" s="662" t="s">
        <v>2731</v>
      </c>
      <c r="D1070" s="743" t="s">
        <v>4537</v>
      </c>
      <c r="E1070" s="744" t="s">
        <v>2744</v>
      </c>
      <c r="F1070" s="662" t="s">
        <v>2726</v>
      </c>
      <c r="G1070" s="662" t="s">
        <v>2783</v>
      </c>
      <c r="H1070" s="662" t="s">
        <v>582</v>
      </c>
      <c r="I1070" s="662" t="s">
        <v>3816</v>
      </c>
      <c r="J1070" s="662" t="s">
        <v>3115</v>
      </c>
      <c r="K1070" s="662" t="s">
        <v>3817</v>
      </c>
      <c r="L1070" s="663">
        <v>0</v>
      </c>
      <c r="M1070" s="663">
        <v>0</v>
      </c>
      <c r="N1070" s="662">
        <v>1</v>
      </c>
      <c r="O1070" s="745">
        <v>1</v>
      </c>
      <c r="P1070" s="663">
        <v>0</v>
      </c>
      <c r="Q1070" s="678"/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11</v>
      </c>
      <c r="B1071" s="662" t="s">
        <v>581</v>
      </c>
      <c r="C1071" s="662" t="s">
        <v>2731</v>
      </c>
      <c r="D1071" s="743" t="s">
        <v>4537</v>
      </c>
      <c r="E1071" s="744" t="s">
        <v>2744</v>
      </c>
      <c r="F1071" s="662" t="s">
        <v>2726</v>
      </c>
      <c r="G1071" s="662" t="s">
        <v>2783</v>
      </c>
      <c r="H1071" s="662" t="s">
        <v>582</v>
      </c>
      <c r="I1071" s="662" t="s">
        <v>3697</v>
      </c>
      <c r="J1071" s="662" t="s">
        <v>3698</v>
      </c>
      <c r="K1071" s="662" t="s">
        <v>3351</v>
      </c>
      <c r="L1071" s="663">
        <v>0</v>
      </c>
      <c r="M1071" s="663">
        <v>0</v>
      </c>
      <c r="N1071" s="662">
        <v>2</v>
      </c>
      <c r="O1071" s="745">
        <v>2</v>
      </c>
      <c r="P1071" s="663">
        <v>0</v>
      </c>
      <c r="Q1071" s="678"/>
      <c r="R1071" s="662">
        <v>1</v>
      </c>
      <c r="S1071" s="678">
        <v>0.5</v>
      </c>
      <c r="T1071" s="745">
        <v>1</v>
      </c>
      <c r="U1071" s="701">
        <v>0.5</v>
      </c>
    </row>
    <row r="1072" spans="1:21" ht="14.4" customHeight="1" x14ac:dyDescent="0.3">
      <c r="A1072" s="661">
        <v>11</v>
      </c>
      <c r="B1072" s="662" t="s">
        <v>581</v>
      </c>
      <c r="C1072" s="662" t="s">
        <v>2731</v>
      </c>
      <c r="D1072" s="743" t="s">
        <v>4537</v>
      </c>
      <c r="E1072" s="744" t="s">
        <v>2744</v>
      </c>
      <c r="F1072" s="662" t="s">
        <v>2726</v>
      </c>
      <c r="G1072" s="662" t="s">
        <v>2783</v>
      </c>
      <c r="H1072" s="662" t="s">
        <v>582</v>
      </c>
      <c r="I1072" s="662" t="s">
        <v>2981</v>
      </c>
      <c r="J1072" s="662" t="s">
        <v>1074</v>
      </c>
      <c r="K1072" s="662" t="s">
        <v>2982</v>
      </c>
      <c r="L1072" s="663">
        <v>24.22</v>
      </c>
      <c r="M1072" s="663">
        <v>411.74</v>
      </c>
      <c r="N1072" s="662">
        <v>17</v>
      </c>
      <c r="O1072" s="745">
        <v>16</v>
      </c>
      <c r="P1072" s="663">
        <v>217.98</v>
      </c>
      <c r="Q1072" s="678">
        <v>0.52941176470588236</v>
      </c>
      <c r="R1072" s="662">
        <v>9</v>
      </c>
      <c r="S1072" s="678">
        <v>0.52941176470588236</v>
      </c>
      <c r="T1072" s="745">
        <v>8</v>
      </c>
      <c r="U1072" s="701">
        <v>0.5</v>
      </c>
    </row>
    <row r="1073" spans="1:21" ht="14.4" customHeight="1" x14ac:dyDescent="0.3">
      <c r="A1073" s="661">
        <v>11</v>
      </c>
      <c r="B1073" s="662" t="s">
        <v>581</v>
      </c>
      <c r="C1073" s="662" t="s">
        <v>2731</v>
      </c>
      <c r="D1073" s="743" t="s">
        <v>4537</v>
      </c>
      <c r="E1073" s="744" t="s">
        <v>2744</v>
      </c>
      <c r="F1073" s="662" t="s">
        <v>2726</v>
      </c>
      <c r="G1073" s="662" t="s">
        <v>2783</v>
      </c>
      <c r="H1073" s="662" t="s">
        <v>582</v>
      </c>
      <c r="I1073" s="662" t="s">
        <v>2981</v>
      </c>
      <c r="J1073" s="662" t="s">
        <v>1074</v>
      </c>
      <c r="K1073" s="662" t="s">
        <v>2982</v>
      </c>
      <c r="L1073" s="663">
        <v>18.260000000000002</v>
      </c>
      <c r="M1073" s="663">
        <v>18.260000000000002</v>
      </c>
      <c r="N1073" s="662">
        <v>1</v>
      </c>
      <c r="O1073" s="745">
        <v>1</v>
      </c>
      <c r="P1073" s="663">
        <v>18.260000000000002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11</v>
      </c>
      <c r="B1074" s="662" t="s">
        <v>581</v>
      </c>
      <c r="C1074" s="662" t="s">
        <v>2731</v>
      </c>
      <c r="D1074" s="743" t="s">
        <v>4537</v>
      </c>
      <c r="E1074" s="744" t="s">
        <v>2744</v>
      </c>
      <c r="F1074" s="662" t="s">
        <v>2726</v>
      </c>
      <c r="G1074" s="662" t="s">
        <v>2783</v>
      </c>
      <c r="H1074" s="662" t="s">
        <v>582</v>
      </c>
      <c r="I1074" s="662" t="s">
        <v>3818</v>
      </c>
      <c r="J1074" s="662" t="s">
        <v>1074</v>
      </c>
      <c r="K1074" s="662" t="s">
        <v>2608</v>
      </c>
      <c r="L1074" s="663">
        <v>48.42</v>
      </c>
      <c r="M1074" s="663">
        <v>48.42</v>
      </c>
      <c r="N1074" s="662">
        <v>1</v>
      </c>
      <c r="O1074" s="745">
        <v>1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11</v>
      </c>
      <c r="B1075" s="662" t="s">
        <v>581</v>
      </c>
      <c r="C1075" s="662" t="s">
        <v>2731</v>
      </c>
      <c r="D1075" s="743" t="s">
        <v>4537</v>
      </c>
      <c r="E1075" s="744" t="s">
        <v>2744</v>
      </c>
      <c r="F1075" s="662" t="s">
        <v>2726</v>
      </c>
      <c r="G1075" s="662" t="s">
        <v>2783</v>
      </c>
      <c r="H1075" s="662" t="s">
        <v>582</v>
      </c>
      <c r="I1075" s="662" t="s">
        <v>3818</v>
      </c>
      <c r="J1075" s="662" t="s">
        <v>1074</v>
      </c>
      <c r="K1075" s="662" t="s">
        <v>2608</v>
      </c>
      <c r="L1075" s="663">
        <v>36.54</v>
      </c>
      <c r="M1075" s="663">
        <v>36.54</v>
      </c>
      <c r="N1075" s="662">
        <v>1</v>
      </c>
      <c r="O1075" s="745">
        <v>1</v>
      </c>
      <c r="P1075" s="663">
        <v>36.54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11</v>
      </c>
      <c r="B1076" s="662" t="s">
        <v>581</v>
      </c>
      <c r="C1076" s="662" t="s">
        <v>2731</v>
      </c>
      <c r="D1076" s="743" t="s">
        <v>4537</v>
      </c>
      <c r="E1076" s="744" t="s">
        <v>2744</v>
      </c>
      <c r="F1076" s="662" t="s">
        <v>2726</v>
      </c>
      <c r="G1076" s="662" t="s">
        <v>2783</v>
      </c>
      <c r="H1076" s="662" t="s">
        <v>582</v>
      </c>
      <c r="I1076" s="662" t="s">
        <v>3819</v>
      </c>
      <c r="J1076" s="662" t="s">
        <v>3698</v>
      </c>
      <c r="K1076" s="662" t="s">
        <v>3517</v>
      </c>
      <c r="L1076" s="663">
        <v>0</v>
      </c>
      <c r="M1076" s="663">
        <v>0</v>
      </c>
      <c r="N1076" s="662">
        <v>8</v>
      </c>
      <c r="O1076" s="745">
        <v>7</v>
      </c>
      <c r="P1076" s="663">
        <v>0</v>
      </c>
      <c r="Q1076" s="678"/>
      <c r="R1076" s="662">
        <v>4</v>
      </c>
      <c r="S1076" s="678">
        <v>0.5</v>
      </c>
      <c r="T1076" s="745">
        <v>3.5</v>
      </c>
      <c r="U1076" s="701">
        <v>0.5</v>
      </c>
    </row>
    <row r="1077" spans="1:21" ht="14.4" customHeight="1" x14ac:dyDescent="0.3">
      <c r="A1077" s="661">
        <v>11</v>
      </c>
      <c r="B1077" s="662" t="s">
        <v>581</v>
      </c>
      <c r="C1077" s="662" t="s">
        <v>2731</v>
      </c>
      <c r="D1077" s="743" t="s">
        <v>4537</v>
      </c>
      <c r="E1077" s="744" t="s">
        <v>2744</v>
      </c>
      <c r="F1077" s="662" t="s">
        <v>2726</v>
      </c>
      <c r="G1077" s="662" t="s">
        <v>3820</v>
      </c>
      <c r="H1077" s="662" t="s">
        <v>582</v>
      </c>
      <c r="I1077" s="662" t="s">
        <v>3821</v>
      </c>
      <c r="J1077" s="662" t="s">
        <v>3822</v>
      </c>
      <c r="K1077" s="662" t="s">
        <v>3823</v>
      </c>
      <c r="L1077" s="663">
        <v>0</v>
      </c>
      <c r="M1077" s="663">
        <v>0</v>
      </c>
      <c r="N1077" s="662">
        <v>2</v>
      </c>
      <c r="O1077" s="745">
        <v>1.5</v>
      </c>
      <c r="P1077" s="663">
        <v>0</v>
      </c>
      <c r="Q1077" s="678"/>
      <c r="R1077" s="662">
        <v>1</v>
      </c>
      <c r="S1077" s="678">
        <v>0.5</v>
      </c>
      <c r="T1077" s="745">
        <v>1</v>
      </c>
      <c r="U1077" s="701">
        <v>0.66666666666666663</v>
      </c>
    </row>
    <row r="1078" spans="1:21" ht="14.4" customHeight="1" x14ac:dyDescent="0.3">
      <c r="A1078" s="661">
        <v>11</v>
      </c>
      <c r="B1078" s="662" t="s">
        <v>581</v>
      </c>
      <c r="C1078" s="662" t="s">
        <v>2731</v>
      </c>
      <c r="D1078" s="743" t="s">
        <v>4537</v>
      </c>
      <c r="E1078" s="744" t="s">
        <v>2744</v>
      </c>
      <c r="F1078" s="662" t="s">
        <v>2726</v>
      </c>
      <c r="G1078" s="662" t="s">
        <v>3539</v>
      </c>
      <c r="H1078" s="662" t="s">
        <v>582</v>
      </c>
      <c r="I1078" s="662" t="s">
        <v>3824</v>
      </c>
      <c r="J1078" s="662" t="s">
        <v>3541</v>
      </c>
      <c r="K1078" s="662" t="s">
        <v>3705</v>
      </c>
      <c r="L1078" s="663">
        <v>54.78</v>
      </c>
      <c r="M1078" s="663">
        <v>54.78</v>
      </c>
      <c r="N1078" s="662">
        <v>1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11</v>
      </c>
      <c r="B1079" s="662" t="s">
        <v>581</v>
      </c>
      <c r="C1079" s="662" t="s">
        <v>2731</v>
      </c>
      <c r="D1079" s="743" t="s">
        <v>4537</v>
      </c>
      <c r="E1079" s="744" t="s">
        <v>2744</v>
      </c>
      <c r="F1079" s="662" t="s">
        <v>2726</v>
      </c>
      <c r="G1079" s="662" t="s">
        <v>2784</v>
      </c>
      <c r="H1079" s="662" t="s">
        <v>582</v>
      </c>
      <c r="I1079" s="662" t="s">
        <v>725</v>
      </c>
      <c r="J1079" s="662" t="s">
        <v>2785</v>
      </c>
      <c r="K1079" s="662" t="s">
        <v>2786</v>
      </c>
      <c r="L1079" s="663">
        <v>0</v>
      </c>
      <c r="M1079" s="663">
        <v>0</v>
      </c>
      <c r="N1079" s="662">
        <v>1</v>
      </c>
      <c r="O1079" s="745">
        <v>1</v>
      </c>
      <c r="P1079" s="663">
        <v>0</v>
      </c>
      <c r="Q1079" s="678"/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11</v>
      </c>
      <c r="B1080" s="662" t="s">
        <v>581</v>
      </c>
      <c r="C1080" s="662" t="s">
        <v>2731</v>
      </c>
      <c r="D1080" s="743" t="s">
        <v>4537</v>
      </c>
      <c r="E1080" s="744" t="s">
        <v>2744</v>
      </c>
      <c r="F1080" s="662" t="s">
        <v>2726</v>
      </c>
      <c r="G1080" s="662" t="s">
        <v>2790</v>
      </c>
      <c r="H1080" s="662" t="s">
        <v>1064</v>
      </c>
      <c r="I1080" s="662" t="s">
        <v>3140</v>
      </c>
      <c r="J1080" s="662" t="s">
        <v>3141</v>
      </c>
      <c r="K1080" s="662" t="s">
        <v>3142</v>
      </c>
      <c r="L1080" s="663">
        <v>140.94999999999999</v>
      </c>
      <c r="M1080" s="663">
        <v>140.94999999999999</v>
      </c>
      <c r="N1080" s="662">
        <v>1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11</v>
      </c>
      <c r="B1081" s="662" t="s">
        <v>581</v>
      </c>
      <c r="C1081" s="662" t="s">
        <v>2731</v>
      </c>
      <c r="D1081" s="743" t="s">
        <v>4537</v>
      </c>
      <c r="E1081" s="744" t="s">
        <v>2744</v>
      </c>
      <c r="F1081" s="662" t="s">
        <v>2726</v>
      </c>
      <c r="G1081" s="662" t="s">
        <v>2790</v>
      </c>
      <c r="H1081" s="662" t="s">
        <v>1064</v>
      </c>
      <c r="I1081" s="662" t="s">
        <v>1123</v>
      </c>
      <c r="J1081" s="662" t="s">
        <v>1120</v>
      </c>
      <c r="K1081" s="662" t="s">
        <v>2613</v>
      </c>
      <c r="L1081" s="663">
        <v>93.96</v>
      </c>
      <c r="M1081" s="663">
        <v>93.96</v>
      </c>
      <c r="N1081" s="662">
        <v>1</v>
      </c>
      <c r="O1081" s="745">
        <v>1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11</v>
      </c>
      <c r="B1082" s="662" t="s">
        <v>581</v>
      </c>
      <c r="C1082" s="662" t="s">
        <v>2731</v>
      </c>
      <c r="D1082" s="743" t="s">
        <v>4537</v>
      </c>
      <c r="E1082" s="744" t="s">
        <v>2744</v>
      </c>
      <c r="F1082" s="662" t="s">
        <v>2726</v>
      </c>
      <c r="G1082" s="662" t="s">
        <v>2936</v>
      </c>
      <c r="H1082" s="662" t="s">
        <v>582</v>
      </c>
      <c r="I1082" s="662" t="s">
        <v>1849</v>
      </c>
      <c r="J1082" s="662" t="s">
        <v>1850</v>
      </c>
      <c r="K1082" s="662" t="s">
        <v>839</v>
      </c>
      <c r="L1082" s="663">
        <v>136.93</v>
      </c>
      <c r="M1082" s="663">
        <v>136.93</v>
      </c>
      <c r="N1082" s="662">
        <v>1</v>
      </c>
      <c r="O1082" s="745">
        <v>1</v>
      </c>
      <c r="P1082" s="663">
        <v>136.93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11</v>
      </c>
      <c r="B1083" s="662" t="s">
        <v>581</v>
      </c>
      <c r="C1083" s="662" t="s">
        <v>2731</v>
      </c>
      <c r="D1083" s="743" t="s">
        <v>4537</v>
      </c>
      <c r="E1083" s="744" t="s">
        <v>2744</v>
      </c>
      <c r="F1083" s="662" t="s">
        <v>2726</v>
      </c>
      <c r="G1083" s="662" t="s">
        <v>3150</v>
      </c>
      <c r="H1083" s="662" t="s">
        <v>582</v>
      </c>
      <c r="I1083" s="662" t="s">
        <v>3156</v>
      </c>
      <c r="J1083" s="662" t="s">
        <v>3157</v>
      </c>
      <c r="K1083" s="662" t="s">
        <v>3155</v>
      </c>
      <c r="L1083" s="663">
        <v>0</v>
      </c>
      <c r="M1083" s="663">
        <v>0</v>
      </c>
      <c r="N1083" s="662">
        <v>2</v>
      </c>
      <c r="O1083" s="745">
        <v>1</v>
      </c>
      <c r="P1083" s="663">
        <v>0</v>
      </c>
      <c r="Q1083" s="678"/>
      <c r="R1083" s="662">
        <v>1</v>
      </c>
      <c r="S1083" s="678">
        <v>0.5</v>
      </c>
      <c r="T1083" s="745">
        <v>0.5</v>
      </c>
      <c r="U1083" s="701">
        <v>0.5</v>
      </c>
    </row>
    <row r="1084" spans="1:21" ht="14.4" customHeight="1" x14ac:dyDescent="0.3">
      <c r="A1084" s="661">
        <v>11</v>
      </c>
      <c r="B1084" s="662" t="s">
        <v>581</v>
      </c>
      <c r="C1084" s="662" t="s">
        <v>2731</v>
      </c>
      <c r="D1084" s="743" t="s">
        <v>4537</v>
      </c>
      <c r="E1084" s="744" t="s">
        <v>2744</v>
      </c>
      <c r="F1084" s="662" t="s">
        <v>2728</v>
      </c>
      <c r="G1084" s="662" t="s">
        <v>2839</v>
      </c>
      <c r="H1084" s="662" t="s">
        <v>582</v>
      </c>
      <c r="I1084" s="662" t="s">
        <v>2840</v>
      </c>
      <c r="J1084" s="662" t="s">
        <v>2841</v>
      </c>
      <c r="K1084" s="662" t="s">
        <v>2842</v>
      </c>
      <c r="L1084" s="663">
        <v>0</v>
      </c>
      <c r="M1084" s="663">
        <v>0</v>
      </c>
      <c r="N1084" s="662">
        <v>12</v>
      </c>
      <c r="O1084" s="745">
        <v>12</v>
      </c>
      <c r="P1084" s="663">
        <v>0</v>
      </c>
      <c r="Q1084" s="678"/>
      <c r="R1084" s="662">
        <v>1</v>
      </c>
      <c r="S1084" s="678">
        <v>8.3333333333333329E-2</v>
      </c>
      <c r="T1084" s="745">
        <v>1</v>
      </c>
      <c r="U1084" s="701">
        <v>8.3333333333333329E-2</v>
      </c>
    </row>
    <row r="1085" spans="1:21" ht="14.4" customHeight="1" x14ac:dyDescent="0.3">
      <c r="A1085" s="661">
        <v>11</v>
      </c>
      <c r="B1085" s="662" t="s">
        <v>581</v>
      </c>
      <c r="C1085" s="662" t="s">
        <v>2731</v>
      </c>
      <c r="D1085" s="743" t="s">
        <v>4537</v>
      </c>
      <c r="E1085" s="744" t="s">
        <v>2744</v>
      </c>
      <c r="F1085" s="662" t="s">
        <v>2728</v>
      </c>
      <c r="G1085" s="662" t="s">
        <v>2791</v>
      </c>
      <c r="H1085" s="662" t="s">
        <v>582</v>
      </c>
      <c r="I1085" s="662" t="s">
        <v>3172</v>
      </c>
      <c r="J1085" s="662" t="s">
        <v>3173</v>
      </c>
      <c r="K1085" s="662" t="s">
        <v>3174</v>
      </c>
      <c r="L1085" s="663">
        <v>186.96</v>
      </c>
      <c r="M1085" s="663">
        <v>373.92</v>
      </c>
      <c r="N1085" s="662">
        <v>2</v>
      </c>
      <c r="O1085" s="745">
        <v>2</v>
      </c>
      <c r="P1085" s="663">
        <v>373.92</v>
      </c>
      <c r="Q1085" s="678">
        <v>1</v>
      </c>
      <c r="R1085" s="662">
        <v>2</v>
      </c>
      <c r="S1085" s="678">
        <v>1</v>
      </c>
      <c r="T1085" s="745">
        <v>2</v>
      </c>
      <c r="U1085" s="701">
        <v>1</v>
      </c>
    </row>
    <row r="1086" spans="1:21" ht="14.4" customHeight="1" x14ac:dyDescent="0.3">
      <c r="A1086" s="661">
        <v>11</v>
      </c>
      <c r="B1086" s="662" t="s">
        <v>581</v>
      </c>
      <c r="C1086" s="662" t="s">
        <v>2731</v>
      </c>
      <c r="D1086" s="743" t="s">
        <v>4537</v>
      </c>
      <c r="E1086" s="744" t="s">
        <v>2744</v>
      </c>
      <c r="F1086" s="662" t="s">
        <v>2728</v>
      </c>
      <c r="G1086" s="662" t="s">
        <v>2791</v>
      </c>
      <c r="H1086" s="662" t="s">
        <v>582</v>
      </c>
      <c r="I1086" s="662" t="s">
        <v>3175</v>
      </c>
      <c r="J1086" s="662" t="s">
        <v>3176</v>
      </c>
      <c r="K1086" s="662" t="s">
        <v>3177</v>
      </c>
      <c r="L1086" s="663">
        <v>35.130000000000003</v>
      </c>
      <c r="M1086" s="663">
        <v>105.39000000000001</v>
      </c>
      <c r="N1086" s="662">
        <v>3</v>
      </c>
      <c r="O1086" s="745">
        <v>2</v>
      </c>
      <c r="P1086" s="663">
        <v>105.39000000000001</v>
      </c>
      <c r="Q1086" s="678">
        <v>1</v>
      </c>
      <c r="R1086" s="662">
        <v>3</v>
      </c>
      <c r="S1086" s="678">
        <v>1</v>
      </c>
      <c r="T1086" s="745">
        <v>2</v>
      </c>
      <c r="U1086" s="701">
        <v>1</v>
      </c>
    </row>
    <row r="1087" spans="1:21" ht="14.4" customHeight="1" x14ac:dyDescent="0.3">
      <c r="A1087" s="661">
        <v>11</v>
      </c>
      <c r="B1087" s="662" t="s">
        <v>581</v>
      </c>
      <c r="C1087" s="662" t="s">
        <v>2731</v>
      </c>
      <c r="D1087" s="743" t="s">
        <v>4537</v>
      </c>
      <c r="E1087" s="744" t="s">
        <v>2744</v>
      </c>
      <c r="F1087" s="662" t="s">
        <v>2728</v>
      </c>
      <c r="G1087" s="662" t="s">
        <v>2791</v>
      </c>
      <c r="H1087" s="662" t="s">
        <v>582</v>
      </c>
      <c r="I1087" s="662" t="s">
        <v>3187</v>
      </c>
      <c r="J1087" s="662" t="s">
        <v>3188</v>
      </c>
      <c r="K1087" s="662" t="s">
        <v>3189</v>
      </c>
      <c r="L1087" s="663">
        <v>35.75</v>
      </c>
      <c r="M1087" s="663">
        <v>71.5</v>
      </c>
      <c r="N1087" s="662">
        <v>2</v>
      </c>
      <c r="O1087" s="745">
        <v>1</v>
      </c>
      <c r="P1087" s="663">
        <v>71.5</v>
      </c>
      <c r="Q1087" s="678">
        <v>1</v>
      </c>
      <c r="R1087" s="662">
        <v>2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11</v>
      </c>
      <c r="B1088" s="662" t="s">
        <v>581</v>
      </c>
      <c r="C1088" s="662" t="s">
        <v>2731</v>
      </c>
      <c r="D1088" s="743" t="s">
        <v>4537</v>
      </c>
      <c r="E1088" s="744" t="s">
        <v>2744</v>
      </c>
      <c r="F1088" s="662" t="s">
        <v>2728</v>
      </c>
      <c r="G1088" s="662" t="s">
        <v>2795</v>
      </c>
      <c r="H1088" s="662" t="s">
        <v>582</v>
      </c>
      <c r="I1088" s="662" t="s">
        <v>2896</v>
      </c>
      <c r="J1088" s="662" t="s">
        <v>2897</v>
      </c>
      <c r="K1088" s="662" t="s">
        <v>2898</v>
      </c>
      <c r="L1088" s="663">
        <v>492.18</v>
      </c>
      <c r="M1088" s="663">
        <v>492.18</v>
      </c>
      <c r="N1088" s="662">
        <v>1</v>
      </c>
      <c r="O1088" s="745">
        <v>1</v>
      </c>
      <c r="P1088" s="663">
        <v>492.18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11</v>
      </c>
      <c r="B1089" s="662" t="s">
        <v>581</v>
      </c>
      <c r="C1089" s="662" t="s">
        <v>2731</v>
      </c>
      <c r="D1089" s="743" t="s">
        <v>4537</v>
      </c>
      <c r="E1089" s="744" t="s">
        <v>2744</v>
      </c>
      <c r="F1089" s="662" t="s">
        <v>2728</v>
      </c>
      <c r="G1089" s="662" t="s">
        <v>2795</v>
      </c>
      <c r="H1089" s="662" t="s">
        <v>582</v>
      </c>
      <c r="I1089" s="662" t="s">
        <v>2899</v>
      </c>
      <c r="J1089" s="662" t="s">
        <v>2900</v>
      </c>
      <c r="K1089" s="662" t="s">
        <v>2901</v>
      </c>
      <c r="L1089" s="663">
        <v>350</v>
      </c>
      <c r="M1089" s="663">
        <v>350</v>
      </c>
      <c r="N1089" s="662">
        <v>1</v>
      </c>
      <c r="O1089" s="745">
        <v>1</v>
      </c>
      <c r="P1089" s="663">
        <v>350</v>
      </c>
      <c r="Q1089" s="678">
        <v>1</v>
      </c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11</v>
      </c>
      <c r="B1090" s="662" t="s">
        <v>581</v>
      </c>
      <c r="C1090" s="662" t="s">
        <v>2731</v>
      </c>
      <c r="D1090" s="743" t="s">
        <v>4537</v>
      </c>
      <c r="E1090" s="744" t="s">
        <v>2744</v>
      </c>
      <c r="F1090" s="662" t="s">
        <v>2728</v>
      </c>
      <c r="G1090" s="662" t="s">
        <v>2795</v>
      </c>
      <c r="H1090" s="662" t="s">
        <v>582</v>
      </c>
      <c r="I1090" s="662" t="s">
        <v>2801</v>
      </c>
      <c r="J1090" s="662" t="s">
        <v>2802</v>
      </c>
      <c r="K1090" s="662" t="s">
        <v>2803</v>
      </c>
      <c r="L1090" s="663">
        <v>500</v>
      </c>
      <c r="M1090" s="663">
        <v>1000</v>
      </c>
      <c r="N1090" s="662">
        <v>2</v>
      </c>
      <c r="O1090" s="745">
        <v>2</v>
      </c>
      <c r="P1090" s="663">
        <v>1000</v>
      </c>
      <c r="Q1090" s="678">
        <v>1</v>
      </c>
      <c r="R1090" s="662">
        <v>2</v>
      </c>
      <c r="S1090" s="678">
        <v>1</v>
      </c>
      <c r="T1090" s="745">
        <v>2</v>
      </c>
      <c r="U1090" s="701">
        <v>1</v>
      </c>
    </row>
    <row r="1091" spans="1:21" ht="14.4" customHeight="1" x14ac:dyDescent="0.3">
      <c r="A1091" s="661">
        <v>11</v>
      </c>
      <c r="B1091" s="662" t="s">
        <v>581</v>
      </c>
      <c r="C1091" s="662" t="s">
        <v>2731</v>
      </c>
      <c r="D1091" s="743" t="s">
        <v>4537</v>
      </c>
      <c r="E1091" s="744" t="s">
        <v>2744</v>
      </c>
      <c r="F1091" s="662" t="s">
        <v>2728</v>
      </c>
      <c r="G1091" s="662" t="s">
        <v>2795</v>
      </c>
      <c r="H1091" s="662" t="s">
        <v>582</v>
      </c>
      <c r="I1091" s="662" t="s">
        <v>3825</v>
      </c>
      <c r="J1091" s="662" t="s">
        <v>3826</v>
      </c>
      <c r="K1091" s="662" t="s">
        <v>3827</v>
      </c>
      <c r="L1091" s="663">
        <v>750</v>
      </c>
      <c r="M1091" s="663">
        <v>750</v>
      </c>
      <c r="N1091" s="662">
        <v>1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11</v>
      </c>
      <c r="B1092" s="662" t="s">
        <v>581</v>
      </c>
      <c r="C1092" s="662" t="s">
        <v>2731</v>
      </c>
      <c r="D1092" s="743" t="s">
        <v>4537</v>
      </c>
      <c r="E1092" s="744" t="s">
        <v>2744</v>
      </c>
      <c r="F1092" s="662" t="s">
        <v>2728</v>
      </c>
      <c r="G1092" s="662" t="s">
        <v>2795</v>
      </c>
      <c r="H1092" s="662" t="s">
        <v>582</v>
      </c>
      <c r="I1092" s="662" t="s">
        <v>3828</v>
      </c>
      <c r="J1092" s="662" t="s">
        <v>3829</v>
      </c>
      <c r="K1092" s="662" t="s">
        <v>3830</v>
      </c>
      <c r="L1092" s="663">
        <v>900</v>
      </c>
      <c r="M1092" s="663">
        <v>900</v>
      </c>
      <c r="N1092" s="662">
        <v>1</v>
      </c>
      <c r="O1092" s="745">
        <v>1</v>
      </c>
      <c r="P1092" s="663">
        <v>900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11</v>
      </c>
      <c r="B1093" s="662" t="s">
        <v>581</v>
      </c>
      <c r="C1093" s="662" t="s">
        <v>2731</v>
      </c>
      <c r="D1093" s="743" t="s">
        <v>4537</v>
      </c>
      <c r="E1093" s="744" t="s">
        <v>2744</v>
      </c>
      <c r="F1093" s="662" t="s">
        <v>2728</v>
      </c>
      <c r="G1093" s="662" t="s">
        <v>2795</v>
      </c>
      <c r="H1093" s="662" t="s">
        <v>582</v>
      </c>
      <c r="I1093" s="662" t="s">
        <v>3198</v>
      </c>
      <c r="J1093" s="662" t="s">
        <v>3199</v>
      </c>
      <c r="K1093" s="662" t="s">
        <v>3200</v>
      </c>
      <c r="L1093" s="663">
        <v>969.57</v>
      </c>
      <c r="M1093" s="663">
        <v>969.57</v>
      </c>
      <c r="N1093" s="662">
        <v>1</v>
      </c>
      <c r="O1093" s="745">
        <v>1</v>
      </c>
      <c r="P1093" s="663">
        <v>969.57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11</v>
      </c>
      <c r="B1094" s="662" t="s">
        <v>581</v>
      </c>
      <c r="C1094" s="662" t="s">
        <v>2731</v>
      </c>
      <c r="D1094" s="743" t="s">
        <v>4537</v>
      </c>
      <c r="E1094" s="744" t="s">
        <v>2744</v>
      </c>
      <c r="F1094" s="662" t="s">
        <v>2728</v>
      </c>
      <c r="G1094" s="662" t="s">
        <v>2795</v>
      </c>
      <c r="H1094" s="662" t="s">
        <v>582</v>
      </c>
      <c r="I1094" s="662" t="s">
        <v>3420</v>
      </c>
      <c r="J1094" s="662" t="s">
        <v>3421</v>
      </c>
      <c r="K1094" s="662" t="s">
        <v>3422</v>
      </c>
      <c r="L1094" s="663">
        <v>2200</v>
      </c>
      <c r="M1094" s="663">
        <v>4400</v>
      </c>
      <c r="N1094" s="662">
        <v>2</v>
      </c>
      <c r="O1094" s="745">
        <v>2</v>
      </c>
      <c r="P1094" s="663">
        <v>2200</v>
      </c>
      <c r="Q1094" s="678">
        <v>0.5</v>
      </c>
      <c r="R1094" s="662">
        <v>1</v>
      </c>
      <c r="S1094" s="678">
        <v>0.5</v>
      </c>
      <c r="T1094" s="745">
        <v>1</v>
      </c>
      <c r="U1094" s="701">
        <v>0.5</v>
      </c>
    </row>
    <row r="1095" spans="1:21" ht="14.4" customHeight="1" x14ac:dyDescent="0.3">
      <c r="A1095" s="661">
        <v>11</v>
      </c>
      <c r="B1095" s="662" t="s">
        <v>581</v>
      </c>
      <c r="C1095" s="662" t="s">
        <v>2731</v>
      </c>
      <c r="D1095" s="743" t="s">
        <v>4537</v>
      </c>
      <c r="E1095" s="744" t="s">
        <v>2744</v>
      </c>
      <c r="F1095" s="662" t="s">
        <v>2728</v>
      </c>
      <c r="G1095" s="662" t="s">
        <v>2795</v>
      </c>
      <c r="H1095" s="662" t="s">
        <v>582</v>
      </c>
      <c r="I1095" s="662" t="s">
        <v>3503</v>
      </c>
      <c r="J1095" s="662" t="s">
        <v>3421</v>
      </c>
      <c r="K1095" s="662" t="s">
        <v>3504</v>
      </c>
      <c r="L1095" s="663">
        <v>1600</v>
      </c>
      <c r="M1095" s="663">
        <v>12800</v>
      </c>
      <c r="N1095" s="662">
        <v>8</v>
      </c>
      <c r="O1095" s="745">
        <v>8</v>
      </c>
      <c r="P1095" s="663">
        <v>9600</v>
      </c>
      <c r="Q1095" s="678">
        <v>0.75</v>
      </c>
      <c r="R1095" s="662">
        <v>6</v>
      </c>
      <c r="S1095" s="678">
        <v>0.75</v>
      </c>
      <c r="T1095" s="745">
        <v>6</v>
      </c>
      <c r="U1095" s="701">
        <v>0.75</v>
      </c>
    </row>
    <row r="1096" spans="1:21" ht="14.4" customHeight="1" x14ac:dyDescent="0.3">
      <c r="A1096" s="661">
        <v>11</v>
      </c>
      <c r="B1096" s="662" t="s">
        <v>581</v>
      </c>
      <c r="C1096" s="662" t="s">
        <v>2731</v>
      </c>
      <c r="D1096" s="743" t="s">
        <v>4537</v>
      </c>
      <c r="E1096" s="744" t="s">
        <v>2744</v>
      </c>
      <c r="F1096" s="662" t="s">
        <v>2728</v>
      </c>
      <c r="G1096" s="662" t="s">
        <v>2795</v>
      </c>
      <c r="H1096" s="662" t="s">
        <v>582</v>
      </c>
      <c r="I1096" s="662" t="s">
        <v>2804</v>
      </c>
      <c r="J1096" s="662" t="s">
        <v>2805</v>
      </c>
      <c r="K1096" s="662" t="s">
        <v>2806</v>
      </c>
      <c r="L1096" s="663">
        <v>971.25</v>
      </c>
      <c r="M1096" s="663">
        <v>6798.75</v>
      </c>
      <c r="N1096" s="662">
        <v>7</v>
      </c>
      <c r="O1096" s="745">
        <v>7</v>
      </c>
      <c r="P1096" s="663">
        <v>6798.75</v>
      </c>
      <c r="Q1096" s="678">
        <v>1</v>
      </c>
      <c r="R1096" s="662">
        <v>7</v>
      </c>
      <c r="S1096" s="678">
        <v>1</v>
      </c>
      <c r="T1096" s="745">
        <v>7</v>
      </c>
      <c r="U1096" s="701">
        <v>1</v>
      </c>
    </row>
    <row r="1097" spans="1:21" ht="14.4" customHeight="1" x14ac:dyDescent="0.3">
      <c r="A1097" s="661">
        <v>11</v>
      </c>
      <c r="B1097" s="662" t="s">
        <v>581</v>
      </c>
      <c r="C1097" s="662" t="s">
        <v>2731</v>
      </c>
      <c r="D1097" s="743" t="s">
        <v>4537</v>
      </c>
      <c r="E1097" s="744" t="s">
        <v>2744</v>
      </c>
      <c r="F1097" s="662" t="s">
        <v>2728</v>
      </c>
      <c r="G1097" s="662" t="s">
        <v>2795</v>
      </c>
      <c r="H1097" s="662" t="s">
        <v>582</v>
      </c>
      <c r="I1097" s="662" t="s">
        <v>3201</v>
      </c>
      <c r="J1097" s="662" t="s">
        <v>3202</v>
      </c>
      <c r="K1097" s="662" t="s">
        <v>3203</v>
      </c>
      <c r="L1097" s="663">
        <v>1600</v>
      </c>
      <c r="M1097" s="663">
        <v>1600</v>
      </c>
      <c r="N1097" s="662">
        <v>1</v>
      </c>
      <c r="O1097" s="745">
        <v>1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11</v>
      </c>
      <c r="B1098" s="662" t="s">
        <v>581</v>
      </c>
      <c r="C1098" s="662" t="s">
        <v>2731</v>
      </c>
      <c r="D1098" s="743" t="s">
        <v>4537</v>
      </c>
      <c r="E1098" s="744" t="s">
        <v>2744</v>
      </c>
      <c r="F1098" s="662" t="s">
        <v>2728</v>
      </c>
      <c r="G1098" s="662" t="s">
        <v>2795</v>
      </c>
      <c r="H1098" s="662" t="s">
        <v>582</v>
      </c>
      <c r="I1098" s="662" t="s">
        <v>3204</v>
      </c>
      <c r="J1098" s="662" t="s">
        <v>3205</v>
      </c>
      <c r="K1098" s="662" t="s">
        <v>3206</v>
      </c>
      <c r="L1098" s="663">
        <v>180</v>
      </c>
      <c r="M1098" s="663">
        <v>720</v>
      </c>
      <c r="N1098" s="662">
        <v>4</v>
      </c>
      <c r="O1098" s="745">
        <v>4</v>
      </c>
      <c r="P1098" s="663">
        <v>720</v>
      </c>
      <c r="Q1098" s="678">
        <v>1</v>
      </c>
      <c r="R1098" s="662">
        <v>4</v>
      </c>
      <c r="S1098" s="678">
        <v>1</v>
      </c>
      <c r="T1098" s="745">
        <v>4</v>
      </c>
      <c r="U1098" s="701">
        <v>1</v>
      </c>
    </row>
    <row r="1099" spans="1:21" ht="14.4" customHeight="1" x14ac:dyDescent="0.3">
      <c r="A1099" s="661">
        <v>11</v>
      </c>
      <c r="B1099" s="662" t="s">
        <v>581</v>
      </c>
      <c r="C1099" s="662" t="s">
        <v>2731</v>
      </c>
      <c r="D1099" s="743" t="s">
        <v>4537</v>
      </c>
      <c r="E1099" s="744" t="s">
        <v>2744</v>
      </c>
      <c r="F1099" s="662" t="s">
        <v>2728</v>
      </c>
      <c r="G1099" s="662" t="s">
        <v>2795</v>
      </c>
      <c r="H1099" s="662" t="s">
        <v>582</v>
      </c>
      <c r="I1099" s="662" t="s">
        <v>3427</v>
      </c>
      <c r="J1099" s="662" t="s">
        <v>3428</v>
      </c>
      <c r="K1099" s="662" t="s">
        <v>3429</v>
      </c>
      <c r="L1099" s="663">
        <v>250</v>
      </c>
      <c r="M1099" s="663">
        <v>250</v>
      </c>
      <c r="N1099" s="662">
        <v>1</v>
      </c>
      <c r="O1099" s="745">
        <v>1</v>
      </c>
      <c r="P1099" s="663">
        <v>250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11</v>
      </c>
      <c r="B1100" s="662" t="s">
        <v>581</v>
      </c>
      <c r="C1100" s="662" t="s">
        <v>2731</v>
      </c>
      <c r="D1100" s="743" t="s">
        <v>4537</v>
      </c>
      <c r="E1100" s="744" t="s">
        <v>2744</v>
      </c>
      <c r="F1100" s="662" t="s">
        <v>2728</v>
      </c>
      <c r="G1100" s="662" t="s">
        <v>2795</v>
      </c>
      <c r="H1100" s="662" t="s">
        <v>582</v>
      </c>
      <c r="I1100" s="662" t="s">
        <v>3207</v>
      </c>
      <c r="J1100" s="662" t="s">
        <v>3208</v>
      </c>
      <c r="K1100" s="662"/>
      <c r="L1100" s="663">
        <v>600</v>
      </c>
      <c r="M1100" s="663">
        <v>1200</v>
      </c>
      <c r="N1100" s="662">
        <v>2</v>
      </c>
      <c r="O1100" s="745">
        <v>2</v>
      </c>
      <c r="P1100" s="663">
        <v>1200</v>
      </c>
      <c r="Q1100" s="678">
        <v>1</v>
      </c>
      <c r="R1100" s="662">
        <v>2</v>
      </c>
      <c r="S1100" s="678">
        <v>1</v>
      </c>
      <c r="T1100" s="745">
        <v>2</v>
      </c>
      <c r="U1100" s="701">
        <v>1</v>
      </c>
    </row>
    <row r="1101" spans="1:21" ht="14.4" customHeight="1" x14ac:dyDescent="0.3">
      <c r="A1101" s="661">
        <v>11</v>
      </c>
      <c r="B1101" s="662" t="s">
        <v>581</v>
      </c>
      <c r="C1101" s="662" t="s">
        <v>2731</v>
      </c>
      <c r="D1101" s="743" t="s">
        <v>4537</v>
      </c>
      <c r="E1101" s="744" t="s">
        <v>2744</v>
      </c>
      <c r="F1101" s="662" t="s">
        <v>2728</v>
      </c>
      <c r="G1101" s="662" t="s">
        <v>2795</v>
      </c>
      <c r="H1101" s="662" t="s">
        <v>582</v>
      </c>
      <c r="I1101" s="662" t="s">
        <v>3212</v>
      </c>
      <c r="J1101" s="662" t="s">
        <v>3213</v>
      </c>
      <c r="K1101" s="662" t="s">
        <v>3214</v>
      </c>
      <c r="L1101" s="663">
        <v>600</v>
      </c>
      <c r="M1101" s="663">
        <v>1200</v>
      </c>
      <c r="N1101" s="662">
        <v>2</v>
      </c>
      <c r="O1101" s="745">
        <v>2</v>
      </c>
      <c r="P1101" s="663">
        <v>1200</v>
      </c>
      <c r="Q1101" s="678">
        <v>1</v>
      </c>
      <c r="R1101" s="662">
        <v>2</v>
      </c>
      <c r="S1101" s="678">
        <v>1</v>
      </c>
      <c r="T1101" s="745">
        <v>2</v>
      </c>
      <c r="U1101" s="701">
        <v>1</v>
      </c>
    </row>
    <row r="1102" spans="1:21" ht="14.4" customHeight="1" x14ac:dyDescent="0.3">
      <c r="A1102" s="661">
        <v>11</v>
      </c>
      <c r="B1102" s="662" t="s">
        <v>581</v>
      </c>
      <c r="C1102" s="662" t="s">
        <v>2731</v>
      </c>
      <c r="D1102" s="743" t="s">
        <v>4537</v>
      </c>
      <c r="E1102" s="744" t="s">
        <v>2744</v>
      </c>
      <c r="F1102" s="662" t="s">
        <v>2728</v>
      </c>
      <c r="G1102" s="662" t="s">
        <v>2795</v>
      </c>
      <c r="H1102" s="662" t="s">
        <v>582</v>
      </c>
      <c r="I1102" s="662" t="s">
        <v>3218</v>
      </c>
      <c r="J1102" s="662" t="s">
        <v>3219</v>
      </c>
      <c r="K1102" s="662" t="s">
        <v>3220</v>
      </c>
      <c r="L1102" s="663">
        <v>1600</v>
      </c>
      <c r="M1102" s="663">
        <v>3200</v>
      </c>
      <c r="N1102" s="662">
        <v>2</v>
      </c>
      <c r="O1102" s="745">
        <v>2</v>
      </c>
      <c r="P1102" s="663">
        <v>3200</v>
      </c>
      <c r="Q1102" s="678">
        <v>1</v>
      </c>
      <c r="R1102" s="662">
        <v>2</v>
      </c>
      <c r="S1102" s="678">
        <v>1</v>
      </c>
      <c r="T1102" s="745">
        <v>2</v>
      </c>
      <c r="U1102" s="701">
        <v>1</v>
      </c>
    </row>
    <row r="1103" spans="1:21" ht="14.4" customHeight="1" x14ac:dyDescent="0.3">
      <c r="A1103" s="661">
        <v>11</v>
      </c>
      <c r="B1103" s="662" t="s">
        <v>581</v>
      </c>
      <c r="C1103" s="662" t="s">
        <v>2731</v>
      </c>
      <c r="D1103" s="743" t="s">
        <v>4537</v>
      </c>
      <c r="E1103" s="744" t="s">
        <v>2744</v>
      </c>
      <c r="F1103" s="662" t="s">
        <v>2728</v>
      </c>
      <c r="G1103" s="662" t="s">
        <v>2795</v>
      </c>
      <c r="H1103" s="662" t="s">
        <v>582</v>
      </c>
      <c r="I1103" s="662" t="s">
        <v>3758</v>
      </c>
      <c r="J1103" s="662" t="s">
        <v>3759</v>
      </c>
      <c r="K1103" s="662" t="s">
        <v>3760</v>
      </c>
      <c r="L1103" s="663">
        <v>500</v>
      </c>
      <c r="M1103" s="663">
        <v>1000</v>
      </c>
      <c r="N1103" s="662">
        <v>2</v>
      </c>
      <c r="O1103" s="745">
        <v>2</v>
      </c>
      <c r="P1103" s="663">
        <v>500</v>
      </c>
      <c r="Q1103" s="678">
        <v>0.5</v>
      </c>
      <c r="R1103" s="662">
        <v>1</v>
      </c>
      <c r="S1103" s="678">
        <v>0.5</v>
      </c>
      <c r="T1103" s="745">
        <v>1</v>
      </c>
      <c r="U1103" s="701">
        <v>0.5</v>
      </c>
    </row>
    <row r="1104" spans="1:21" ht="14.4" customHeight="1" x14ac:dyDescent="0.3">
      <c r="A1104" s="661">
        <v>11</v>
      </c>
      <c r="B1104" s="662" t="s">
        <v>581</v>
      </c>
      <c r="C1104" s="662" t="s">
        <v>2731</v>
      </c>
      <c r="D1104" s="743" t="s">
        <v>4537</v>
      </c>
      <c r="E1104" s="744" t="s">
        <v>2744</v>
      </c>
      <c r="F1104" s="662" t="s">
        <v>2728</v>
      </c>
      <c r="G1104" s="662" t="s">
        <v>2795</v>
      </c>
      <c r="H1104" s="662" t="s">
        <v>582</v>
      </c>
      <c r="I1104" s="662" t="s">
        <v>3831</v>
      </c>
      <c r="J1104" s="662" t="s">
        <v>3832</v>
      </c>
      <c r="K1104" s="662" t="s">
        <v>3833</v>
      </c>
      <c r="L1104" s="663">
        <v>1243.8699999999999</v>
      </c>
      <c r="M1104" s="663">
        <v>1243.8699999999999</v>
      </c>
      <c r="N1104" s="662">
        <v>1</v>
      </c>
      <c r="O1104" s="745">
        <v>1</v>
      </c>
      <c r="P1104" s="663">
        <v>1243.8699999999999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11</v>
      </c>
      <c r="B1105" s="662" t="s">
        <v>581</v>
      </c>
      <c r="C1105" s="662" t="s">
        <v>2731</v>
      </c>
      <c r="D1105" s="743" t="s">
        <v>4537</v>
      </c>
      <c r="E1105" s="744" t="s">
        <v>2744</v>
      </c>
      <c r="F1105" s="662" t="s">
        <v>2728</v>
      </c>
      <c r="G1105" s="662" t="s">
        <v>2795</v>
      </c>
      <c r="H1105" s="662" t="s">
        <v>582</v>
      </c>
      <c r="I1105" s="662" t="s">
        <v>3834</v>
      </c>
      <c r="J1105" s="662" t="s">
        <v>3835</v>
      </c>
      <c r="K1105" s="662" t="s">
        <v>3836</v>
      </c>
      <c r="L1105" s="663">
        <v>200</v>
      </c>
      <c r="M1105" s="663">
        <v>400</v>
      </c>
      <c r="N1105" s="662">
        <v>2</v>
      </c>
      <c r="O1105" s="745">
        <v>2</v>
      </c>
      <c r="P1105" s="663">
        <v>400</v>
      </c>
      <c r="Q1105" s="678">
        <v>1</v>
      </c>
      <c r="R1105" s="662">
        <v>2</v>
      </c>
      <c r="S1105" s="678">
        <v>1</v>
      </c>
      <c r="T1105" s="745">
        <v>2</v>
      </c>
      <c r="U1105" s="701">
        <v>1</v>
      </c>
    </row>
    <row r="1106" spans="1:21" ht="14.4" customHeight="1" x14ac:dyDescent="0.3">
      <c r="A1106" s="661">
        <v>11</v>
      </c>
      <c r="B1106" s="662" t="s">
        <v>581</v>
      </c>
      <c r="C1106" s="662" t="s">
        <v>2731</v>
      </c>
      <c r="D1106" s="743" t="s">
        <v>4537</v>
      </c>
      <c r="E1106" s="744" t="s">
        <v>2744</v>
      </c>
      <c r="F1106" s="662" t="s">
        <v>2728</v>
      </c>
      <c r="G1106" s="662" t="s">
        <v>2795</v>
      </c>
      <c r="H1106" s="662" t="s">
        <v>582</v>
      </c>
      <c r="I1106" s="662" t="s">
        <v>3837</v>
      </c>
      <c r="J1106" s="662" t="s">
        <v>3838</v>
      </c>
      <c r="K1106" s="662" t="s">
        <v>3434</v>
      </c>
      <c r="L1106" s="663">
        <v>350</v>
      </c>
      <c r="M1106" s="663">
        <v>350</v>
      </c>
      <c r="N1106" s="662">
        <v>1</v>
      </c>
      <c r="O1106" s="745">
        <v>1</v>
      </c>
      <c r="P1106" s="663">
        <v>350</v>
      </c>
      <c r="Q1106" s="678">
        <v>1</v>
      </c>
      <c r="R1106" s="662">
        <v>1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11</v>
      </c>
      <c r="B1107" s="662" t="s">
        <v>581</v>
      </c>
      <c r="C1107" s="662" t="s">
        <v>2731</v>
      </c>
      <c r="D1107" s="743" t="s">
        <v>4537</v>
      </c>
      <c r="E1107" s="744" t="s">
        <v>2744</v>
      </c>
      <c r="F1107" s="662" t="s">
        <v>2728</v>
      </c>
      <c r="G1107" s="662" t="s">
        <v>2795</v>
      </c>
      <c r="H1107" s="662" t="s">
        <v>582</v>
      </c>
      <c r="I1107" s="662" t="s">
        <v>3839</v>
      </c>
      <c r="J1107" s="662" t="s">
        <v>3840</v>
      </c>
      <c r="K1107" s="662" t="s">
        <v>3841</v>
      </c>
      <c r="L1107" s="663">
        <v>2520</v>
      </c>
      <c r="M1107" s="663">
        <v>2520</v>
      </c>
      <c r="N1107" s="662">
        <v>1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11</v>
      </c>
      <c r="B1108" s="662" t="s">
        <v>581</v>
      </c>
      <c r="C1108" s="662" t="s">
        <v>2731</v>
      </c>
      <c r="D1108" s="743" t="s">
        <v>4537</v>
      </c>
      <c r="E1108" s="744" t="s">
        <v>2744</v>
      </c>
      <c r="F1108" s="662" t="s">
        <v>2728</v>
      </c>
      <c r="G1108" s="662" t="s">
        <v>2795</v>
      </c>
      <c r="H1108" s="662" t="s">
        <v>582</v>
      </c>
      <c r="I1108" s="662" t="s">
        <v>3842</v>
      </c>
      <c r="J1108" s="662" t="s">
        <v>3843</v>
      </c>
      <c r="K1108" s="662" t="s">
        <v>3844</v>
      </c>
      <c r="L1108" s="663">
        <v>250</v>
      </c>
      <c r="M1108" s="663">
        <v>250</v>
      </c>
      <c r="N1108" s="662">
        <v>1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11</v>
      </c>
      <c r="B1109" s="662" t="s">
        <v>581</v>
      </c>
      <c r="C1109" s="662" t="s">
        <v>2731</v>
      </c>
      <c r="D1109" s="743" t="s">
        <v>4537</v>
      </c>
      <c r="E1109" s="744" t="s">
        <v>2744</v>
      </c>
      <c r="F1109" s="662" t="s">
        <v>2728</v>
      </c>
      <c r="G1109" s="662" t="s">
        <v>2795</v>
      </c>
      <c r="H1109" s="662" t="s">
        <v>582</v>
      </c>
      <c r="I1109" s="662" t="s">
        <v>3845</v>
      </c>
      <c r="J1109" s="662" t="s">
        <v>3846</v>
      </c>
      <c r="K1109" s="662" t="s">
        <v>3847</v>
      </c>
      <c r="L1109" s="663">
        <v>750</v>
      </c>
      <c r="M1109" s="663">
        <v>750</v>
      </c>
      <c r="N1109" s="662">
        <v>1</v>
      </c>
      <c r="O1109" s="745">
        <v>1</v>
      </c>
      <c r="P1109" s="663">
        <v>750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11</v>
      </c>
      <c r="B1110" s="662" t="s">
        <v>581</v>
      </c>
      <c r="C1110" s="662" t="s">
        <v>2731</v>
      </c>
      <c r="D1110" s="743" t="s">
        <v>4537</v>
      </c>
      <c r="E1110" s="744" t="s">
        <v>2744</v>
      </c>
      <c r="F1110" s="662" t="s">
        <v>2728</v>
      </c>
      <c r="G1110" s="662" t="s">
        <v>2795</v>
      </c>
      <c r="H1110" s="662" t="s">
        <v>582</v>
      </c>
      <c r="I1110" s="662" t="s">
        <v>3233</v>
      </c>
      <c r="J1110" s="662" t="s">
        <v>3234</v>
      </c>
      <c r="K1110" s="662" t="s">
        <v>3235</v>
      </c>
      <c r="L1110" s="663">
        <v>180</v>
      </c>
      <c r="M1110" s="663">
        <v>180</v>
      </c>
      <c r="N1110" s="662">
        <v>1</v>
      </c>
      <c r="O1110" s="745">
        <v>1</v>
      </c>
      <c r="P1110" s="663">
        <v>180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11</v>
      </c>
      <c r="B1111" s="662" t="s">
        <v>581</v>
      </c>
      <c r="C1111" s="662" t="s">
        <v>2731</v>
      </c>
      <c r="D1111" s="743" t="s">
        <v>4537</v>
      </c>
      <c r="E1111" s="744" t="s">
        <v>2744</v>
      </c>
      <c r="F1111" s="662" t="s">
        <v>2728</v>
      </c>
      <c r="G1111" s="662" t="s">
        <v>2795</v>
      </c>
      <c r="H1111" s="662" t="s">
        <v>582</v>
      </c>
      <c r="I1111" s="662" t="s">
        <v>3454</v>
      </c>
      <c r="J1111" s="662" t="s">
        <v>3455</v>
      </c>
      <c r="K1111" s="662" t="s">
        <v>3456</v>
      </c>
      <c r="L1111" s="663">
        <v>1600</v>
      </c>
      <c r="M1111" s="663">
        <v>1600</v>
      </c>
      <c r="N1111" s="662">
        <v>1</v>
      </c>
      <c r="O1111" s="745">
        <v>1</v>
      </c>
      <c r="P1111" s="663">
        <v>1600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11</v>
      </c>
      <c r="B1112" s="662" t="s">
        <v>581</v>
      </c>
      <c r="C1112" s="662" t="s">
        <v>2731</v>
      </c>
      <c r="D1112" s="743" t="s">
        <v>4537</v>
      </c>
      <c r="E1112" s="744" t="s">
        <v>2744</v>
      </c>
      <c r="F1112" s="662" t="s">
        <v>2728</v>
      </c>
      <c r="G1112" s="662" t="s">
        <v>2795</v>
      </c>
      <c r="H1112" s="662" t="s">
        <v>582</v>
      </c>
      <c r="I1112" s="662" t="s">
        <v>3848</v>
      </c>
      <c r="J1112" s="662" t="s">
        <v>3849</v>
      </c>
      <c r="K1112" s="662" t="s">
        <v>3850</v>
      </c>
      <c r="L1112" s="663">
        <v>600</v>
      </c>
      <c r="M1112" s="663">
        <v>1200</v>
      </c>
      <c r="N1112" s="662">
        <v>2</v>
      </c>
      <c r="O1112" s="745">
        <v>2</v>
      </c>
      <c r="P1112" s="663">
        <v>600</v>
      </c>
      <c r="Q1112" s="678">
        <v>0.5</v>
      </c>
      <c r="R1112" s="662">
        <v>1</v>
      </c>
      <c r="S1112" s="678">
        <v>0.5</v>
      </c>
      <c r="T1112" s="745">
        <v>1</v>
      </c>
      <c r="U1112" s="701">
        <v>0.5</v>
      </c>
    </row>
    <row r="1113" spans="1:21" ht="14.4" customHeight="1" x14ac:dyDescent="0.3">
      <c r="A1113" s="661">
        <v>11</v>
      </c>
      <c r="B1113" s="662" t="s">
        <v>581</v>
      </c>
      <c r="C1113" s="662" t="s">
        <v>2731</v>
      </c>
      <c r="D1113" s="743" t="s">
        <v>4537</v>
      </c>
      <c r="E1113" s="744" t="s">
        <v>2744</v>
      </c>
      <c r="F1113" s="662" t="s">
        <v>2728</v>
      </c>
      <c r="G1113" s="662" t="s">
        <v>2795</v>
      </c>
      <c r="H1113" s="662" t="s">
        <v>582</v>
      </c>
      <c r="I1113" s="662" t="s">
        <v>3239</v>
      </c>
      <c r="J1113" s="662" t="s">
        <v>3240</v>
      </c>
      <c r="K1113" s="662" t="s">
        <v>3241</v>
      </c>
      <c r="L1113" s="663">
        <v>739.92</v>
      </c>
      <c r="M1113" s="663">
        <v>739.92</v>
      </c>
      <c r="N1113" s="662">
        <v>1</v>
      </c>
      <c r="O1113" s="745">
        <v>1</v>
      </c>
      <c r="P1113" s="663">
        <v>739.92</v>
      </c>
      <c r="Q1113" s="678">
        <v>1</v>
      </c>
      <c r="R1113" s="662">
        <v>1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11</v>
      </c>
      <c r="B1114" s="662" t="s">
        <v>581</v>
      </c>
      <c r="C1114" s="662" t="s">
        <v>2731</v>
      </c>
      <c r="D1114" s="743" t="s">
        <v>4537</v>
      </c>
      <c r="E1114" s="744" t="s">
        <v>2744</v>
      </c>
      <c r="F1114" s="662" t="s">
        <v>2728</v>
      </c>
      <c r="G1114" s="662" t="s">
        <v>2809</v>
      </c>
      <c r="H1114" s="662" t="s">
        <v>582</v>
      </c>
      <c r="I1114" s="662" t="s">
        <v>2921</v>
      </c>
      <c r="J1114" s="662" t="s">
        <v>2922</v>
      </c>
      <c r="K1114" s="662" t="s">
        <v>2923</v>
      </c>
      <c r="L1114" s="663">
        <v>200</v>
      </c>
      <c r="M1114" s="663">
        <v>12800</v>
      </c>
      <c r="N1114" s="662">
        <v>64</v>
      </c>
      <c r="O1114" s="745">
        <v>32</v>
      </c>
      <c r="P1114" s="663">
        <v>10000</v>
      </c>
      <c r="Q1114" s="678">
        <v>0.78125</v>
      </c>
      <c r="R1114" s="662">
        <v>50</v>
      </c>
      <c r="S1114" s="678">
        <v>0.78125</v>
      </c>
      <c r="T1114" s="745">
        <v>25</v>
      </c>
      <c r="U1114" s="701">
        <v>0.78125</v>
      </c>
    </row>
    <row r="1115" spans="1:21" ht="14.4" customHeight="1" x14ac:dyDescent="0.3">
      <c r="A1115" s="661">
        <v>11</v>
      </c>
      <c r="B1115" s="662" t="s">
        <v>581</v>
      </c>
      <c r="C1115" s="662" t="s">
        <v>2731</v>
      </c>
      <c r="D1115" s="743" t="s">
        <v>4537</v>
      </c>
      <c r="E1115" s="744" t="s">
        <v>2744</v>
      </c>
      <c r="F1115" s="662" t="s">
        <v>2728</v>
      </c>
      <c r="G1115" s="662" t="s">
        <v>2809</v>
      </c>
      <c r="H1115" s="662" t="s">
        <v>582</v>
      </c>
      <c r="I1115" s="662" t="s">
        <v>2813</v>
      </c>
      <c r="J1115" s="662" t="s">
        <v>2814</v>
      </c>
      <c r="K1115" s="662" t="s">
        <v>2815</v>
      </c>
      <c r="L1115" s="663">
        <v>278.75</v>
      </c>
      <c r="M1115" s="663">
        <v>38467.5</v>
      </c>
      <c r="N1115" s="662">
        <v>138</v>
      </c>
      <c r="O1115" s="745">
        <v>69</v>
      </c>
      <c r="P1115" s="663">
        <v>31777.5</v>
      </c>
      <c r="Q1115" s="678">
        <v>0.82608695652173914</v>
      </c>
      <c r="R1115" s="662">
        <v>114</v>
      </c>
      <c r="S1115" s="678">
        <v>0.82608695652173914</v>
      </c>
      <c r="T1115" s="745">
        <v>57</v>
      </c>
      <c r="U1115" s="701">
        <v>0.82608695652173914</v>
      </c>
    </row>
    <row r="1116" spans="1:21" ht="14.4" customHeight="1" x14ac:dyDescent="0.3">
      <c r="A1116" s="661">
        <v>11</v>
      </c>
      <c r="B1116" s="662" t="s">
        <v>581</v>
      </c>
      <c r="C1116" s="662" t="s">
        <v>2731</v>
      </c>
      <c r="D1116" s="743" t="s">
        <v>4537</v>
      </c>
      <c r="E1116" s="744" t="s">
        <v>2744</v>
      </c>
      <c r="F1116" s="662" t="s">
        <v>2728</v>
      </c>
      <c r="G1116" s="662" t="s">
        <v>2809</v>
      </c>
      <c r="H1116" s="662" t="s">
        <v>582</v>
      </c>
      <c r="I1116" s="662" t="s">
        <v>3266</v>
      </c>
      <c r="J1116" s="662" t="s">
        <v>3267</v>
      </c>
      <c r="K1116" s="662" t="s">
        <v>3268</v>
      </c>
      <c r="L1116" s="663">
        <v>1380</v>
      </c>
      <c r="M1116" s="663">
        <v>1380</v>
      </c>
      <c r="N1116" s="662">
        <v>1</v>
      </c>
      <c r="O1116" s="745">
        <v>1</v>
      </c>
      <c r="P1116" s="663">
        <v>1380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11</v>
      </c>
      <c r="B1117" s="662" t="s">
        <v>581</v>
      </c>
      <c r="C1117" s="662" t="s">
        <v>2731</v>
      </c>
      <c r="D1117" s="743" t="s">
        <v>4537</v>
      </c>
      <c r="E1117" s="744" t="s">
        <v>2744</v>
      </c>
      <c r="F1117" s="662" t="s">
        <v>2728</v>
      </c>
      <c r="G1117" s="662" t="s">
        <v>2849</v>
      </c>
      <c r="H1117" s="662" t="s">
        <v>582</v>
      </c>
      <c r="I1117" s="662" t="s">
        <v>3851</v>
      </c>
      <c r="J1117" s="662" t="s">
        <v>3852</v>
      </c>
      <c r="K1117" s="662" t="s">
        <v>3853</v>
      </c>
      <c r="L1117" s="663">
        <v>0</v>
      </c>
      <c r="M1117" s="663">
        <v>0</v>
      </c>
      <c r="N1117" s="662">
        <v>3</v>
      </c>
      <c r="O1117" s="745">
        <v>3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11</v>
      </c>
      <c r="B1118" s="662" t="s">
        <v>581</v>
      </c>
      <c r="C1118" s="662" t="s">
        <v>2731</v>
      </c>
      <c r="D1118" s="743" t="s">
        <v>4537</v>
      </c>
      <c r="E1118" s="744" t="s">
        <v>2744</v>
      </c>
      <c r="F1118" s="662" t="s">
        <v>2728</v>
      </c>
      <c r="G1118" s="662" t="s">
        <v>3278</v>
      </c>
      <c r="H1118" s="662" t="s">
        <v>582</v>
      </c>
      <c r="I1118" s="662" t="s">
        <v>3854</v>
      </c>
      <c r="J1118" s="662" t="s">
        <v>3855</v>
      </c>
      <c r="K1118" s="662" t="s">
        <v>3856</v>
      </c>
      <c r="L1118" s="663">
        <v>1659.44</v>
      </c>
      <c r="M1118" s="663">
        <v>23232.160000000003</v>
      </c>
      <c r="N1118" s="662">
        <v>14</v>
      </c>
      <c r="O1118" s="745">
        <v>11</v>
      </c>
      <c r="P1118" s="663">
        <v>16594.400000000001</v>
      </c>
      <c r="Q1118" s="678">
        <v>0.71428571428571419</v>
      </c>
      <c r="R1118" s="662">
        <v>10</v>
      </c>
      <c r="S1118" s="678">
        <v>0.7142857142857143</v>
      </c>
      <c r="T1118" s="745">
        <v>8</v>
      </c>
      <c r="U1118" s="701">
        <v>0.72727272727272729</v>
      </c>
    </row>
    <row r="1119" spans="1:21" ht="14.4" customHeight="1" x14ac:dyDescent="0.3">
      <c r="A1119" s="661">
        <v>11</v>
      </c>
      <c r="B1119" s="662" t="s">
        <v>581</v>
      </c>
      <c r="C1119" s="662" t="s">
        <v>2731</v>
      </c>
      <c r="D1119" s="743" t="s">
        <v>4537</v>
      </c>
      <c r="E1119" s="744" t="s">
        <v>2744</v>
      </c>
      <c r="F1119" s="662" t="s">
        <v>2728</v>
      </c>
      <c r="G1119" s="662" t="s">
        <v>3278</v>
      </c>
      <c r="H1119" s="662" t="s">
        <v>582</v>
      </c>
      <c r="I1119" s="662" t="s">
        <v>3279</v>
      </c>
      <c r="J1119" s="662" t="s">
        <v>3280</v>
      </c>
      <c r="K1119" s="662" t="s">
        <v>3281</v>
      </c>
      <c r="L1119" s="663">
        <v>1659.44</v>
      </c>
      <c r="M1119" s="663">
        <v>1659.44</v>
      </c>
      <c r="N1119" s="662">
        <v>1</v>
      </c>
      <c r="O1119" s="745">
        <v>1</v>
      </c>
      <c r="P1119" s="663">
        <v>1659.44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11</v>
      </c>
      <c r="B1120" s="662" t="s">
        <v>581</v>
      </c>
      <c r="C1120" s="662" t="s">
        <v>2731</v>
      </c>
      <c r="D1120" s="743" t="s">
        <v>4537</v>
      </c>
      <c r="E1120" s="744" t="s">
        <v>2744</v>
      </c>
      <c r="F1120" s="662" t="s">
        <v>2728</v>
      </c>
      <c r="G1120" s="662" t="s">
        <v>3278</v>
      </c>
      <c r="H1120" s="662" t="s">
        <v>582</v>
      </c>
      <c r="I1120" s="662" t="s">
        <v>3478</v>
      </c>
      <c r="J1120" s="662" t="s">
        <v>3479</v>
      </c>
      <c r="K1120" s="662" t="s">
        <v>3480</v>
      </c>
      <c r="L1120" s="663">
        <v>553.15</v>
      </c>
      <c r="M1120" s="663">
        <v>84631.949999999953</v>
      </c>
      <c r="N1120" s="662">
        <v>153</v>
      </c>
      <c r="O1120" s="745">
        <v>40</v>
      </c>
      <c r="P1120" s="663">
        <v>82972.499999999956</v>
      </c>
      <c r="Q1120" s="678">
        <v>0.98039215686274517</v>
      </c>
      <c r="R1120" s="662">
        <v>150</v>
      </c>
      <c r="S1120" s="678">
        <v>0.98039215686274506</v>
      </c>
      <c r="T1120" s="745">
        <v>39</v>
      </c>
      <c r="U1120" s="701">
        <v>0.97499999999999998</v>
      </c>
    </row>
    <row r="1121" spans="1:21" ht="14.4" customHeight="1" x14ac:dyDescent="0.3">
      <c r="A1121" s="661">
        <v>11</v>
      </c>
      <c r="B1121" s="662" t="s">
        <v>581</v>
      </c>
      <c r="C1121" s="662" t="s">
        <v>2731</v>
      </c>
      <c r="D1121" s="743" t="s">
        <v>4537</v>
      </c>
      <c r="E1121" s="744" t="s">
        <v>2744</v>
      </c>
      <c r="F1121" s="662" t="s">
        <v>2728</v>
      </c>
      <c r="G1121" s="662" t="s">
        <v>3278</v>
      </c>
      <c r="H1121" s="662" t="s">
        <v>582</v>
      </c>
      <c r="I1121" s="662" t="s">
        <v>3857</v>
      </c>
      <c r="J1121" s="662" t="s">
        <v>3858</v>
      </c>
      <c r="K1121" s="662" t="s">
        <v>3859</v>
      </c>
      <c r="L1121" s="663">
        <v>1659.44</v>
      </c>
      <c r="M1121" s="663">
        <v>33188.799999999996</v>
      </c>
      <c r="N1121" s="662">
        <v>20</v>
      </c>
      <c r="O1121" s="745">
        <v>17</v>
      </c>
      <c r="P1121" s="663">
        <v>33188.799999999996</v>
      </c>
      <c r="Q1121" s="678">
        <v>1</v>
      </c>
      <c r="R1121" s="662">
        <v>20</v>
      </c>
      <c r="S1121" s="678">
        <v>1</v>
      </c>
      <c r="T1121" s="745">
        <v>17</v>
      </c>
      <c r="U1121" s="701">
        <v>1</v>
      </c>
    </row>
    <row r="1122" spans="1:21" ht="14.4" customHeight="1" x14ac:dyDescent="0.3">
      <c r="A1122" s="661">
        <v>11</v>
      </c>
      <c r="B1122" s="662" t="s">
        <v>581</v>
      </c>
      <c r="C1122" s="662" t="s">
        <v>2731</v>
      </c>
      <c r="D1122" s="743" t="s">
        <v>4537</v>
      </c>
      <c r="E1122" s="744" t="s">
        <v>2744</v>
      </c>
      <c r="F1122" s="662" t="s">
        <v>2728</v>
      </c>
      <c r="G1122" s="662" t="s">
        <v>3278</v>
      </c>
      <c r="H1122" s="662" t="s">
        <v>582</v>
      </c>
      <c r="I1122" s="662" t="s">
        <v>3860</v>
      </c>
      <c r="J1122" s="662" t="s">
        <v>3861</v>
      </c>
      <c r="K1122" s="662" t="s">
        <v>3862</v>
      </c>
      <c r="L1122" s="663">
        <v>553.15</v>
      </c>
      <c r="M1122" s="663">
        <v>553.15</v>
      </c>
      <c r="N1122" s="662">
        <v>1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11</v>
      </c>
      <c r="B1123" s="662" t="s">
        <v>581</v>
      </c>
      <c r="C1123" s="662" t="s">
        <v>2731</v>
      </c>
      <c r="D1123" s="743" t="s">
        <v>4537</v>
      </c>
      <c r="E1123" s="744" t="s">
        <v>2745</v>
      </c>
      <c r="F1123" s="662" t="s">
        <v>2726</v>
      </c>
      <c r="G1123" s="662" t="s">
        <v>2765</v>
      </c>
      <c r="H1123" s="662" t="s">
        <v>582</v>
      </c>
      <c r="I1123" s="662" t="s">
        <v>3024</v>
      </c>
      <c r="J1123" s="662" t="s">
        <v>3025</v>
      </c>
      <c r="K1123" s="662" t="s">
        <v>3026</v>
      </c>
      <c r="L1123" s="663">
        <v>150.04</v>
      </c>
      <c r="M1123" s="663">
        <v>300.08</v>
      </c>
      <c r="N1123" s="662">
        <v>2</v>
      </c>
      <c r="O1123" s="745">
        <v>1</v>
      </c>
      <c r="P1123" s="663">
        <v>300.08</v>
      </c>
      <c r="Q1123" s="678">
        <v>1</v>
      </c>
      <c r="R1123" s="662">
        <v>2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11</v>
      </c>
      <c r="B1124" s="662" t="s">
        <v>581</v>
      </c>
      <c r="C1124" s="662" t="s">
        <v>2731</v>
      </c>
      <c r="D1124" s="743" t="s">
        <v>4537</v>
      </c>
      <c r="E1124" s="744" t="s">
        <v>2745</v>
      </c>
      <c r="F1124" s="662" t="s">
        <v>2726</v>
      </c>
      <c r="G1124" s="662" t="s">
        <v>2765</v>
      </c>
      <c r="H1124" s="662" t="s">
        <v>582</v>
      </c>
      <c r="I1124" s="662" t="s">
        <v>3024</v>
      </c>
      <c r="J1124" s="662" t="s">
        <v>3025</v>
      </c>
      <c r="K1124" s="662" t="s">
        <v>3026</v>
      </c>
      <c r="L1124" s="663">
        <v>154.36000000000001</v>
      </c>
      <c r="M1124" s="663">
        <v>617.44000000000005</v>
      </c>
      <c r="N1124" s="662">
        <v>4</v>
      </c>
      <c r="O1124" s="745">
        <v>1.5</v>
      </c>
      <c r="P1124" s="663">
        <v>617.44000000000005</v>
      </c>
      <c r="Q1124" s="678">
        <v>1</v>
      </c>
      <c r="R1124" s="662">
        <v>4</v>
      </c>
      <c r="S1124" s="678">
        <v>1</v>
      </c>
      <c r="T1124" s="745">
        <v>1.5</v>
      </c>
      <c r="U1124" s="701">
        <v>1</v>
      </c>
    </row>
    <row r="1125" spans="1:21" ht="14.4" customHeight="1" x14ac:dyDescent="0.3">
      <c r="A1125" s="661">
        <v>11</v>
      </c>
      <c r="B1125" s="662" t="s">
        <v>581</v>
      </c>
      <c r="C1125" s="662" t="s">
        <v>2731</v>
      </c>
      <c r="D1125" s="743" t="s">
        <v>4537</v>
      </c>
      <c r="E1125" s="744" t="s">
        <v>2745</v>
      </c>
      <c r="F1125" s="662" t="s">
        <v>2726</v>
      </c>
      <c r="G1125" s="662" t="s">
        <v>2765</v>
      </c>
      <c r="H1125" s="662" t="s">
        <v>1064</v>
      </c>
      <c r="I1125" s="662" t="s">
        <v>1272</v>
      </c>
      <c r="J1125" s="662" t="s">
        <v>2587</v>
      </c>
      <c r="K1125" s="662" t="s">
        <v>2588</v>
      </c>
      <c r="L1125" s="663">
        <v>150.04</v>
      </c>
      <c r="M1125" s="663">
        <v>150.04</v>
      </c>
      <c r="N1125" s="662">
        <v>1</v>
      </c>
      <c r="O1125" s="745">
        <v>1</v>
      </c>
      <c r="P1125" s="663">
        <v>150.04</v>
      </c>
      <c r="Q1125" s="678">
        <v>1</v>
      </c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11</v>
      </c>
      <c r="B1126" s="662" t="s">
        <v>581</v>
      </c>
      <c r="C1126" s="662" t="s">
        <v>2731</v>
      </c>
      <c r="D1126" s="743" t="s">
        <v>4537</v>
      </c>
      <c r="E1126" s="744" t="s">
        <v>2745</v>
      </c>
      <c r="F1126" s="662" t="s">
        <v>2726</v>
      </c>
      <c r="G1126" s="662" t="s">
        <v>2765</v>
      </c>
      <c r="H1126" s="662" t="s">
        <v>1064</v>
      </c>
      <c r="I1126" s="662" t="s">
        <v>1272</v>
      </c>
      <c r="J1126" s="662" t="s">
        <v>2587</v>
      </c>
      <c r="K1126" s="662" t="s">
        <v>2588</v>
      </c>
      <c r="L1126" s="663">
        <v>154.36000000000001</v>
      </c>
      <c r="M1126" s="663">
        <v>617.44000000000005</v>
      </c>
      <c r="N1126" s="662">
        <v>4</v>
      </c>
      <c r="O1126" s="745">
        <v>2.5</v>
      </c>
      <c r="P1126" s="663">
        <v>617.44000000000005</v>
      </c>
      <c r="Q1126" s="678">
        <v>1</v>
      </c>
      <c r="R1126" s="662">
        <v>4</v>
      </c>
      <c r="S1126" s="678">
        <v>1</v>
      </c>
      <c r="T1126" s="745">
        <v>2.5</v>
      </c>
      <c r="U1126" s="701">
        <v>1</v>
      </c>
    </row>
    <row r="1127" spans="1:21" ht="14.4" customHeight="1" x14ac:dyDescent="0.3">
      <c r="A1127" s="661">
        <v>11</v>
      </c>
      <c r="B1127" s="662" t="s">
        <v>581</v>
      </c>
      <c r="C1127" s="662" t="s">
        <v>2731</v>
      </c>
      <c r="D1127" s="743" t="s">
        <v>4537</v>
      </c>
      <c r="E1127" s="744" t="s">
        <v>2745</v>
      </c>
      <c r="F1127" s="662" t="s">
        <v>2726</v>
      </c>
      <c r="G1127" s="662" t="s">
        <v>2765</v>
      </c>
      <c r="H1127" s="662" t="s">
        <v>582</v>
      </c>
      <c r="I1127" s="662" t="s">
        <v>3299</v>
      </c>
      <c r="J1127" s="662" t="s">
        <v>3025</v>
      </c>
      <c r="K1127" s="662" t="s">
        <v>3300</v>
      </c>
      <c r="L1127" s="663">
        <v>154.36000000000001</v>
      </c>
      <c r="M1127" s="663">
        <v>308.72000000000003</v>
      </c>
      <c r="N1127" s="662">
        <v>2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11</v>
      </c>
      <c r="B1128" s="662" t="s">
        <v>581</v>
      </c>
      <c r="C1128" s="662" t="s">
        <v>2731</v>
      </c>
      <c r="D1128" s="743" t="s">
        <v>4537</v>
      </c>
      <c r="E1128" s="744" t="s">
        <v>2745</v>
      </c>
      <c r="F1128" s="662" t="s">
        <v>2726</v>
      </c>
      <c r="G1128" s="662" t="s">
        <v>2966</v>
      </c>
      <c r="H1128" s="662" t="s">
        <v>582</v>
      </c>
      <c r="I1128" s="662" t="s">
        <v>2967</v>
      </c>
      <c r="J1128" s="662" t="s">
        <v>2968</v>
      </c>
      <c r="K1128" s="662" t="s">
        <v>2969</v>
      </c>
      <c r="L1128" s="663">
        <v>159.71</v>
      </c>
      <c r="M1128" s="663">
        <v>638.84</v>
      </c>
      <c r="N1128" s="662">
        <v>4</v>
      </c>
      <c r="O1128" s="745">
        <v>2</v>
      </c>
      <c r="P1128" s="663">
        <v>638.84</v>
      </c>
      <c r="Q1128" s="678">
        <v>1</v>
      </c>
      <c r="R1128" s="662">
        <v>4</v>
      </c>
      <c r="S1128" s="678">
        <v>1</v>
      </c>
      <c r="T1128" s="745">
        <v>2</v>
      </c>
      <c r="U1128" s="701">
        <v>1</v>
      </c>
    </row>
    <row r="1129" spans="1:21" ht="14.4" customHeight="1" x14ac:dyDescent="0.3">
      <c r="A1129" s="661">
        <v>11</v>
      </c>
      <c r="B1129" s="662" t="s">
        <v>581</v>
      </c>
      <c r="C1129" s="662" t="s">
        <v>2731</v>
      </c>
      <c r="D1129" s="743" t="s">
        <v>4537</v>
      </c>
      <c r="E1129" s="744" t="s">
        <v>2745</v>
      </c>
      <c r="F1129" s="662" t="s">
        <v>2726</v>
      </c>
      <c r="G1129" s="662" t="s">
        <v>2854</v>
      </c>
      <c r="H1129" s="662" t="s">
        <v>1064</v>
      </c>
      <c r="I1129" s="662" t="s">
        <v>3611</v>
      </c>
      <c r="J1129" s="662" t="s">
        <v>3612</v>
      </c>
      <c r="K1129" s="662" t="s">
        <v>3030</v>
      </c>
      <c r="L1129" s="663">
        <v>70.540000000000006</v>
      </c>
      <c r="M1129" s="663">
        <v>211.62</v>
      </c>
      <c r="N1129" s="662">
        <v>3</v>
      </c>
      <c r="O1129" s="745">
        <v>1</v>
      </c>
      <c r="P1129" s="663">
        <v>211.62</v>
      </c>
      <c r="Q1129" s="678">
        <v>1</v>
      </c>
      <c r="R1129" s="662">
        <v>3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11</v>
      </c>
      <c r="B1130" s="662" t="s">
        <v>581</v>
      </c>
      <c r="C1130" s="662" t="s">
        <v>2731</v>
      </c>
      <c r="D1130" s="743" t="s">
        <v>4537</v>
      </c>
      <c r="E1130" s="744" t="s">
        <v>2745</v>
      </c>
      <c r="F1130" s="662" t="s">
        <v>2726</v>
      </c>
      <c r="G1130" s="662" t="s">
        <v>2766</v>
      </c>
      <c r="H1130" s="662" t="s">
        <v>582</v>
      </c>
      <c r="I1130" s="662" t="s">
        <v>2818</v>
      </c>
      <c r="J1130" s="662" t="s">
        <v>1248</v>
      </c>
      <c r="K1130" s="662" t="s">
        <v>2594</v>
      </c>
      <c r="L1130" s="663">
        <v>170.52</v>
      </c>
      <c r="M1130" s="663">
        <v>341.04</v>
      </c>
      <c r="N1130" s="662">
        <v>2</v>
      </c>
      <c r="O1130" s="745">
        <v>0.5</v>
      </c>
      <c r="P1130" s="663">
        <v>341.04</v>
      </c>
      <c r="Q1130" s="678">
        <v>1</v>
      </c>
      <c r="R1130" s="662">
        <v>2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11</v>
      </c>
      <c r="B1131" s="662" t="s">
        <v>581</v>
      </c>
      <c r="C1131" s="662" t="s">
        <v>2731</v>
      </c>
      <c r="D1131" s="743" t="s">
        <v>4537</v>
      </c>
      <c r="E1131" s="744" t="s">
        <v>2745</v>
      </c>
      <c r="F1131" s="662" t="s">
        <v>2726</v>
      </c>
      <c r="G1131" s="662" t="s">
        <v>2766</v>
      </c>
      <c r="H1131" s="662" t="s">
        <v>582</v>
      </c>
      <c r="I1131" s="662" t="s">
        <v>3863</v>
      </c>
      <c r="J1131" s="662" t="s">
        <v>3864</v>
      </c>
      <c r="K1131" s="662" t="s">
        <v>1516</v>
      </c>
      <c r="L1131" s="663">
        <v>85.27</v>
      </c>
      <c r="M1131" s="663">
        <v>511.62</v>
      </c>
      <c r="N1131" s="662">
        <v>6</v>
      </c>
      <c r="O1131" s="745">
        <v>2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11</v>
      </c>
      <c r="B1132" s="662" t="s">
        <v>581</v>
      </c>
      <c r="C1132" s="662" t="s">
        <v>2731</v>
      </c>
      <c r="D1132" s="743" t="s">
        <v>4537</v>
      </c>
      <c r="E1132" s="744" t="s">
        <v>2745</v>
      </c>
      <c r="F1132" s="662" t="s">
        <v>2726</v>
      </c>
      <c r="G1132" s="662" t="s">
        <v>2766</v>
      </c>
      <c r="H1132" s="662" t="s">
        <v>582</v>
      </c>
      <c r="I1132" s="662" t="s">
        <v>1247</v>
      </c>
      <c r="J1132" s="662" t="s">
        <v>1248</v>
      </c>
      <c r="K1132" s="662" t="s">
        <v>2594</v>
      </c>
      <c r="L1132" s="663">
        <v>170.52</v>
      </c>
      <c r="M1132" s="663">
        <v>1023.1200000000001</v>
      </c>
      <c r="N1132" s="662">
        <v>6</v>
      </c>
      <c r="O1132" s="745">
        <v>1.5</v>
      </c>
      <c r="P1132" s="663">
        <v>1023.1200000000001</v>
      </c>
      <c r="Q1132" s="678">
        <v>1</v>
      </c>
      <c r="R1132" s="662">
        <v>6</v>
      </c>
      <c r="S1132" s="678">
        <v>1</v>
      </c>
      <c r="T1132" s="745">
        <v>1.5</v>
      </c>
      <c r="U1132" s="701">
        <v>1</v>
      </c>
    </row>
    <row r="1133" spans="1:21" ht="14.4" customHeight="1" x14ac:dyDescent="0.3">
      <c r="A1133" s="661">
        <v>11</v>
      </c>
      <c r="B1133" s="662" t="s">
        <v>581</v>
      </c>
      <c r="C1133" s="662" t="s">
        <v>2731</v>
      </c>
      <c r="D1133" s="743" t="s">
        <v>4537</v>
      </c>
      <c r="E1133" s="744" t="s">
        <v>2745</v>
      </c>
      <c r="F1133" s="662" t="s">
        <v>2726</v>
      </c>
      <c r="G1133" s="662" t="s">
        <v>2766</v>
      </c>
      <c r="H1133" s="662" t="s">
        <v>582</v>
      </c>
      <c r="I1133" s="662" t="s">
        <v>2767</v>
      </c>
      <c r="J1133" s="662" t="s">
        <v>1248</v>
      </c>
      <c r="K1133" s="662" t="s">
        <v>1237</v>
      </c>
      <c r="L1133" s="663">
        <v>0</v>
      </c>
      <c r="M1133" s="663">
        <v>0</v>
      </c>
      <c r="N1133" s="662">
        <v>5</v>
      </c>
      <c r="O1133" s="745">
        <v>2</v>
      </c>
      <c r="P1133" s="663">
        <v>0</v>
      </c>
      <c r="Q1133" s="678"/>
      <c r="R1133" s="662">
        <v>1</v>
      </c>
      <c r="S1133" s="678">
        <v>0.2</v>
      </c>
      <c r="T1133" s="745">
        <v>0.5</v>
      </c>
      <c r="U1133" s="701">
        <v>0.25</v>
      </c>
    </row>
    <row r="1134" spans="1:21" ht="14.4" customHeight="1" x14ac:dyDescent="0.3">
      <c r="A1134" s="661">
        <v>11</v>
      </c>
      <c r="B1134" s="662" t="s">
        <v>581</v>
      </c>
      <c r="C1134" s="662" t="s">
        <v>2731</v>
      </c>
      <c r="D1134" s="743" t="s">
        <v>4537</v>
      </c>
      <c r="E1134" s="744" t="s">
        <v>2745</v>
      </c>
      <c r="F1134" s="662" t="s">
        <v>2726</v>
      </c>
      <c r="G1134" s="662" t="s">
        <v>2768</v>
      </c>
      <c r="H1134" s="662" t="s">
        <v>582</v>
      </c>
      <c r="I1134" s="662" t="s">
        <v>1957</v>
      </c>
      <c r="J1134" s="662" t="s">
        <v>1958</v>
      </c>
      <c r="K1134" s="662" t="s">
        <v>2594</v>
      </c>
      <c r="L1134" s="663">
        <v>78.33</v>
      </c>
      <c r="M1134" s="663">
        <v>783.3</v>
      </c>
      <c r="N1134" s="662">
        <v>10</v>
      </c>
      <c r="O1134" s="745">
        <v>2</v>
      </c>
      <c r="P1134" s="663">
        <v>783.3</v>
      </c>
      <c r="Q1134" s="678">
        <v>1</v>
      </c>
      <c r="R1134" s="662">
        <v>10</v>
      </c>
      <c r="S1134" s="678">
        <v>1</v>
      </c>
      <c r="T1134" s="745">
        <v>2</v>
      </c>
      <c r="U1134" s="701">
        <v>1</v>
      </c>
    </row>
    <row r="1135" spans="1:21" ht="14.4" customHeight="1" x14ac:dyDescent="0.3">
      <c r="A1135" s="661">
        <v>11</v>
      </c>
      <c r="B1135" s="662" t="s">
        <v>581</v>
      </c>
      <c r="C1135" s="662" t="s">
        <v>2731</v>
      </c>
      <c r="D1135" s="743" t="s">
        <v>4537</v>
      </c>
      <c r="E1135" s="744" t="s">
        <v>2745</v>
      </c>
      <c r="F1135" s="662" t="s">
        <v>2726</v>
      </c>
      <c r="G1135" s="662" t="s">
        <v>3034</v>
      </c>
      <c r="H1135" s="662" t="s">
        <v>582</v>
      </c>
      <c r="I1135" s="662" t="s">
        <v>639</v>
      </c>
      <c r="J1135" s="662" t="s">
        <v>3035</v>
      </c>
      <c r="K1135" s="662" t="s">
        <v>3036</v>
      </c>
      <c r="L1135" s="663">
        <v>18.11</v>
      </c>
      <c r="M1135" s="663">
        <v>36.22</v>
      </c>
      <c r="N1135" s="662">
        <v>2</v>
      </c>
      <c r="O1135" s="745">
        <v>0.5</v>
      </c>
      <c r="P1135" s="663">
        <v>36.22</v>
      </c>
      <c r="Q1135" s="678">
        <v>1</v>
      </c>
      <c r="R1135" s="662">
        <v>2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11</v>
      </c>
      <c r="B1136" s="662" t="s">
        <v>581</v>
      </c>
      <c r="C1136" s="662" t="s">
        <v>2731</v>
      </c>
      <c r="D1136" s="743" t="s">
        <v>4537</v>
      </c>
      <c r="E1136" s="744" t="s">
        <v>2745</v>
      </c>
      <c r="F1136" s="662" t="s">
        <v>2726</v>
      </c>
      <c r="G1136" s="662" t="s">
        <v>3034</v>
      </c>
      <c r="H1136" s="662" t="s">
        <v>582</v>
      </c>
      <c r="I1136" s="662" t="s">
        <v>639</v>
      </c>
      <c r="J1136" s="662" t="s">
        <v>3035</v>
      </c>
      <c r="K1136" s="662" t="s">
        <v>3036</v>
      </c>
      <c r="L1136" s="663">
        <v>37.61</v>
      </c>
      <c r="M1136" s="663">
        <v>75.22</v>
      </c>
      <c r="N1136" s="662">
        <v>2</v>
      </c>
      <c r="O1136" s="745">
        <v>1</v>
      </c>
      <c r="P1136" s="663">
        <v>75.22</v>
      </c>
      <c r="Q1136" s="678">
        <v>1</v>
      </c>
      <c r="R1136" s="662">
        <v>2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11</v>
      </c>
      <c r="B1137" s="662" t="s">
        <v>581</v>
      </c>
      <c r="C1137" s="662" t="s">
        <v>2731</v>
      </c>
      <c r="D1137" s="743" t="s">
        <v>4537</v>
      </c>
      <c r="E1137" s="744" t="s">
        <v>2745</v>
      </c>
      <c r="F1137" s="662" t="s">
        <v>2726</v>
      </c>
      <c r="G1137" s="662" t="s">
        <v>3865</v>
      </c>
      <c r="H1137" s="662" t="s">
        <v>582</v>
      </c>
      <c r="I1137" s="662" t="s">
        <v>3866</v>
      </c>
      <c r="J1137" s="662" t="s">
        <v>3867</v>
      </c>
      <c r="K1137" s="662" t="s">
        <v>3868</v>
      </c>
      <c r="L1137" s="663">
        <v>113.66</v>
      </c>
      <c r="M1137" s="663">
        <v>227.32</v>
      </c>
      <c r="N1137" s="662">
        <v>2</v>
      </c>
      <c r="O1137" s="745">
        <v>1</v>
      </c>
      <c r="P1137" s="663">
        <v>227.32</v>
      </c>
      <c r="Q1137" s="678">
        <v>1</v>
      </c>
      <c r="R1137" s="662">
        <v>2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11</v>
      </c>
      <c r="B1138" s="662" t="s">
        <v>581</v>
      </c>
      <c r="C1138" s="662" t="s">
        <v>2731</v>
      </c>
      <c r="D1138" s="743" t="s">
        <v>4537</v>
      </c>
      <c r="E1138" s="744" t="s">
        <v>2745</v>
      </c>
      <c r="F1138" s="662" t="s">
        <v>2726</v>
      </c>
      <c r="G1138" s="662" t="s">
        <v>3865</v>
      </c>
      <c r="H1138" s="662" t="s">
        <v>582</v>
      </c>
      <c r="I1138" s="662" t="s">
        <v>3866</v>
      </c>
      <c r="J1138" s="662" t="s">
        <v>3867</v>
      </c>
      <c r="K1138" s="662" t="s">
        <v>3868</v>
      </c>
      <c r="L1138" s="663">
        <v>69.16</v>
      </c>
      <c r="M1138" s="663">
        <v>138.32</v>
      </c>
      <c r="N1138" s="662">
        <v>2</v>
      </c>
      <c r="O1138" s="745">
        <v>1</v>
      </c>
      <c r="P1138" s="663">
        <v>138.32</v>
      </c>
      <c r="Q1138" s="678">
        <v>1</v>
      </c>
      <c r="R1138" s="662">
        <v>2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11</v>
      </c>
      <c r="B1139" s="662" t="s">
        <v>581</v>
      </c>
      <c r="C1139" s="662" t="s">
        <v>2731</v>
      </c>
      <c r="D1139" s="743" t="s">
        <v>4537</v>
      </c>
      <c r="E1139" s="744" t="s">
        <v>2745</v>
      </c>
      <c r="F1139" s="662" t="s">
        <v>2726</v>
      </c>
      <c r="G1139" s="662" t="s">
        <v>3865</v>
      </c>
      <c r="H1139" s="662" t="s">
        <v>582</v>
      </c>
      <c r="I1139" s="662" t="s">
        <v>3869</v>
      </c>
      <c r="J1139" s="662" t="s">
        <v>3867</v>
      </c>
      <c r="K1139" s="662" t="s">
        <v>3870</v>
      </c>
      <c r="L1139" s="663">
        <v>0</v>
      </c>
      <c r="M1139" s="663">
        <v>0</v>
      </c>
      <c r="N1139" s="662">
        <v>1</v>
      </c>
      <c r="O1139" s="745">
        <v>1</v>
      </c>
      <c r="P1139" s="663">
        <v>0</v>
      </c>
      <c r="Q1139" s="678"/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11</v>
      </c>
      <c r="B1140" s="662" t="s">
        <v>581</v>
      </c>
      <c r="C1140" s="662" t="s">
        <v>2731</v>
      </c>
      <c r="D1140" s="743" t="s">
        <v>4537</v>
      </c>
      <c r="E1140" s="744" t="s">
        <v>2745</v>
      </c>
      <c r="F1140" s="662" t="s">
        <v>2726</v>
      </c>
      <c r="G1140" s="662" t="s">
        <v>3871</v>
      </c>
      <c r="H1140" s="662" t="s">
        <v>1064</v>
      </c>
      <c r="I1140" s="662" t="s">
        <v>1132</v>
      </c>
      <c r="J1140" s="662" t="s">
        <v>2619</v>
      </c>
      <c r="K1140" s="662" t="s">
        <v>2620</v>
      </c>
      <c r="L1140" s="663">
        <v>424.24</v>
      </c>
      <c r="M1140" s="663">
        <v>424.24</v>
      </c>
      <c r="N1140" s="662">
        <v>1</v>
      </c>
      <c r="O1140" s="745">
        <v>0.5</v>
      </c>
      <c r="P1140" s="663">
        <v>424.24</v>
      </c>
      <c r="Q1140" s="678">
        <v>1</v>
      </c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11</v>
      </c>
      <c r="B1141" s="662" t="s">
        <v>581</v>
      </c>
      <c r="C1141" s="662" t="s">
        <v>2731</v>
      </c>
      <c r="D1141" s="743" t="s">
        <v>4537</v>
      </c>
      <c r="E1141" s="744" t="s">
        <v>2745</v>
      </c>
      <c r="F1141" s="662" t="s">
        <v>2726</v>
      </c>
      <c r="G1141" s="662" t="s">
        <v>2916</v>
      </c>
      <c r="H1141" s="662" t="s">
        <v>582</v>
      </c>
      <c r="I1141" s="662" t="s">
        <v>2109</v>
      </c>
      <c r="J1141" s="662" t="s">
        <v>2110</v>
      </c>
      <c r="K1141" s="662" t="s">
        <v>2917</v>
      </c>
      <c r="L1141" s="663">
        <v>156.77000000000001</v>
      </c>
      <c r="M1141" s="663">
        <v>313.54000000000002</v>
      </c>
      <c r="N1141" s="662">
        <v>2</v>
      </c>
      <c r="O1141" s="745">
        <v>1</v>
      </c>
      <c r="P1141" s="663">
        <v>313.54000000000002</v>
      </c>
      <c r="Q1141" s="678">
        <v>1</v>
      </c>
      <c r="R1141" s="662">
        <v>2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11</v>
      </c>
      <c r="B1142" s="662" t="s">
        <v>581</v>
      </c>
      <c r="C1142" s="662" t="s">
        <v>2731</v>
      </c>
      <c r="D1142" s="743" t="s">
        <v>4537</v>
      </c>
      <c r="E1142" s="744" t="s">
        <v>2745</v>
      </c>
      <c r="F1142" s="662" t="s">
        <v>2726</v>
      </c>
      <c r="G1142" s="662" t="s">
        <v>2916</v>
      </c>
      <c r="H1142" s="662" t="s">
        <v>582</v>
      </c>
      <c r="I1142" s="662" t="s">
        <v>2109</v>
      </c>
      <c r="J1142" s="662" t="s">
        <v>2110</v>
      </c>
      <c r="K1142" s="662" t="s">
        <v>2917</v>
      </c>
      <c r="L1142" s="663">
        <v>107.27</v>
      </c>
      <c r="M1142" s="663">
        <v>214.54</v>
      </c>
      <c r="N1142" s="662">
        <v>2</v>
      </c>
      <c r="O1142" s="745">
        <v>1</v>
      </c>
      <c r="P1142" s="663">
        <v>214.54</v>
      </c>
      <c r="Q1142" s="678">
        <v>1</v>
      </c>
      <c r="R1142" s="662">
        <v>2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11</v>
      </c>
      <c r="B1143" s="662" t="s">
        <v>581</v>
      </c>
      <c r="C1143" s="662" t="s">
        <v>2731</v>
      </c>
      <c r="D1143" s="743" t="s">
        <v>4537</v>
      </c>
      <c r="E1143" s="744" t="s">
        <v>2745</v>
      </c>
      <c r="F1143" s="662" t="s">
        <v>2726</v>
      </c>
      <c r="G1143" s="662" t="s">
        <v>3067</v>
      </c>
      <c r="H1143" s="662" t="s">
        <v>582</v>
      </c>
      <c r="I1143" s="662" t="s">
        <v>3068</v>
      </c>
      <c r="J1143" s="662" t="s">
        <v>3069</v>
      </c>
      <c r="K1143" s="662" t="s">
        <v>3070</v>
      </c>
      <c r="L1143" s="663">
        <v>159.71</v>
      </c>
      <c r="M1143" s="663">
        <v>319.42</v>
      </c>
      <c r="N1143" s="662">
        <v>2</v>
      </c>
      <c r="O1143" s="745">
        <v>1</v>
      </c>
      <c r="P1143" s="663">
        <v>319.42</v>
      </c>
      <c r="Q1143" s="678">
        <v>1</v>
      </c>
      <c r="R1143" s="662">
        <v>2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11</v>
      </c>
      <c r="B1144" s="662" t="s">
        <v>581</v>
      </c>
      <c r="C1144" s="662" t="s">
        <v>2731</v>
      </c>
      <c r="D1144" s="743" t="s">
        <v>4537</v>
      </c>
      <c r="E1144" s="744" t="s">
        <v>2745</v>
      </c>
      <c r="F1144" s="662" t="s">
        <v>2726</v>
      </c>
      <c r="G1144" s="662" t="s">
        <v>3067</v>
      </c>
      <c r="H1144" s="662" t="s">
        <v>582</v>
      </c>
      <c r="I1144" s="662" t="s">
        <v>3872</v>
      </c>
      <c r="J1144" s="662" t="s">
        <v>3672</v>
      </c>
      <c r="K1144" s="662" t="s">
        <v>3873</v>
      </c>
      <c r="L1144" s="663">
        <v>0</v>
      </c>
      <c r="M1144" s="663">
        <v>0</v>
      </c>
      <c r="N1144" s="662">
        <v>1</v>
      </c>
      <c r="O1144" s="745">
        <v>1</v>
      </c>
      <c r="P1144" s="663">
        <v>0</v>
      </c>
      <c r="Q1144" s="678"/>
      <c r="R1144" s="662">
        <v>1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11</v>
      </c>
      <c r="B1145" s="662" t="s">
        <v>581</v>
      </c>
      <c r="C1145" s="662" t="s">
        <v>2731</v>
      </c>
      <c r="D1145" s="743" t="s">
        <v>4537</v>
      </c>
      <c r="E1145" s="744" t="s">
        <v>2745</v>
      </c>
      <c r="F1145" s="662" t="s">
        <v>2726</v>
      </c>
      <c r="G1145" s="662" t="s">
        <v>2826</v>
      </c>
      <c r="H1145" s="662" t="s">
        <v>582</v>
      </c>
      <c r="I1145" s="662" t="s">
        <v>883</v>
      </c>
      <c r="J1145" s="662" t="s">
        <v>884</v>
      </c>
      <c r="K1145" s="662" t="s">
        <v>2827</v>
      </c>
      <c r="L1145" s="663">
        <v>60.9</v>
      </c>
      <c r="M1145" s="663">
        <v>60.9</v>
      </c>
      <c r="N1145" s="662">
        <v>1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11</v>
      </c>
      <c r="B1146" s="662" t="s">
        <v>581</v>
      </c>
      <c r="C1146" s="662" t="s">
        <v>2731</v>
      </c>
      <c r="D1146" s="743" t="s">
        <v>4537</v>
      </c>
      <c r="E1146" s="744" t="s">
        <v>2745</v>
      </c>
      <c r="F1146" s="662" t="s">
        <v>2726</v>
      </c>
      <c r="G1146" s="662" t="s">
        <v>2828</v>
      </c>
      <c r="H1146" s="662" t="s">
        <v>582</v>
      </c>
      <c r="I1146" s="662" t="s">
        <v>798</v>
      </c>
      <c r="J1146" s="662" t="s">
        <v>799</v>
      </c>
      <c r="K1146" s="662" t="s">
        <v>2870</v>
      </c>
      <c r="L1146" s="663">
        <v>0</v>
      </c>
      <c r="M1146" s="663">
        <v>0</v>
      </c>
      <c r="N1146" s="662">
        <v>2</v>
      </c>
      <c r="O1146" s="745">
        <v>1.5</v>
      </c>
      <c r="P1146" s="663">
        <v>0</v>
      </c>
      <c r="Q1146" s="678"/>
      <c r="R1146" s="662">
        <v>1</v>
      </c>
      <c r="S1146" s="678">
        <v>0.5</v>
      </c>
      <c r="T1146" s="745">
        <v>1</v>
      </c>
      <c r="U1146" s="701">
        <v>0.66666666666666663</v>
      </c>
    </row>
    <row r="1147" spans="1:21" ht="14.4" customHeight="1" x14ac:dyDescent="0.3">
      <c r="A1147" s="661">
        <v>11</v>
      </c>
      <c r="B1147" s="662" t="s">
        <v>581</v>
      </c>
      <c r="C1147" s="662" t="s">
        <v>2731</v>
      </c>
      <c r="D1147" s="743" t="s">
        <v>4537</v>
      </c>
      <c r="E1147" s="744" t="s">
        <v>2745</v>
      </c>
      <c r="F1147" s="662" t="s">
        <v>2726</v>
      </c>
      <c r="G1147" s="662" t="s">
        <v>2828</v>
      </c>
      <c r="H1147" s="662" t="s">
        <v>582</v>
      </c>
      <c r="I1147" s="662" t="s">
        <v>1851</v>
      </c>
      <c r="J1147" s="662" t="s">
        <v>799</v>
      </c>
      <c r="K1147" s="662" t="s">
        <v>1852</v>
      </c>
      <c r="L1147" s="663">
        <v>0</v>
      </c>
      <c r="M1147" s="663">
        <v>0</v>
      </c>
      <c r="N1147" s="662">
        <v>2</v>
      </c>
      <c r="O1147" s="745">
        <v>0.5</v>
      </c>
      <c r="P1147" s="663">
        <v>0</v>
      </c>
      <c r="Q1147" s="678"/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11</v>
      </c>
      <c r="B1148" s="662" t="s">
        <v>581</v>
      </c>
      <c r="C1148" s="662" t="s">
        <v>2731</v>
      </c>
      <c r="D1148" s="743" t="s">
        <v>4537</v>
      </c>
      <c r="E1148" s="744" t="s">
        <v>2745</v>
      </c>
      <c r="F1148" s="662" t="s">
        <v>2726</v>
      </c>
      <c r="G1148" s="662" t="s">
        <v>3087</v>
      </c>
      <c r="H1148" s="662" t="s">
        <v>582</v>
      </c>
      <c r="I1148" s="662" t="s">
        <v>3874</v>
      </c>
      <c r="J1148" s="662" t="s">
        <v>2048</v>
      </c>
      <c r="K1148" s="662" t="s">
        <v>3875</v>
      </c>
      <c r="L1148" s="663">
        <v>114</v>
      </c>
      <c r="M1148" s="663">
        <v>114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11</v>
      </c>
      <c r="B1149" s="662" t="s">
        <v>581</v>
      </c>
      <c r="C1149" s="662" t="s">
        <v>2731</v>
      </c>
      <c r="D1149" s="743" t="s">
        <v>4537</v>
      </c>
      <c r="E1149" s="744" t="s">
        <v>2745</v>
      </c>
      <c r="F1149" s="662" t="s">
        <v>2726</v>
      </c>
      <c r="G1149" s="662" t="s">
        <v>3529</v>
      </c>
      <c r="H1149" s="662" t="s">
        <v>582</v>
      </c>
      <c r="I1149" s="662" t="s">
        <v>3876</v>
      </c>
      <c r="J1149" s="662" t="s">
        <v>3877</v>
      </c>
      <c r="K1149" s="662" t="s">
        <v>3878</v>
      </c>
      <c r="L1149" s="663">
        <v>49.38</v>
      </c>
      <c r="M1149" s="663">
        <v>148.14000000000001</v>
      </c>
      <c r="N1149" s="662">
        <v>3</v>
      </c>
      <c r="O1149" s="745">
        <v>2</v>
      </c>
      <c r="P1149" s="663">
        <v>148.14000000000001</v>
      </c>
      <c r="Q1149" s="678">
        <v>1</v>
      </c>
      <c r="R1149" s="662">
        <v>3</v>
      </c>
      <c r="S1149" s="678">
        <v>1</v>
      </c>
      <c r="T1149" s="745">
        <v>2</v>
      </c>
      <c r="U1149" s="701">
        <v>1</v>
      </c>
    </row>
    <row r="1150" spans="1:21" ht="14.4" customHeight="1" x14ac:dyDescent="0.3">
      <c r="A1150" s="661">
        <v>11</v>
      </c>
      <c r="B1150" s="662" t="s">
        <v>581</v>
      </c>
      <c r="C1150" s="662" t="s">
        <v>2731</v>
      </c>
      <c r="D1150" s="743" t="s">
        <v>4537</v>
      </c>
      <c r="E1150" s="744" t="s">
        <v>2745</v>
      </c>
      <c r="F1150" s="662" t="s">
        <v>2726</v>
      </c>
      <c r="G1150" s="662" t="s">
        <v>2775</v>
      </c>
      <c r="H1150" s="662" t="s">
        <v>582</v>
      </c>
      <c r="I1150" s="662" t="s">
        <v>1251</v>
      </c>
      <c r="J1150" s="662" t="s">
        <v>1252</v>
      </c>
      <c r="K1150" s="662" t="s">
        <v>1253</v>
      </c>
      <c r="L1150" s="663">
        <v>147.31</v>
      </c>
      <c r="M1150" s="663">
        <v>147.31</v>
      </c>
      <c r="N1150" s="662">
        <v>1</v>
      </c>
      <c r="O1150" s="745">
        <v>0.5</v>
      </c>
      <c r="P1150" s="663">
        <v>147.31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11</v>
      </c>
      <c r="B1151" s="662" t="s">
        <v>581</v>
      </c>
      <c r="C1151" s="662" t="s">
        <v>2731</v>
      </c>
      <c r="D1151" s="743" t="s">
        <v>4537</v>
      </c>
      <c r="E1151" s="744" t="s">
        <v>2745</v>
      </c>
      <c r="F1151" s="662" t="s">
        <v>2726</v>
      </c>
      <c r="G1151" s="662" t="s">
        <v>2775</v>
      </c>
      <c r="H1151" s="662" t="s">
        <v>582</v>
      </c>
      <c r="I1151" s="662" t="s">
        <v>2776</v>
      </c>
      <c r="J1151" s="662" t="s">
        <v>2777</v>
      </c>
      <c r="K1151" s="662" t="s">
        <v>2778</v>
      </c>
      <c r="L1151" s="663">
        <v>73.66</v>
      </c>
      <c r="M1151" s="663">
        <v>368.29999999999995</v>
      </c>
      <c r="N1151" s="662">
        <v>5</v>
      </c>
      <c r="O1151" s="745">
        <v>2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11</v>
      </c>
      <c r="B1152" s="662" t="s">
        <v>581</v>
      </c>
      <c r="C1152" s="662" t="s">
        <v>2731</v>
      </c>
      <c r="D1152" s="743" t="s">
        <v>4537</v>
      </c>
      <c r="E1152" s="744" t="s">
        <v>2745</v>
      </c>
      <c r="F1152" s="662" t="s">
        <v>2726</v>
      </c>
      <c r="G1152" s="662" t="s">
        <v>2775</v>
      </c>
      <c r="H1152" s="662" t="s">
        <v>582</v>
      </c>
      <c r="I1152" s="662" t="s">
        <v>3879</v>
      </c>
      <c r="J1152" s="662" t="s">
        <v>2777</v>
      </c>
      <c r="K1152" s="662" t="s">
        <v>3880</v>
      </c>
      <c r="L1152" s="663">
        <v>0</v>
      </c>
      <c r="M1152" s="663">
        <v>0</v>
      </c>
      <c r="N1152" s="662">
        <v>2</v>
      </c>
      <c r="O1152" s="745">
        <v>1.5</v>
      </c>
      <c r="P1152" s="663">
        <v>0</v>
      </c>
      <c r="Q1152" s="678"/>
      <c r="R1152" s="662">
        <v>2</v>
      </c>
      <c r="S1152" s="678">
        <v>1</v>
      </c>
      <c r="T1152" s="745">
        <v>1.5</v>
      </c>
      <c r="U1152" s="701">
        <v>1</v>
      </c>
    </row>
    <row r="1153" spans="1:21" ht="14.4" customHeight="1" x14ac:dyDescent="0.3">
      <c r="A1153" s="661">
        <v>11</v>
      </c>
      <c r="B1153" s="662" t="s">
        <v>581</v>
      </c>
      <c r="C1153" s="662" t="s">
        <v>2731</v>
      </c>
      <c r="D1153" s="743" t="s">
        <v>4537</v>
      </c>
      <c r="E1153" s="744" t="s">
        <v>2745</v>
      </c>
      <c r="F1153" s="662" t="s">
        <v>2726</v>
      </c>
      <c r="G1153" s="662" t="s">
        <v>2882</v>
      </c>
      <c r="H1153" s="662" t="s">
        <v>582</v>
      </c>
      <c r="I1153" s="662" t="s">
        <v>2929</v>
      </c>
      <c r="J1153" s="662" t="s">
        <v>2930</v>
      </c>
      <c r="K1153" s="662" t="s">
        <v>2931</v>
      </c>
      <c r="L1153" s="663">
        <v>0</v>
      </c>
      <c r="M1153" s="663">
        <v>0</v>
      </c>
      <c r="N1153" s="662">
        <v>1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11</v>
      </c>
      <c r="B1154" s="662" t="s">
        <v>581</v>
      </c>
      <c r="C1154" s="662" t="s">
        <v>2731</v>
      </c>
      <c r="D1154" s="743" t="s">
        <v>4537</v>
      </c>
      <c r="E1154" s="744" t="s">
        <v>2745</v>
      </c>
      <c r="F1154" s="662" t="s">
        <v>2726</v>
      </c>
      <c r="G1154" s="662" t="s">
        <v>2956</v>
      </c>
      <c r="H1154" s="662" t="s">
        <v>1064</v>
      </c>
      <c r="I1154" s="662" t="s">
        <v>2957</v>
      </c>
      <c r="J1154" s="662" t="s">
        <v>2340</v>
      </c>
      <c r="K1154" s="662" t="s">
        <v>2958</v>
      </c>
      <c r="L1154" s="663">
        <v>64.56</v>
      </c>
      <c r="M1154" s="663">
        <v>64.56</v>
      </c>
      <c r="N1154" s="662">
        <v>1</v>
      </c>
      <c r="O1154" s="745">
        <v>1</v>
      </c>
      <c r="P1154" s="663">
        <v>64.56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11</v>
      </c>
      <c r="B1155" s="662" t="s">
        <v>581</v>
      </c>
      <c r="C1155" s="662" t="s">
        <v>2731</v>
      </c>
      <c r="D1155" s="743" t="s">
        <v>4537</v>
      </c>
      <c r="E1155" s="744" t="s">
        <v>2745</v>
      </c>
      <c r="F1155" s="662" t="s">
        <v>2726</v>
      </c>
      <c r="G1155" s="662" t="s">
        <v>3881</v>
      </c>
      <c r="H1155" s="662" t="s">
        <v>582</v>
      </c>
      <c r="I1155" s="662" t="s">
        <v>3882</v>
      </c>
      <c r="J1155" s="662" t="s">
        <v>3883</v>
      </c>
      <c r="K1155" s="662" t="s">
        <v>3884</v>
      </c>
      <c r="L1155" s="663">
        <v>54.99</v>
      </c>
      <c r="M1155" s="663">
        <v>54.99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11</v>
      </c>
      <c r="B1156" s="662" t="s">
        <v>581</v>
      </c>
      <c r="C1156" s="662" t="s">
        <v>2731</v>
      </c>
      <c r="D1156" s="743" t="s">
        <v>4537</v>
      </c>
      <c r="E1156" s="744" t="s">
        <v>2745</v>
      </c>
      <c r="F1156" s="662" t="s">
        <v>2726</v>
      </c>
      <c r="G1156" s="662" t="s">
        <v>2780</v>
      </c>
      <c r="H1156" s="662" t="s">
        <v>1064</v>
      </c>
      <c r="I1156" s="662" t="s">
        <v>1197</v>
      </c>
      <c r="J1156" s="662" t="s">
        <v>1089</v>
      </c>
      <c r="K1156" s="662" t="s">
        <v>2554</v>
      </c>
      <c r="L1156" s="663">
        <v>543.39</v>
      </c>
      <c r="M1156" s="663">
        <v>5433.9</v>
      </c>
      <c r="N1156" s="662">
        <v>10</v>
      </c>
      <c r="O1156" s="745">
        <v>5</v>
      </c>
      <c r="P1156" s="663">
        <v>2716.95</v>
      </c>
      <c r="Q1156" s="678">
        <v>0.5</v>
      </c>
      <c r="R1156" s="662">
        <v>5</v>
      </c>
      <c r="S1156" s="678">
        <v>0.5</v>
      </c>
      <c r="T1156" s="745">
        <v>3</v>
      </c>
      <c r="U1156" s="701">
        <v>0.6</v>
      </c>
    </row>
    <row r="1157" spans="1:21" ht="14.4" customHeight="1" x14ac:dyDescent="0.3">
      <c r="A1157" s="661">
        <v>11</v>
      </c>
      <c r="B1157" s="662" t="s">
        <v>581</v>
      </c>
      <c r="C1157" s="662" t="s">
        <v>2731</v>
      </c>
      <c r="D1157" s="743" t="s">
        <v>4537</v>
      </c>
      <c r="E1157" s="744" t="s">
        <v>2745</v>
      </c>
      <c r="F1157" s="662" t="s">
        <v>2726</v>
      </c>
      <c r="G1157" s="662" t="s">
        <v>2780</v>
      </c>
      <c r="H1157" s="662" t="s">
        <v>1064</v>
      </c>
      <c r="I1157" s="662" t="s">
        <v>1088</v>
      </c>
      <c r="J1157" s="662" t="s">
        <v>1089</v>
      </c>
      <c r="K1157" s="662" t="s">
        <v>2553</v>
      </c>
      <c r="L1157" s="663">
        <v>815.1</v>
      </c>
      <c r="M1157" s="663">
        <v>16302.000000000004</v>
      </c>
      <c r="N1157" s="662">
        <v>20</v>
      </c>
      <c r="O1157" s="745">
        <v>11.5</v>
      </c>
      <c r="P1157" s="663">
        <v>16302.000000000004</v>
      </c>
      <c r="Q1157" s="678">
        <v>1</v>
      </c>
      <c r="R1157" s="662">
        <v>20</v>
      </c>
      <c r="S1157" s="678">
        <v>1</v>
      </c>
      <c r="T1157" s="745">
        <v>11.5</v>
      </c>
      <c r="U1157" s="701">
        <v>1</v>
      </c>
    </row>
    <row r="1158" spans="1:21" ht="14.4" customHeight="1" x14ac:dyDescent="0.3">
      <c r="A1158" s="661">
        <v>11</v>
      </c>
      <c r="B1158" s="662" t="s">
        <v>581</v>
      </c>
      <c r="C1158" s="662" t="s">
        <v>2731</v>
      </c>
      <c r="D1158" s="743" t="s">
        <v>4537</v>
      </c>
      <c r="E1158" s="744" t="s">
        <v>2745</v>
      </c>
      <c r="F1158" s="662" t="s">
        <v>2726</v>
      </c>
      <c r="G1158" s="662" t="s">
        <v>2780</v>
      </c>
      <c r="H1158" s="662" t="s">
        <v>1064</v>
      </c>
      <c r="I1158" s="662" t="s">
        <v>1092</v>
      </c>
      <c r="J1158" s="662" t="s">
        <v>1089</v>
      </c>
      <c r="K1158" s="662" t="s">
        <v>2555</v>
      </c>
      <c r="L1158" s="663">
        <v>923.74</v>
      </c>
      <c r="M1158" s="663">
        <v>923.74</v>
      </c>
      <c r="N1158" s="662">
        <v>1</v>
      </c>
      <c r="O1158" s="745">
        <v>1</v>
      </c>
      <c r="P1158" s="663">
        <v>923.74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11</v>
      </c>
      <c r="B1159" s="662" t="s">
        <v>581</v>
      </c>
      <c r="C1159" s="662" t="s">
        <v>2731</v>
      </c>
      <c r="D1159" s="743" t="s">
        <v>4537</v>
      </c>
      <c r="E1159" s="744" t="s">
        <v>2745</v>
      </c>
      <c r="F1159" s="662" t="s">
        <v>2726</v>
      </c>
      <c r="G1159" s="662" t="s">
        <v>2783</v>
      </c>
      <c r="H1159" s="662" t="s">
        <v>582</v>
      </c>
      <c r="I1159" s="662" t="s">
        <v>2258</v>
      </c>
      <c r="J1159" s="662" t="s">
        <v>1074</v>
      </c>
      <c r="K1159" s="662" t="s">
        <v>2889</v>
      </c>
      <c r="L1159" s="663">
        <v>48.42</v>
      </c>
      <c r="M1159" s="663">
        <v>48.42</v>
      </c>
      <c r="N1159" s="662">
        <v>1</v>
      </c>
      <c r="O1159" s="745">
        <v>0.5</v>
      </c>
      <c r="P1159" s="663">
        <v>48.42</v>
      </c>
      <c r="Q1159" s="678">
        <v>1</v>
      </c>
      <c r="R1159" s="662">
        <v>1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11</v>
      </c>
      <c r="B1160" s="662" t="s">
        <v>581</v>
      </c>
      <c r="C1160" s="662" t="s">
        <v>2731</v>
      </c>
      <c r="D1160" s="743" t="s">
        <v>4537</v>
      </c>
      <c r="E1160" s="744" t="s">
        <v>2745</v>
      </c>
      <c r="F1160" s="662" t="s">
        <v>2726</v>
      </c>
      <c r="G1160" s="662" t="s">
        <v>3117</v>
      </c>
      <c r="H1160" s="662" t="s">
        <v>582</v>
      </c>
      <c r="I1160" s="662" t="s">
        <v>3123</v>
      </c>
      <c r="J1160" s="662" t="s">
        <v>3119</v>
      </c>
      <c r="K1160" s="662" t="s">
        <v>3124</v>
      </c>
      <c r="L1160" s="663">
        <v>0</v>
      </c>
      <c r="M1160" s="663">
        <v>0</v>
      </c>
      <c r="N1160" s="662">
        <v>1</v>
      </c>
      <c r="O1160" s="745">
        <v>0.5</v>
      </c>
      <c r="P1160" s="663">
        <v>0</v>
      </c>
      <c r="Q1160" s="678"/>
      <c r="R1160" s="662">
        <v>1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11</v>
      </c>
      <c r="B1161" s="662" t="s">
        <v>581</v>
      </c>
      <c r="C1161" s="662" t="s">
        <v>2731</v>
      </c>
      <c r="D1161" s="743" t="s">
        <v>4537</v>
      </c>
      <c r="E1161" s="744" t="s">
        <v>2745</v>
      </c>
      <c r="F1161" s="662" t="s">
        <v>2726</v>
      </c>
      <c r="G1161" s="662" t="s">
        <v>3125</v>
      </c>
      <c r="H1161" s="662" t="s">
        <v>582</v>
      </c>
      <c r="I1161" s="662" t="s">
        <v>3885</v>
      </c>
      <c r="J1161" s="662" t="s">
        <v>3886</v>
      </c>
      <c r="K1161" s="662" t="s">
        <v>3887</v>
      </c>
      <c r="L1161" s="663">
        <v>0</v>
      </c>
      <c r="M1161" s="663">
        <v>0</v>
      </c>
      <c r="N1161" s="662">
        <v>1</v>
      </c>
      <c r="O1161" s="745">
        <v>1</v>
      </c>
      <c r="P1161" s="663">
        <v>0</v>
      </c>
      <c r="Q1161" s="678"/>
      <c r="R1161" s="662">
        <v>1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11</v>
      </c>
      <c r="B1162" s="662" t="s">
        <v>581</v>
      </c>
      <c r="C1162" s="662" t="s">
        <v>2731</v>
      </c>
      <c r="D1162" s="743" t="s">
        <v>4537</v>
      </c>
      <c r="E1162" s="744" t="s">
        <v>2745</v>
      </c>
      <c r="F1162" s="662" t="s">
        <v>2726</v>
      </c>
      <c r="G1162" s="662" t="s">
        <v>3125</v>
      </c>
      <c r="H1162" s="662" t="s">
        <v>582</v>
      </c>
      <c r="I1162" s="662" t="s">
        <v>3888</v>
      </c>
      <c r="J1162" s="662" t="s">
        <v>3889</v>
      </c>
      <c r="K1162" s="662" t="s">
        <v>692</v>
      </c>
      <c r="L1162" s="663">
        <v>57.64</v>
      </c>
      <c r="M1162" s="663">
        <v>115.28</v>
      </c>
      <c r="N1162" s="662">
        <v>2</v>
      </c>
      <c r="O1162" s="745">
        <v>1.5</v>
      </c>
      <c r="P1162" s="663">
        <v>115.28</v>
      </c>
      <c r="Q1162" s="678">
        <v>1</v>
      </c>
      <c r="R1162" s="662">
        <v>2</v>
      </c>
      <c r="S1162" s="678">
        <v>1</v>
      </c>
      <c r="T1162" s="745">
        <v>1.5</v>
      </c>
      <c r="U1162" s="701">
        <v>1</v>
      </c>
    </row>
    <row r="1163" spans="1:21" ht="14.4" customHeight="1" x14ac:dyDescent="0.3">
      <c r="A1163" s="661">
        <v>11</v>
      </c>
      <c r="B1163" s="662" t="s">
        <v>581</v>
      </c>
      <c r="C1163" s="662" t="s">
        <v>2731</v>
      </c>
      <c r="D1163" s="743" t="s">
        <v>4537</v>
      </c>
      <c r="E1163" s="744" t="s">
        <v>2745</v>
      </c>
      <c r="F1163" s="662" t="s">
        <v>2726</v>
      </c>
      <c r="G1163" s="662" t="s">
        <v>2983</v>
      </c>
      <c r="H1163" s="662" t="s">
        <v>1064</v>
      </c>
      <c r="I1163" s="662" t="s">
        <v>3890</v>
      </c>
      <c r="J1163" s="662" t="s">
        <v>3891</v>
      </c>
      <c r="K1163" s="662" t="s">
        <v>3645</v>
      </c>
      <c r="L1163" s="663">
        <v>289.62</v>
      </c>
      <c r="M1163" s="663">
        <v>868.86</v>
      </c>
      <c r="N1163" s="662">
        <v>3</v>
      </c>
      <c r="O1163" s="745">
        <v>2.5</v>
      </c>
      <c r="P1163" s="663">
        <v>868.86</v>
      </c>
      <c r="Q1163" s="678">
        <v>1</v>
      </c>
      <c r="R1163" s="662">
        <v>3</v>
      </c>
      <c r="S1163" s="678">
        <v>1</v>
      </c>
      <c r="T1163" s="745">
        <v>2.5</v>
      </c>
      <c r="U1163" s="701">
        <v>1</v>
      </c>
    </row>
    <row r="1164" spans="1:21" ht="14.4" customHeight="1" x14ac:dyDescent="0.3">
      <c r="A1164" s="661">
        <v>11</v>
      </c>
      <c r="B1164" s="662" t="s">
        <v>581</v>
      </c>
      <c r="C1164" s="662" t="s">
        <v>2731</v>
      </c>
      <c r="D1164" s="743" t="s">
        <v>4537</v>
      </c>
      <c r="E1164" s="744" t="s">
        <v>2745</v>
      </c>
      <c r="F1164" s="662" t="s">
        <v>2726</v>
      </c>
      <c r="G1164" s="662" t="s">
        <v>2984</v>
      </c>
      <c r="H1164" s="662" t="s">
        <v>1064</v>
      </c>
      <c r="I1164" s="662" t="s">
        <v>3892</v>
      </c>
      <c r="J1164" s="662" t="s">
        <v>1568</v>
      </c>
      <c r="K1164" s="662" t="s">
        <v>1725</v>
      </c>
      <c r="L1164" s="663">
        <v>583.62</v>
      </c>
      <c r="M1164" s="663">
        <v>583.62</v>
      </c>
      <c r="N1164" s="662">
        <v>1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11</v>
      </c>
      <c r="B1165" s="662" t="s">
        <v>581</v>
      </c>
      <c r="C1165" s="662" t="s">
        <v>2731</v>
      </c>
      <c r="D1165" s="743" t="s">
        <v>4537</v>
      </c>
      <c r="E1165" s="744" t="s">
        <v>2745</v>
      </c>
      <c r="F1165" s="662" t="s">
        <v>2726</v>
      </c>
      <c r="G1165" s="662" t="s">
        <v>2784</v>
      </c>
      <c r="H1165" s="662" t="s">
        <v>582</v>
      </c>
      <c r="I1165" s="662" t="s">
        <v>725</v>
      </c>
      <c r="J1165" s="662" t="s">
        <v>2785</v>
      </c>
      <c r="K1165" s="662" t="s">
        <v>2786</v>
      </c>
      <c r="L1165" s="663">
        <v>0</v>
      </c>
      <c r="M1165" s="663">
        <v>0</v>
      </c>
      <c r="N1165" s="662">
        <v>11</v>
      </c>
      <c r="O1165" s="745">
        <v>6</v>
      </c>
      <c r="P1165" s="663">
        <v>0</v>
      </c>
      <c r="Q1165" s="678"/>
      <c r="R1165" s="662">
        <v>8</v>
      </c>
      <c r="S1165" s="678">
        <v>0.72727272727272729</v>
      </c>
      <c r="T1165" s="745">
        <v>4.5</v>
      </c>
      <c r="U1165" s="701">
        <v>0.75</v>
      </c>
    </row>
    <row r="1166" spans="1:21" ht="14.4" customHeight="1" x14ac:dyDescent="0.3">
      <c r="A1166" s="661">
        <v>11</v>
      </c>
      <c r="B1166" s="662" t="s">
        <v>581</v>
      </c>
      <c r="C1166" s="662" t="s">
        <v>2731</v>
      </c>
      <c r="D1166" s="743" t="s">
        <v>4537</v>
      </c>
      <c r="E1166" s="744" t="s">
        <v>2745</v>
      </c>
      <c r="F1166" s="662" t="s">
        <v>2726</v>
      </c>
      <c r="G1166" s="662" t="s">
        <v>2787</v>
      </c>
      <c r="H1166" s="662" t="s">
        <v>582</v>
      </c>
      <c r="I1166" s="662" t="s">
        <v>1243</v>
      </c>
      <c r="J1166" s="662" t="s">
        <v>1244</v>
      </c>
      <c r="K1166" s="662" t="s">
        <v>2789</v>
      </c>
      <c r="L1166" s="663">
        <v>22.44</v>
      </c>
      <c r="M1166" s="663">
        <v>22.44</v>
      </c>
      <c r="N1166" s="662">
        <v>1</v>
      </c>
      <c r="O1166" s="745">
        <v>1</v>
      </c>
      <c r="P1166" s="663">
        <v>22.44</v>
      </c>
      <c r="Q1166" s="678">
        <v>1</v>
      </c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11</v>
      </c>
      <c r="B1167" s="662" t="s">
        <v>581</v>
      </c>
      <c r="C1167" s="662" t="s">
        <v>2731</v>
      </c>
      <c r="D1167" s="743" t="s">
        <v>4537</v>
      </c>
      <c r="E1167" s="744" t="s">
        <v>2745</v>
      </c>
      <c r="F1167" s="662" t="s">
        <v>2726</v>
      </c>
      <c r="G1167" s="662" t="s">
        <v>3893</v>
      </c>
      <c r="H1167" s="662" t="s">
        <v>582</v>
      </c>
      <c r="I1167" s="662" t="s">
        <v>663</v>
      </c>
      <c r="J1167" s="662" t="s">
        <v>664</v>
      </c>
      <c r="K1167" s="662" t="s">
        <v>3894</v>
      </c>
      <c r="L1167" s="663">
        <v>55.16</v>
      </c>
      <c r="M1167" s="663">
        <v>110.32</v>
      </c>
      <c r="N1167" s="662">
        <v>2</v>
      </c>
      <c r="O1167" s="745">
        <v>1</v>
      </c>
      <c r="P1167" s="663">
        <v>110.32</v>
      </c>
      <c r="Q1167" s="678">
        <v>1</v>
      </c>
      <c r="R1167" s="662">
        <v>2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11</v>
      </c>
      <c r="B1168" s="662" t="s">
        <v>581</v>
      </c>
      <c r="C1168" s="662" t="s">
        <v>2731</v>
      </c>
      <c r="D1168" s="743" t="s">
        <v>4537</v>
      </c>
      <c r="E1168" s="744" t="s">
        <v>2745</v>
      </c>
      <c r="F1168" s="662" t="s">
        <v>2728</v>
      </c>
      <c r="G1168" s="662" t="s">
        <v>2839</v>
      </c>
      <c r="H1168" s="662" t="s">
        <v>582</v>
      </c>
      <c r="I1168" s="662" t="s">
        <v>3747</v>
      </c>
      <c r="J1168" s="662" t="s">
        <v>3748</v>
      </c>
      <c r="K1168" s="662" t="s">
        <v>3171</v>
      </c>
      <c r="L1168" s="663">
        <v>300</v>
      </c>
      <c r="M1168" s="663">
        <v>6300</v>
      </c>
      <c r="N1168" s="662">
        <v>21</v>
      </c>
      <c r="O1168" s="745">
        <v>21</v>
      </c>
      <c r="P1168" s="663">
        <v>300</v>
      </c>
      <c r="Q1168" s="678">
        <v>4.7619047619047616E-2</v>
      </c>
      <c r="R1168" s="662">
        <v>1</v>
      </c>
      <c r="S1168" s="678">
        <v>4.7619047619047616E-2</v>
      </c>
      <c r="T1168" s="745">
        <v>1</v>
      </c>
      <c r="U1168" s="701">
        <v>4.7619047619047616E-2</v>
      </c>
    </row>
    <row r="1169" spans="1:21" ht="14.4" customHeight="1" x14ac:dyDescent="0.3">
      <c r="A1169" s="661">
        <v>11</v>
      </c>
      <c r="B1169" s="662" t="s">
        <v>581</v>
      </c>
      <c r="C1169" s="662" t="s">
        <v>2731</v>
      </c>
      <c r="D1169" s="743" t="s">
        <v>4537</v>
      </c>
      <c r="E1169" s="744" t="s">
        <v>2745</v>
      </c>
      <c r="F1169" s="662" t="s">
        <v>2728</v>
      </c>
      <c r="G1169" s="662" t="s">
        <v>2839</v>
      </c>
      <c r="H1169" s="662" t="s">
        <v>582</v>
      </c>
      <c r="I1169" s="662" t="s">
        <v>3167</v>
      </c>
      <c r="J1169" s="662" t="s">
        <v>3168</v>
      </c>
      <c r="K1169" s="662"/>
      <c r="L1169" s="663">
        <v>0</v>
      </c>
      <c r="M1169" s="663">
        <v>0</v>
      </c>
      <c r="N1169" s="662">
        <v>3</v>
      </c>
      <c r="O1169" s="745">
        <v>3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11</v>
      </c>
      <c r="B1170" s="662" t="s">
        <v>581</v>
      </c>
      <c r="C1170" s="662" t="s">
        <v>2731</v>
      </c>
      <c r="D1170" s="743" t="s">
        <v>4537</v>
      </c>
      <c r="E1170" s="744" t="s">
        <v>2745</v>
      </c>
      <c r="F1170" s="662" t="s">
        <v>2728</v>
      </c>
      <c r="G1170" s="662" t="s">
        <v>2839</v>
      </c>
      <c r="H1170" s="662" t="s">
        <v>582</v>
      </c>
      <c r="I1170" s="662" t="s">
        <v>2840</v>
      </c>
      <c r="J1170" s="662" t="s">
        <v>2841</v>
      </c>
      <c r="K1170" s="662" t="s">
        <v>2842</v>
      </c>
      <c r="L1170" s="663">
        <v>0</v>
      </c>
      <c r="M1170" s="663">
        <v>0</v>
      </c>
      <c r="N1170" s="662">
        <v>2</v>
      </c>
      <c r="O1170" s="745">
        <v>2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11</v>
      </c>
      <c r="B1171" s="662" t="s">
        <v>581</v>
      </c>
      <c r="C1171" s="662" t="s">
        <v>2731</v>
      </c>
      <c r="D1171" s="743" t="s">
        <v>4537</v>
      </c>
      <c r="E1171" s="744" t="s">
        <v>2745</v>
      </c>
      <c r="F1171" s="662" t="s">
        <v>2728</v>
      </c>
      <c r="G1171" s="662" t="s">
        <v>2839</v>
      </c>
      <c r="H1171" s="662" t="s">
        <v>582</v>
      </c>
      <c r="I1171" s="662" t="s">
        <v>3895</v>
      </c>
      <c r="J1171" s="662" t="s">
        <v>3896</v>
      </c>
      <c r="K1171" s="662" t="s">
        <v>3897</v>
      </c>
      <c r="L1171" s="663">
        <v>0</v>
      </c>
      <c r="M1171" s="663">
        <v>0</v>
      </c>
      <c r="N1171" s="662">
        <v>2</v>
      </c>
      <c r="O1171" s="745">
        <v>2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11</v>
      </c>
      <c r="B1172" s="662" t="s">
        <v>581</v>
      </c>
      <c r="C1172" s="662" t="s">
        <v>2731</v>
      </c>
      <c r="D1172" s="743" t="s">
        <v>4537</v>
      </c>
      <c r="E1172" s="744" t="s">
        <v>2745</v>
      </c>
      <c r="F1172" s="662" t="s">
        <v>2728</v>
      </c>
      <c r="G1172" s="662" t="s">
        <v>2839</v>
      </c>
      <c r="H1172" s="662" t="s">
        <v>582</v>
      </c>
      <c r="I1172" s="662" t="s">
        <v>3898</v>
      </c>
      <c r="J1172" s="662" t="s">
        <v>3899</v>
      </c>
      <c r="K1172" s="662" t="s">
        <v>3900</v>
      </c>
      <c r="L1172" s="663">
        <v>1000</v>
      </c>
      <c r="M1172" s="663">
        <v>2000</v>
      </c>
      <c r="N1172" s="662">
        <v>2</v>
      </c>
      <c r="O1172" s="745">
        <v>2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11</v>
      </c>
      <c r="B1173" s="662" t="s">
        <v>581</v>
      </c>
      <c r="C1173" s="662" t="s">
        <v>2731</v>
      </c>
      <c r="D1173" s="743" t="s">
        <v>4537</v>
      </c>
      <c r="E1173" s="744" t="s">
        <v>2745</v>
      </c>
      <c r="F1173" s="662" t="s">
        <v>2728</v>
      </c>
      <c r="G1173" s="662" t="s">
        <v>2839</v>
      </c>
      <c r="H1173" s="662" t="s">
        <v>582</v>
      </c>
      <c r="I1173" s="662" t="s">
        <v>3901</v>
      </c>
      <c r="J1173" s="662" t="s">
        <v>3902</v>
      </c>
      <c r="K1173" s="662" t="s">
        <v>3171</v>
      </c>
      <c r="L1173" s="663">
        <v>2000</v>
      </c>
      <c r="M1173" s="663">
        <v>6000</v>
      </c>
      <c r="N1173" s="662">
        <v>3</v>
      </c>
      <c r="O1173" s="745">
        <v>3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11</v>
      </c>
      <c r="B1174" s="662" t="s">
        <v>581</v>
      </c>
      <c r="C1174" s="662" t="s">
        <v>2731</v>
      </c>
      <c r="D1174" s="743" t="s">
        <v>4537</v>
      </c>
      <c r="E1174" s="744" t="s">
        <v>2745</v>
      </c>
      <c r="F1174" s="662" t="s">
        <v>2728</v>
      </c>
      <c r="G1174" s="662" t="s">
        <v>2839</v>
      </c>
      <c r="H1174" s="662" t="s">
        <v>582</v>
      </c>
      <c r="I1174" s="662" t="s">
        <v>3561</v>
      </c>
      <c r="J1174" s="662" t="s">
        <v>3562</v>
      </c>
      <c r="K1174" s="662" t="s">
        <v>3563</v>
      </c>
      <c r="L1174" s="663">
        <v>0</v>
      </c>
      <c r="M1174" s="663">
        <v>0</v>
      </c>
      <c r="N1174" s="662">
        <v>1</v>
      </c>
      <c r="O1174" s="745">
        <v>1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11</v>
      </c>
      <c r="B1175" s="662" t="s">
        <v>581</v>
      </c>
      <c r="C1175" s="662" t="s">
        <v>2731</v>
      </c>
      <c r="D1175" s="743" t="s">
        <v>4537</v>
      </c>
      <c r="E1175" s="744" t="s">
        <v>2745</v>
      </c>
      <c r="F1175" s="662" t="s">
        <v>2728</v>
      </c>
      <c r="G1175" s="662" t="s">
        <v>2839</v>
      </c>
      <c r="H1175" s="662" t="s">
        <v>582</v>
      </c>
      <c r="I1175" s="662" t="s">
        <v>3903</v>
      </c>
      <c r="J1175" s="662" t="s">
        <v>3904</v>
      </c>
      <c r="K1175" s="662" t="s">
        <v>3905</v>
      </c>
      <c r="L1175" s="663">
        <v>1000</v>
      </c>
      <c r="M1175" s="663">
        <v>7000</v>
      </c>
      <c r="N1175" s="662">
        <v>7</v>
      </c>
      <c r="O1175" s="745">
        <v>7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11</v>
      </c>
      <c r="B1176" s="662" t="s">
        <v>581</v>
      </c>
      <c r="C1176" s="662" t="s">
        <v>2731</v>
      </c>
      <c r="D1176" s="743" t="s">
        <v>4537</v>
      </c>
      <c r="E1176" s="744" t="s">
        <v>2745</v>
      </c>
      <c r="F1176" s="662" t="s">
        <v>2728</v>
      </c>
      <c r="G1176" s="662" t="s">
        <v>2839</v>
      </c>
      <c r="H1176" s="662" t="s">
        <v>582</v>
      </c>
      <c r="I1176" s="662" t="s">
        <v>3906</v>
      </c>
      <c r="J1176" s="662" t="s">
        <v>3907</v>
      </c>
      <c r="K1176" s="662" t="s">
        <v>3900</v>
      </c>
      <c r="L1176" s="663">
        <v>1000</v>
      </c>
      <c r="M1176" s="663">
        <v>2000</v>
      </c>
      <c r="N1176" s="662">
        <v>2</v>
      </c>
      <c r="O1176" s="745">
        <v>2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11</v>
      </c>
      <c r="B1177" s="662" t="s">
        <v>581</v>
      </c>
      <c r="C1177" s="662" t="s">
        <v>2731</v>
      </c>
      <c r="D1177" s="743" t="s">
        <v>4537</v>
      </c>
      <c r="E1177" s="744" t="s">
        <v>2745</v>
      </c>
      <c r="F1177" s="662" t="s">
        <v>2728</v>
      </c>
      <c r="G1177" s="662" t="s">
        <v>2839</v>
      </c>
      <c r="H1177" s="662" t="s">
        <v>582</v>
      </c>
      <c r="I1177" s="662" t="s">
        <v>3908</v>
      </c>
      <c r="J1177" s="662" t="s">
        <v>3904</v>
      </c>
      <c r="K1177" s="662" t="s">
        <v>3909</v>
      </c>
      <c r="L1177" s="663">
        <v>1000</v>
      </c>
      <c r="M1177" s="663">
        <v>2000</v>
      </c>
      <c r="N1177" s="662">
        <v>2</v>
      </c>
      <c r="O1177" s="745">
        <v>2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11</v>
      </c>
      <c r="B1178" s="662" t="s">
        <v>581</v>
      </c>
      <c r="C1178" s="662" t="s">
        <v>2731</v>
      </c>
      <c r="D1178" s="743" t="s">
        <v>4537</v>
      </c>
      <c r="E1178" s="744" t="s">
        <v>2745</v>
      </c>
      <c r="F1178" s="662" t="s">
        <v>2728</v>
      </c>
      <c r="G1178" s="662" t="s">
        <v>2839</v>
      </c>
      <c r="H1178" s="662" t="s">
        <v>582</v>
      </c>
      <c r="I1178" s="662" t="s">
        <v>3910</v>
      </c>
      <c r="J1178" s="662" t="s">
        <v>3911</v>
      </c>
      <c r="K1178" s="662" t="s">
        <v>3900</v>
      </c>
      <c r="L1178" s="663">
        <v>1000</v>
      </c>
      <c r="M1178" s="663">
        <v>1000</v>
      </c>
      <c r="N1178" s="662">
        <v>1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11</v>
      </c>
      <c r="B1179" s="662" t="s">
        <v>581</v>
      </c>
      <c r="C1179" s="662" t="s">
        <v>2731</v>
      </c>
      <c r="D1179" s="743" t="s">
        <v>4537</v>
      </c>
      <c r="E1179" s="744" t="s">
        <v>2745</v>
      </c>
      <c r="F1179" s="662" t="s">
        <v>2728</v>
      </c>
      <c r="G1179" s="662" t="s">
        <v>2791</v>
      </c>
      <c r="H1179" s="662" t="s">
        <v>582</v>
      </c>
      <c r="I1179" s="662" t="s">
        <v>3172</v>
      </c>
      <c r="J1179" s="662" t="s">
        <v>3173</v>
      </c>
      <c r="K1179" s="662" t="s">
        <v>3174</v>
      </c>
      <c r="L1179" s="663">
        <v>186.96</v>
      </c>
      <c r="M1179" s="663">
        <v>186.96</v>
      </c>
      <c r="N1179" s="662">
        <v>1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11</v>
      </c>
      <c r="B1180" s="662" t="s">
        <v>581</v>
      </c>
      <c r="C1180" s="662" t="s">
        <v>2731</v>
      </c>
      <c r="D1180" s="743" t="s">
        <v>4537</v>
      </c>
      <c r="E1180" s="744" t="s">
        <v>2745</v>
      </c>
      <c r="F1180" s="662" t="s">
        <v>2728</v>
      </c>
      <c r="G1180" s="662" t="s">
        <v>2791</v>
      </c>
      <c r="H1180" s="662" t="s">
        <v>582</v>
      </c>
      <c r="I1180" s="662" t="s">
        <v>3184</v>
      </c>
      <c r="J1180" s="662" t="s">
        <v>3185</v>
      </c>
      <c r="K1180" s="662" t="s">
        <v>3186</v>
      </c>
      <c r="L1180" s="663">
        <v>5.39</v>
      </c>
      <c r="M1180" s="663">
        <v>544.39</v>
      </c>
      <c r="N1180" s="662">
        <v>101</v>
      </c>
      <c r="O1180" s="745">
        <v>2</v>
      </c>
      <c r="P1180" s="663">
        <v>544.39</v>
      </c>
      <c r="Q1180" s="678">
        <v>1</v>
      </c>
      <c r="R1180" s="662">
        <v>101</v>
      </c>
      <c r="S1180" s="678">
        <v>1</v>
      </c>
      <c r="T1180" s="745">
        <v>2</v>
      </c>
      <c r="U1180" s="701">
        <v>1</v>
      </c>
    </row>
    <row r="1181" spans="1:21" ht="14.4" customHeight="1" x14ac:dyDescent="0.3">
      <c r="A1181" s="661">
        <v>11</v>
      </c>
      <c r="B1181" s="662" t="s">
        <v>581</v>
      </c>
      <c r="C1181" s="662" t="s">
        <v>2731</v>
      </c>
      <c r="D1181" s="743" t="s">
        <v>4537</v>
      </c>
      <c r="E1181" s="744" t="s">
        <v>2745</v>
      </c>
      <c r="F1181" s="662" t="s">
        <v>2728</v>
      </c>
      <c r="G1181" s="662" t="s">
        <v>2795</v>
      </c>
      <c r="H1181" s="662" t="s">
        <v>582</v>
      </c>
      <c r="I1181" s="662" t="s">
        <v>2088</v>
      </c>
      <c r="J1181" s="662" t="s">
        <v>2796</v>
      </c>
      <c r="K1181" s="662" t="s">
        <v>2797</v>
      </c>
      <c r="L1181" s="663">
        <v>748.12</v>
      </c>
      <c r="M1181" s="663">
        <v>748.12</v>
      </c>
      <c r="N1181" s="662">
        <v>1</v>
      </c>
      <c r="O1181" s="745">
        <v>1</v>
      </c>
      <c r="P1181" s="663">
        <v>748.12</v>
      </c>
      <c r="Q1181" s="678">
        <v>1</v>
      </c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11</v>
      </c>
      <c r="B1182" s="662" t="s">
        <v>581</v>
      </c>
      <c r="C1182" s="662" t="s">
        <v>2731</v>
      </c>
      <c r="D1182" s="743" t="s">
        <v>4537</v>
      </c>
      <c r="E1182" s="744" t="s">
        <v>2745</v>
      </c>
      <c r="F1182" s="662" t="s">
        <v>2728</v>
      </c>
      <c r="G1182" s="662" t="s">
        <v>2795</v>
      </c>
      <c r="H1182" s="662" t="s">
        <v>582</v>
      </c>
      <c r="I1182" s="662" t="s">
        <v>2798</v>
      </c>
      <c r="J1182" s="662" t="s">
        <v>2799</v>
      </c>
      <c r="K1182" s="662" t="s">
        <v>2800</v>
      </c>
      <c r="L1182" s="663">
        <v>1000</v>
      </c>
      <c r="M1182" s="663">
        <v>1000</v>
      </c>
      <c r="N1182" s="662">
        <v>1</v>
      </c>
      <c r="O1182" s="745">
        <v>1</v>
      </c>
      <c r="P1182" s="663">
        <v>1000</v>
      </c>
      <c r="Q1182" s="678">
        <v>1</v>
      </c>
      <c r="R1182" s="662">
        <v>1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11</v>
      </c>
      <c r="B1183" s="662" t="s">
        <v>581</v>
      </c>
      <c r="C1183" s="662" t="s">
        <v>2731</v>
      </c>
      <c r="D1183" s="743" t="s">
        <v>4537</v>
      </c>
      <c r="E1183" s="744" t="s">
        <v>2745</v>
      </c>
      <c r="F1183" s="662" t="s">
        <v>2728</v>
      </c>
      <c r="G1183" s="662" t="s">
        <v>2795</v>
      </c>
      <c r="H1183" s="662" t="s">
        <v>582</v>
      </c>
      <c r="I1183" s="662" t="s">
        <v>2899</v>
      </c>
      <c r="J1183" s="662" t="s">
        <v>2900</v>
      </c>
      <c r="K1183" s="662" t="s">
        <v>2901</v>
      </c>
      <c r="L1183" s="663">
        <v>350</v>
      </c>
      <c r="M1183" s="663">
        <v>350</v>
      </c>
      <c r="N1183" s="662">
        <v>1</v>
      </c>
      <c r="O1183" s="745">
        <v>1</v>
      </c>
      <c r="P1183" s="663">
        <v>350</v>
      </c>
      <c r="Q1183" s="678">
        <v>1</v>
      </c>
      <c r="R1183" s="662">
        <v>1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11</v>
      </c>
      <c r="B1184" s="662" t="s">
        <v>581</v>
      </c>
      <c r="C1184" s="662" t="s">
        <v>2731</v>
      </c>
      <c r="D1184" s="743" t="s">
        <v>4537</v>
      </c>
      <c r="E1184" s="744" t="s">
        <v>2745</v>
      </c>
      <c r="F1184" s="662" t="s">
        <v>2728</v>
      </c>
      <c r="G1184" s="662" t="s">
        <v>2795</v>
      </c>
      <c r="H1184" s="662" t="s">
        <v>582</v>
      </c>
      <c r="I1184" s="662" t="s">
        <v>2804</v>
      </c>
      <c r="J1184" s="662" t="s">
        <v>2805</v>
      </c>
      <c r="K1184" s="662" t="s">
        <v>2806</v>
      </c>
      <c r="L1184" s="663">
        <v>971.25</v>
      </c>
      <c r="M1184" s="663">
        <v>971.25</v>
      </c>
      <c r="N1184" s="662">
        <v>1</v>
      </c>
      <c r="O1184" s="745">
        <v>1</v>
      </c>
      <c r="P1184" s="663">
        <v>971.25</v>
      </c>
      <c r="Q1184" s="678">
        <v>1</v>
      </c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11</v>
      </c>
      <c r="B1185" s="662" t="s">
        <v>581</v>
      </c>
      <c r="C1185" s="662" t="s">
        <v>2731</v>
      </c>
      <c r="D1185" s="743" t="s">
        <v>4537</v>
      </c>
      <c r="E1185" s="744" t="s">
        <v>2745</v>
      </c>
      <c r="F1185" s="662" t="s">
        <v>2728</v>
      </c>
      <c r="G1185" s="662" t="s">
        <v>2795</v>
      </c>
      <c r="H1185" s="662" t="s">
        <v>582</v>
      </c>
      <c r="I1185" s="662" t="s">
        <v>3207</v>
      </c>
      <c r="J1185" s="662" t="s">
        <v>3208</v>
      </c>
      <c r="K1185" s="662"/>
      <c r="L1185" s="663">
        <v>600</v>
      </c>
      <c r="M1185" s="663">
        <v>600</v>
      </c>
      <c r="N1185" s="662">
        <v>1</v>
      </c>
      <c r="O1185" s="745">
        <v>1</v>
      </c>
      <c r="P1185" s="663">
        <v>600</v>
      </c>
      <c r="Q1185" s="678">
        <v>1</v>
      </c>
      <c r="R1185" s="662">
        <v>1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11</v>
      </c>
      <c r="B1186" s="662" t="s">
        <v>581</v>
      </c>
      <c r="C1186" s="662" t="s">
        <v>2731</v>
      </c>
      <c r="D1186" s="743" t="s">
        <v>4537</v>
      </c>
      <c r="E1186" s="744" t="s">
        <v>2745</v>
      </c>
      <c r="F1186" s="662" t="s">
        <v>2728</v>
      </c>
      <c r="G1186" s="662" t="s">
        <v>2795</v>
      </c>
      <c r="H1186" s="662" t="s">
        <v>582</v>
      </c>
      <c r="I1186" s="662" t="s">
        <v>3215</v>
      </c>
      <c r="J1186" s="662" t="s">
        <v>3216</v>
      </c>
      <c r="K1186" s="662" t="s">
        <v>3217</v>
      </c>
      <c r="L1186" s="663">
        <v>249.37</v>
      </c>
      <c r="M1186" s="663">
        <v>249.37</v>
      </c>
      <c r="N1186" s="662">
        <v>1</v>
      </c>
      <c r="O1186" s="745">
        <v>1</v>
      </c>
      <c r="P1186" s="663">
        <v>249.37</v>
      </c>
      <c r="Q1186" s="678">
        <v>1</v>
      </c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11</v>
      </c>
      <c r="B1187" s="662" t="s">
        <v>581</v>
      </c>
      <c r="C1187" s="662" t="s">
        <v>2731</v>
      </c>
      <c r="D1187" s="743" t="s">
        <v>4537</v>
      </c>
      <c r="E1187" s="744" t="s">
        <v>2745</v>
      </c>
      <c r="F1187" s="662" t="s">
        <v>2728</v>
      </c>
      <c r="G1187" s="662" t="s">
        <v>2795</v>
      </c>
      <c r="H1187" s="662" t="s">
        <v>582</v>
      </c>
      <c r="I1187" s="662" t="s">
        <v>3912</v>
      </c>
      <c r="J1187" s="662" t="s">
        <v>3913</v>
      </c>
      <c r="K1187" s="662" t="s">
        <v>3914</v>
      </c>
      <c r="L1187" s="663">
        <v>416.1</v>
      </c>
      <c r="M1187" s="663">
        <v>4577.1000000000004</v>
      </c>
      <c r="N1187" s="662">
        <v>11</v>
      </c>
      <c r="O1187" s="745">
        <v>11</v>
      </c>
      <c r="P1187" s="663">
        <v>4161</v>
      </c>
      <c r="Q1187" s="678">
        <v>0.90909090909090906</v>
      </c>
      <c r="R1187" s="662">
        <v>10</v>
      </c>
      <c r="S1187" s="678">
        <v>0.90909090909090906</v>
      </c>
      <c r="T1187" s="745">
        <v>10</v>
      </c>
      <c r="U1187" s="701">
        <v>0.90909090909090906</v>
      </c>
    </row>
    <row r="1188" spans="1:21" ht="14.4" customHeight="1" x14ac:dyDescent="0.3">
      <c r="A1188" s="661">
        <v>11</v>
      </c>
      <c r="B1188" s="662" t="s">
        <v>581</v>
      </c>
      <c r="C1188" s="662" t="s">
        <v>2731</v>
      </c>
      <c r="D1188" s="743" t="s">
        <v>4537</v>
      </c>
      <c r="E1188" s="744" t="s">
        <v>2745</v>
      </c>
      <c r="F1188" s="662" t="s">
        <v>2728</v>
      </c>
      <c r="G1188" s="662" t="s">
        <v>2795</v>
      </c>
      <c r="H1188" s="662" t="s">
        <v>582</v>
      </c>
      <c r="I1188" s="662" t="s">
        <v>2961</v>
      </c>
      <c r="J1188" s="662" t="s">
        <v>2962</v>
      </c>
      <c r="K1188" s="662" t="s">
        <v>2963</v>
      </c>
      <c r="L1188" s="663">
        <v>500</v>
      </c>
      <c r="M1188" s="663">
        <v>500</v>
      </c>
      <c r="N1188" s="662">
        <v>1</v>
      </c>
      <c r="O1188" s="745">
        <v>1</v>
      </c>
      <c r="P1188" s="663">
        <v>500</v>
      </c>
      <c r="Q1188" s="678">
        <v>1</v>
      </c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11</v>
      </c>
      <c r="B1189" s="662" t="s">
        <v>581</v>
      </c>
      <c r="C1189" s="662" t="s">
        <v>2731</v>
      </c>
      <c r="D1189" s="743" t="s">
        <v>4537</v>
      </c>
      <c r="E1189" s="744" t="s">
        <v>2745</v>
      </c>
      <c r="F1189" s="662" t="s">
        <v>2728</v>
      </c>
      <c r="G1189" s="662" t="s">
        <v>2795</v>
      </c>
      <c r="H1189" s="662" t="s">
        <v>582</v>
      </c>
      <c r="I1189" s="662" t="s">
        <v>3915</v>
      </c>
      <c r="J1189" s="662" t="s">
        <v>3916</v>
      </c>
      <c r="K1189" s="662" t="s">
        <v>3917</v>
      </c>
      <c r="L1189" s="663">
        <v>350</v>
      </c>
      <c r="M1189" s="663">
        <v>350</v>
      </c>
      <c r="N1189" s="662">
        <v>1</v>
      </c>
      <c r="O1189" s="745">
        <v>1</v>
      </c>
      <c r="P1189" s="663">
        <v>350</v>
      </c>
      <c r="Q1189" s="678">
        <v>1</v>
      </c>
      <c r="R1189" s="662">
        <v>1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11</v>
      </c>
      <c r="B1190" s="662" t="s">
        <v>581</v>
      </c>
      <c r="C1190" s="662" t="s">
        <v>2731</v>
      </c>
      <c r="D1190" s="743" t="s">
        <v>4537</v>
      </c>
      <c r="E1190" s="744" t="s">
        <v>2745</v>
      </c>
      <c r="F1190" s="662" t="s">
        <v>2728</v>
      </c>
      <c r="G1190" s="662" t="s">
        <v>2809</v>
      </c>
      <c r="H1190" s="662" t="s">
        <v>582</v>
      </c>
      <c r="I1190" s="662" t="s">
        <v>3918</v>
      </c>
      <c r="J1190" s="662" t="s">
        <v>3919</v>
      </c>
      <c r="K1190" s="662" t="s">
        <v>3920</v>
      </c>
      <c r="L1190" s="663">
        <v>200</v>
      </c>
      <c r="M1190" s="663">
        <v>400</v>
      </c>
      <c r="N1190" s="662">
        <v>2</v>
      </c>
      <c r="O1190" s="745">
        <v>1</v>
      </c>
      <c r="P1190" s="663">
        <v>400</v>
      </c>
      <c r="Q1190" s="678">
        <v>1</v>
      </c>
      <c r="R1190" s="662">
        <v>2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11</v>
      </c>
      <c r="B1191" s="662" t="s">
        <v>581</v>
      </c>
      <c r="C1191" s="662" t="s">
        <v>2731</v>
      </c>
      <c r="D1191" s="743" t="s">
        <v>4537</v>
      </c>
      <c r="E1191" s="744" t="s">
        <v>2745</v>
      </c>
      <c r="F1191" s="662" t="s">
        <v>2728</v>
      </c>
      <c r="G1191" s="662" t="s">
        <v>2809</v>
      </c>
      <c r="H1191" s="662" t="s">
        <v>582</v>
      </c>
      <c r="I1191" s="662" t="s">
        <v>2921</v>
      </c>
      <c r="J1191" s="662" t="s">
        <v>2922</v>
      </c>
      <c r="K1191" s="662" t="s">
        <v>2923</v>
      </c>
      <c r="L1191" s="663">
        <v>200</v>
      </c>
      <c r="M1191" s="663">
        <v>4400</v>
      </c>
      <c r="N1191" s="662">
        <v>22</v>
      </c>
      <c r="O1191" s="745">
        <v>11</v>
      </c>
      <c r="P1191" s="663">
        <v>2400</v>
      </c>
      <c r="Q1191" s="678">
        <v>0.54545454545454541</v>
      </c>
      <c r="R1191" s="662">
        <v>12</v>
      </c>
      <c r="S1191" s="678">
        <v>0.54545454545454541</v>
      </c>
      <c r="T1191" s="745">
        <v>6</v>
      </c>
      <c r="U1191" s="701">
        <v>0.54545454545454541</v>
      </c>
    </row>
    <row r="1192" spans="1:21" ht="14.4" customHeight="1" x14ac:dyDescent="0.3">
      <c r="A1192" s="661">
        <v>11</v>
      </c>
      <c r="B1192" s="662" t="s">
        <v>581</v>
      </c>
      <c r="C1192" s="662" t="s">
        <v>2731</v>
      </c>
      <c r="D1192" s="743" t="s">
        <v>4537</v>
      </c>
      <c r="E1192" s="744" t="s">
        <v>2745</v>
      </c>
      <c r="F1192" s="662" t="s">
        <v>2728</v>
      </c>
      <c r="G1192" s="662" t="s">
        <v>2809</v>
      </c>
      <c r="H1192" s="662" t="s">
        <v>582</v>
      </c>
      <c r="I1192" s="662" t="s">
        <v>2813</v>
      </c>
      <c r="J1192" s="662" t="s">
        <v>2814</v>
      </c>
      <c r="K1192" s="662" t="s">
        <v>2815</v>
      </c>
      <c r="L1192" s="663">
        <v>278.75</v>
      </c>
      <c r="M1192" s="663">
        <v>7247.5</v>
      </c>
      <c r="N1192" s="662">
        <v>26</v>
      </c>
      <c r="O1192" s="745">
        <v>13</v>
      </c>
      <c r="P1192" s="663">
        <v>6690</v>
      </c>
      <c r="Q1192" s="678">
        <v>0.92307692307692313</v>
      </c>
      <c r="R1192" s="662">
        <v>24</v>
      </c>
      <c r="S1192" s="678">
        <v>0.92307692307692313</v>
      </c>
      <c r="T1192" s="745">
        <v>12</v>
      </c>
      <c r="U1192" s="701">
        <v>0.92307692307692313</v>
      </c>
    </row>
    <row r="1193" spans="1:21" ht="14.4" customHeight="1" x14ac:dyDescent="0.3">
      <c r="A1193" s="661">
        <v>11</v>
      </c>
      <c r="B1193" s="662" t="s">
        <v>581</v>
      </c>
      <c r="C1193" s="662" t="s">
        <v>2731</v>
      </c>
      <c r="D1193" s="743" t="s">
        <v>4537</v>
      </c>
      <c r="E1193" s="744" t="s">
        <v>2745</v>
      </c>
      <c r="F1193" s="662" t="s">
        <v>2728</v>
      </c>
      <c r="G1193" s="662" t="s">
        <v>2849</v>
      </c>
      <c r="H1193" s="662" t="s">
        <v>582</v>
      </c>
      <c r="I1193" s="662" t="s">
        <v>3921</v>
      </c>
      <c r="J1193" s="662" t="s">
        <v>3922</v>
      </c>
      <c r="K1193" s="662" t="s">
        <v>3923</v>
      </c>
      <c r="L1193" s="663">
        <v>0</v>
      </c>
      <c r="M1193" s="663">
        <v>0</v>
      </c>
      <c r="N1193" s="662">
        <v>14</v>
      </c>
      <c r="O1193" s="745">
        <v>12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11</v>
      </c>
      <c r="B1194" s="662" t="s">
        <v>581</v>
      </c>
      <c r="C1194" s="662" t="s">
        <v>2731</v>
      </c>
      <c r="D1194" s="743" t="s">
        <v>4537</v>
      </c>
      <c r="E1194" s="744" t="s">
        <v>2745</v>
      </c>
      <c r="F1194" s="662" t="s">
        <v>2728</v>
      </c>
      <c r="G1194" s="662" t="s">
        <v>2849</v>
      </c>
      <c r="H1194" s="662" t="s">
        <v>582</v>
      </c>
      <c r="I1194" s="662" t="s">
        <v>3924</v>
      </c>
      <c r="J1194" s="662" t="s">
        <v>3925</v>
      </c>
      <c r="K1194" s="662"/>
      <c r="L1194" s="663">
        <v>0</v>
      </c>
      <c r="M1194" s="663">
        <v>0</v>
      </c>
      <c r="N1194" s="662">
        <v>4</v>
      </c>
      <c r="O1194" s="745">
        <v>4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11</v>
      </c>
      <c r="B1195" s="662" t="s">
        <v>581</v>
      </c>
      <c r="C1195" s="662" t="s">
        <v>2731</v>
      </c>
      <c r="D1195" s="743" t="s">
        <v>4537</v>
      </c>
      <c r="E1195" s="744" t="s">
        <v>2745</v>
      </c>
      <c r="F1195" s="662" t="s">
        <v>2728</v>
      </c>
      <c r="G1195" s="662" t="s">
        <v>3278</v>
      </c>
      <c r="H1195" s="662" t="s">
        <v>582</v>
      </c>
      <c r="I1195" s="662" t="s">
        <v>3782</v>
      </c>
      <c r="J1195" s="662" t="s">
        <v>3783</v>
      </c>
      <c r="K1195" s="662" t="s">
        <v>3784</v>
      </c>
      <c r="L1195" s="663">
        <v>1659.44</v>
      </c>
      <c r="M1195" s="663">
        <v>1659.44</v>
      </c>
      <c r="N1195" s="662">
        <v>1</v>
      </c>
      <c r="O1195" s="745">
        <v>1</v>
      </c>
      <c r="P1195" s="663">
        <v>1659.44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11</v>
      </c>
      <c r="B1196" s="662" t="s">
        <v>581</v>
      </c>
      <c r="C1196" s="662" t="s">
        <v>2731</v>
      </c>
      <c r="D1196" s="743" t="s">
        <v>4537</v>
      </c>
      <c r="E1196" s="744" t="s">
        <v>2746</v>
      </c>
      <c r="F1196" s="662" t="s">
        <v>2726</v>
      </c>
      <c r="G1196" s="662" t="s">
        <v>3018</v>
      </c>
      <c r="H1196" s="662" t="s">
        <v>582</v>
      </c>
      <c r="I1196" s="662" t="s">
        <v>3019</v>
      </c>
      <c r="J1196" s="662" t="s">
        <v>2743</v>
      </c>
      <c r="K1196" s="662"/>
      <c r="L1196" s="663">
        <v>32.28</v>
      </c>
      <c r="M1196" s="663">
        <v>32.28</v>
      </c>
      <c r="N1196" s="662">
        <v>1</v>
      </c>
      <c r="O1196" s="745">
        <v>1</v>
      </c>
      <c r="P1196" s="663">
        <v>32.28</v>
      </c>
      <c r="Q1196" s="678">
        <v>1</v>
      </c>
      <c r="R1196" s="662">
        <v>1</v>
      </c>
      <c r="S1196" s="678">
        <v>1</v>
      </c>
      <c r="T1196" s="745">
        <v>1</v>
      </c>
      <c r="U1196" s="701">
        <v>1</v>
      </c>
    </row>
    <row r="1197" spans="1:21" ht="14.4" customHeight="1" x14ac:dyDescent="0.3">
      <c r="A1197" s="661">
        <v>11</v>
      </c>
      <c r="B1197" s="662" t="s">
        <v>581</v>
      </c>
      <c r="C1197" s="662" t="s">
        <v>2731</v>
      </c>
      <c r="D1197" s="743" t="s">
        <v>4537</v>
      </c>
      <c r="E1197" s="744" t="s">
        <v>2746</v>
      </c>
      <c r="F1197" s="662" t="s">
        <v>2726</v>
      </c>
      <c r="G1197" s="662" t="s">
        <v>3018</v>
      </c>
      <c r="H1197" s="662" t="s">
        <v>582</v>
      </c>
      <c r="I1197" s="662" t="s">
        <v>3022</v>
      </c>
      <c r="J1197" s="662" t="s">
        <v>3020</v>
      </c>
      <c r="K1197" s="662" t="s">
        <v>3023</v>
      </c>
      <c r="L1197" s="663">
        <v>96.84</v>
      </c>
      <c r="M1197" s="663">
        <v>290.52</v>
      </c>
      <c r="N1197" s="662">
        <v>3</v>
      </c>
      <c r="O1197" s="745">
        <v>2.5</v>
      </c>
      <c r="P1197" s="663">
        <v>193.68</v>
      </c>
      <c r="Q1197" s="678">
        <v>0.66666666666666674</v>
      </c>
      <c r="R1197" s="662">
        <v>2</v>
      </c>
      <c r="S1197" s="678">
        <v>0.66666666666666663</v>
      </c>
      <c r="T1197" s="745">
        <v>1.5</v>
      </c>
      <c r="U1197" s="701">
        <v>0.6</v>
      </c>
    </row>
    <row r="1198" spans="1:21" ht="14.4" customHeight="1" x14ac:dyDescent="0.3">
      <c r="A1198" s="661">
        <v>11</v>
      </c>
      <c r="B1198" s="662" t="s">
        <v>581</v>
      </c>
      <c r="C1198" s="662" t="s">
        <v>2731</v>
      </c>
      <c r="D1198" s="743" t="s">
        <v>4537</v>
      </c>
      <c r="E1198" s="744" t="s">
        <v>2746</v>
      </c>
      <c r="F1198" s="662" t="s">
        <v>2726</v>
      </c>
      <c r="G1198" s="662" t="s">
        <v>3018</v>
      </c>
      <c r="H1198" s="662" t="s">
        <v>582</v>
      </c>
      <c r="I1198" s="662" t="s">
        <v>3926</v>
      </c>
      <c r="J1198" s="662" t="s">
        <v>3927</v>
      </c>
      <c r="K1198" s="662" t="s">
        <v>3928</v>
      </c>
      <c r="L1198" s="663">
        <v>0</v>
      </c>
      <c r="M1198" s="663">
        <v>0</v>
      </c>
      <c r="N1198" s="662">
        <v>4</v>
      </c>
      <c r="O1198" s="745">
        <v>4</v>
      </c>
      <c r="P1198" s="663">
        <v>0</v>
      </c>
      <c r="Q1198" s="678"/>
      <c r="R1198" s="662">
        <v>4</v>
      </c>
      <c r="S1198" s="678">
        <v>1</v>
      </c>
      <c r="T1198" s="745">
        <v>4</v>
      </c>
      <c r="U1198" s="701">
        <v>1</v>
      </c>
    </row>
    <row r="1199" spans="1:21" ht="14.4" customHeight="1" x14ac:dyDescent="0.3">
      <c r="A1199" s="661">
        <v>11</v>
      </c>
      <c r="B1199" s="662" t="s">
        <v>581</v>
      </c>
      <c r="C1199" s="662" t="s">
        <v>2731</v>
      </c>
      <c r="D1199" s="743" t="s">
        <v>4537</v>
      </c>
      <c r="E1199" s="744" t="s">
        <v>2746</v>
      </c>
      <c r="F1199" s="662" t="s">
        <v>2726</v>
      </c>
      <c r="G1199" s="662" t="s">
        <v>3018</v>
      </c>
      <c r="H1199" s="662" t="s">
        <v>582</v>
      </c>
      <c r="I1199" s="662" t="s">
        <v>3929</v>
      </c>
      <c r="J1199" s="662" t="s">
        <v>3927</v>
      </c>
      <c r="K1199" s="662" t="s">
        <v>3928</v>
      </c>
      <c r="L1199" s="663">
        <v>0</v>
      </c>
      <c r="M1199" s="663">
        <v>0</v>
      </c>
      <c r="N1199" s="662">
        <v>10</v>
      </c>
      <c r="O1199" s="745">
        <v>7.5</v>
      </c>
      <c r="P1199" s="663">
        <v>0</v>
      </c>
      <c r="Q1199" s="678"/>
      <c r="R1199" s="662">
        <v>7</v>
      </c>
      <c r="S1199" s="678">
        <v>0.7</v>
      </c>
      <c r="T1199" s="745">
        <v>4.5</v>
      </c>
      <c r="U1199" s="701">
        <v>0.6</v>
      </c>
    </row>
    <row r="1200" spans="1:21" ht="14.4" customHeight="1" x14ac:dyDescent="0.3">
      <c r="A1200" s="661">
        <v>11</v>
      </c>
      <c r="B1200" s="662" t="s">
        <v>581</v>
      </c>
      <c r="C1200" s="662" t="s">
        <v>2731</v>
      </c>
      <c r="D1200" s="743" t="s">
        <v>4537</v>
      </c>
      <c r="E1200" s="744" t="s">
        <v>2746</v>
      </c>
      <c r="F1200" s="662" t="s">
        <v>2726</v>
      </c>
      <c r="G1200" s="662" t="s">
        <v>3930</v>
      </c>
      <c r="H1200" s="662" t="s">
        <v>582</v>
      </c>
      <c r="I1200" s="662" t="s">
        <v>3931</v>
      </c>
      <c r="J1200" s="662" t="s">
        <v>3932</v>
      </c>
      <c r="K1200" s="662" t="s">
        <v>3933</v>
      </c>
      <c r="L1200" s="663">
        <v>0</v>
      </c>
      <c r="M1200" s="663">
        <v>0</v>
      </c>
      <c r="N1200" s="662">
        <v>1</v>
      </c>
      <c r="O1200" s="745">
        <v>0.5</v>
      </c>
      <c r="P1200" s="663">
        <v>0</v>
      </c>
      <c r="Q1200" s="678"/>
      <c r="R1200" s="662">
        <v>1</v>
      </c>
      <c r="S1200" s="678">
        <v>1</v>
      </c>
      <c r="T1200" s="745">
        <v>0.5</v>
      </c>
      <c r="U1200" s="701">
        <v>1</v>
      </c>
    </row>
    <row r="1201" spans="1:21" ht="14.4" customHeight="1" x14ac:dyDescent="0.3">
      <c r="A1201" s="661">
        <v>11</v>
      </c>
      <c r="B1201" s="662" t="s">
        <v>581</v>
      </c>
      <c r="C1201" s="662" t="s">
        <v>2731</v>
      </c>
      <c r="D1201" s="743" t="s">
        <v>4537</v>
      </c>
      <c r="E1201" s="744" t="s">
        <v>2746</v>
      </c>
      <c r="F1201" s="662" t="s">
        <v>2726</v>
      </c>
      <c r="G1201" s="662" t="s">
        <v>2765</v>
      </c>
      <c r="H1201" s="662" t="s">
        <v>582</v>
      </c>
      <c r="I1201" s="662" t="s">
        <v>3024</v>
      </c>
      <c r="J1201" s="662" t="s">
        <v>3025</v>
      </c>
      <c r="K1201" s="662" t="s">
        <v>3026</v>
      </c>
      <c r="L1201" s="663">
        <v>154.36000000000001</v>
      </c>
      <c r="M1201" s="663">
        <v>463.08000000000004</v>
      </c>
      <c r="N1201" s="662">
        <v>3</v>
      </c>
      <c r="O1201" s="745">
        <v>1.5</v>
      </c>
      <c r="P1201" s="663">
        <v>463.08000000000004</v>
      </c>
      <c r="Q1201" s="678">
        <v>1</v>
      </c>
      <c r="R1201" s="662">
        <v>3</v>
      </c>
      <c r="S1201" s="678">
        <v>1</v>
      </c>
      <c r="T1201" s="745">
        <v>1.5</v>
      </c>
      <c r="U1201" s="701">
        <v>1</v>
      </c>
    </row>
    <row r="1202" spans="1:21" ht="14.4" customHeight="1" x14ac:dyDescent="0.3">
      <c r="A1202" s="661">
        <v>11</v>
      </c>
      <c r="B1202" s="662" t="s">
        <v>581</v>
      </c>
      <c r="C1202" s="662" t="s">
        <v>2731</v>
      </c>
      <c r="D1202" s="743" t="s">
        <v>4537</v>
      </c>
      <c r="E1202" s="744" t="s">
        <v>2746</v>
      </c>
      <c r="F1202" s="662" t="s">
        <v>2726</v>
      </c>
      <c r="G1202" s="662" t="s">
        <v>2765</v>
      </c>
      <c r="H1202" s="662" t="s">
        <v>1064</v>
      </c>
      <c r="I1202" s="662" t="s">
        <v>1272</v>
      </c>
      <c r="J1202" s="662" t="s">
        <v>2587</v>
      </c>
      <c r="K1202" s="662" t="s">
        <v>2588</v>
      </c>
      <c r="L1202" s="663">
        <v>154.36000000000001</v>
      </c>
      <c r="M1202" s="663">
        <v>463.08000000000004</v>
      </c>
      <c r="N1202" s="662">
        <v>3</v>
      </c>
      <c r="O1202" s="745">
        <v>3</v>
      </c>
      <c r="P1202" s="663">
        <v>463.08000000000004</v>
      </c>
      <c r="Q1202" s="678">
        <v>1</v>
      </c>
      <c r="R1202" s="662">
        <v>3</v>
      </c>
      <c r="S1202" s="678">
        <v>1</v>
      </c>
      <c r="T1202" s="745">
        <v>3</v>
      </c>
      <c r="U1202" s="701">
        <v>1</v>
      </c>
    </row>
    <row r="1203" spans="1:21" ht="14.4" customHeight="1" x14ac:dyDescent="0.3">
      <c r="A1203" s="661">
        <v>11</v>
      </c>
      <c r="B1203" s="662" t="s">
        <v>581</v>
      </c>
      <c r="C1203" s="662" t="s">
        <v>2731</v>
      </c>
      <c r="D1203" s="743" t="s">
        <v>4537</v>
      </c>
      <c r="E1203" s="744" t="s">
        <v>2746</v>
      </c>
      <c r="F1203" s="662" t="s">
        <v>2726</v>
      </c>
      <c r="G1203" s="662" t="s">
        <v>2765</v>
      </c>
      <c r="H1203" s="662" t="s">
        <v>582</v>
      </c>
      <c r="I1203" s="662" t="s">
        <v>3934</v>
      </c>
      <c r="J1203" s="662" t="s">
        <v>3025</v>
      </c>
      <c r="K1203" s="662" t="s">
        <v>2588</v>
      </c>
      <c r="L1203" s="663">
        <v>0</v>
      </c>
      <c r="M1203" s="663">
        <v>0</v>
      </c>
      <c r="N1203" s="662">
        <v>1</v>
      </c>
      <c r="O1203" s="745">
        <v>1</v>
      </c>
      <c r="P1203" s="663">
        <v>0</v>
      </c>
      <c r="Q1203" s="678"/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11</v>
      </c>
      <c r="B1204" s="662" t="s">
        <v>581</v>
      </c>
      <c r="C1204" s="662" t="s">
        <v>2731</v>
      </c>
      <c r="D1204" s="743" t="s">
        <v>4537</v>
      </c>
      <c r="E1204" s="744" t="s">
        <v>2746</v>
      </c>
      <c r="F1204" s="662" t="s">
        <v>2726</v>
      </c>
      <c r="G1204" s="662" t="s">
        <v>2966</v>
      </c>
      <c r="H1204" s="662" t="s">
        <v>582</v>
      </c>
      <c r="I1204" s="662" t="s">
        <v>2967</v>
      </c>
      <c r="J1204" s="662" t="s">
        <v>2968</v>
      </c>
      <c r="K1204" s="662" t="s">
        <v>2969</v>
      </c>
      <c r="L1204" s="663">
        <v>159.71</v>
      </c>
      <c r="M1204" s="663">
        <v>319.42</v>
      </c>
      <c r="N1204" s="662">
        <v>2</v>
      </c>
      <c r="O1204" s="745">
        <v>1.5</v>
      </c>
      <c r="P1204" s="663">
        <v>159.71</v>
      </c>
      <c r="Q1204" s="678">
        <v>0.5</v>
      </c>
      <c r="R1204" s="662">
        <v>1</v>
      </c>
      <c r="S1204" s="678">
        <v>0.5</v>
      </c>
      <c r="T1204" s="745">
        <v>1</v>
      </c>
      <c r="U1204" s="701">
        <v>0.66666666666666663</v>
      </c>
    </row>
    <row r="1205" spans="1:21" ht="14.4" customHeight="1" x14ac:dyDescent="0.3">
      <c r="A1205" s="661">
        <v>11</v>
      </c>
      <c r="B1205" s="662" t="s">
        <v>581</v>
      </c>
      <c r="C1205" s="662" t="s">
        <v>2731</v>
      </c>
      <c r="D1205" s="743" t="s">
        <v>4537</v>
      </c>
      <c r="E1205" s="744" t="s">
        <v>2746</v>
      </c>
      <c r="F1205" s="662" t="s">
        <v>2726</v>
      </c>
      <c r="G1205" s="662" t="s">
        <v>2854</v>
      </c>
      <c r="H1205" s="662" t="s">
        <v>1064</v>
      </c>
      <c r="I1205" s="662" t="s">
        <v>3611</v>
      </c>
      <c r="J1205" s="662" t="s">
        <v>3612</v>
      </c>
      <c r="K1205" s="662" t="s">
        <v>3030</v>
      </c>
      <c r="L1205" s="663">
        <v>119.7</v>
      </c>
      <c r="M1205" s="663">
        <v>478.8</v>
      </c>
      <c r="N1205" s="662">
        <v>4</v>
      </c>
      <c r="O1205" s="745">
        <v>1.5</v>
      </c>
      <c r="P1205" s="663">
        <v>359.1</v>
      </c>
      <c r="Q1205" s="678">
        <v>0.75</v>
      </c>
      <c r="R1205" s="662">
        <v>3</v>
      </c>
      <c r="S1205" s="678">
        <v>0.75</v>
      </c>
      <c r="T1205" s="745">
        <v>0.5</v>
      </c>
      <c r="U1205" s="701">
        <v>0.33333333333333331</v>
      </c>
    </row>
    <row r="1206" spans="1:21" ht="14.4" customHeight="1" x14ac:dyDescent="0.3">
      <c r="A1206" s="661">
        <v>11</v>
      </c>
      <c r="B1206" s="662" t="s">
        <v>581</v>
      </c>
      <c r="C1206" s="662" t="s">
        <v>2731</v>
      </c>
      <c r="D1206" s="743" t="s">
        <v>4537</v>
      </c>
      <c r="E1206" s="744" t="s">
        <v>2746</v>
      </c>
      <c r="F1206" s="662" t="s">
        <v>2726</v>
      </c>
      <c r="G1206" s="662" t="s">
        <v>2854</v>
      </c>
      <c r="H1206" s="662" t="s">
        <v>1064</v>
      </c>
      <c r="I1206" s="662" t="s">
        <v>3613</v>
      </c>
      <c r="J1206" s="662" t="s">
        <v>3612</v>
      </c>
      <c r="K1206" s="662" t="s">
        <v>3614</v>
      </c>
      <c r="L1206" s="663">
        <v>425.17</v>
      </c>
      <c r="M1206" s="663">
        <v>425.17</v>
      </c>
      <c r="N1206" s="662">
        <v>1</v>
      </c>
      <c r="O1206" s="745">
        <v>1</v>
      </c>
      <c r="P1206" s="663">
        <v>425.17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11</v>
      </c>
      <c r="B1207" s="662" t="s">
        <v>581</v>
      </c>
      <c r="C1207" s="662" t="s">
        <v>2731</v>
      </c>
      <c r="D1207" s="743" t="s">
        <v>4537</v>
      </c>
      <c r="E1207" s="744" t="s">
        <v>2746</v>
      </c>
      <c r="F1207" s="662" t="s">
        <v>2726</v>
      </c>
      <c r="G1207" s="662" t="s">
        <v>2766</v>
      </c>
      <c r="H1207" s="662" t="s">
        <v>582</v>
      </c>
      <c r="I1207" s="662" t="s">
        <v>1247</v>
      </c>
      <c r="J1207" s="662" t="s">
        <v>1248</v>
      </c>
      <c r="K1207" s="662" t="s">
        <v>2594</v>
      </c>
      <c r="L1207" s="663">
        <v>170.52</v>
      </c>
      <c r="M1207" s="663">
        <v>341.04</v>
      </c>
      <c r="N1207" s="662">
        <v>2</v>
      </c>
      <c r="O1207" s="745">
        <v>0.5</v>
      </c>
      <c r="P1207" s="663">
        <v>341.04</v>
      </c>
      <c r="Q1207" s="678">
        <v>1</v>
      </c>
      <c r="R1207" s="662">
        <v>2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11</v>
      </c>
      <c r="B1208" s="662" t="s">
        <v>581</v>
      </c>
      <c r="C1208" s="662" t="s">
        <v>2731</v>
      </c>
      <c r="D1208" s="743" t="s">
        <v>4537</v>
      </c>
      <c r="E1208" s="744" t="s">
        <v>2746</v>
      </c>
      <c r="F1208" s="662" t="s">
        <v>2726</v>
      </c>
      <c r="G1208" s="662" t="s">
        <v>2766</v>
      </c>
      <c r="H1208" s="662" t="s">
        <v>582</v>
      </c>
      <c r="I1208" s="662" t="s">
        <v>2767</v>
      </c>
      <c r="J1208" s="662" t="s">
        <v>1248</v>
      </c>
      <c r="K1208" s="662" t="s">
        <v>1237</v>
      </c>
      <c r="L1208" s="663">
        <v>0</v>
      </c>
      <c r="M1208" s="663">
        <v>0</v>
      </c>
      <c r="N1208" s="662">
        <v>2</v>
      </c>
      <c r="O1208" s="745">
        <v>1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11</v>
      </c>
      <c r="B1209" s="662" t="s">
        <v>581</v>
      </c>
      <c r="C1209" s="662" t="s">
        <v>2731</v>
      </c>
      <c r="D1209" s="743" t="s">
        <v>4537</v>
      </c>
      <c r="E1209" s="744" t="s">
        <v>2746</v>
      </c>
      <c r="F1209" s="662" t="s">
        <v>2726</v>
      </c>
      <c r="G1209" s="662" t="s">
        <v>2766</v>
      </c>
      <c r="H1209" s="662" t="s">
        <v>582</v>
      </c>
      <c r="I1209" s="662" t="s">
        <v>2859</v>
      </c>
      <c r="J1209" s="662" t="s">
        <v>1248</v>
      </c>
      <c r="K1209" s="662" t="s">
        <v>2594</v>
      </c>
      <c r="L1209" s="663">
        <v>0</v>
      </c>
      <c r="M1209" s="663">
        <v>0</v>
      </c>
      <c r="N1209" s="662">
        <v>2</v>
      </c>
      <c r="O1209" s="745">
        <v>0.5</v>
      </c>
      <c r="P1209" s="663">
        <v>0</v>
      </c>
      <c r="Q1209" s="678"/>
      <c r="R1209" s="662">
        <v>2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11</v>
      </c>
      <c r="B1210" s="662" t="s">
        <v>581</v>
      </c>
      <c r="C1210" s="662" t="s">
        <v>2731</v>
      </c>
      <c r="D1210" s="743" t="s">
        <v>4537</v>
      </c>
      <c r="E1210" s="744" t="s">
        <v>2746</v>
      </c>
      <c r="F1210" s="662" t="s">
        <v>2726</v>
      </c>
      <c r="G1210" s="662" t="s">
        <v>3623</v>
      </c>
      <c r="H1210" s="662" t="s">
        <v>582</v>
      </c>
      <c r="I1210" s="662" t="s">
        <v>3624</v>
      </c>
      <c r="J1210" s="662" t="s">
        <v>3625</v>
      </c>
      <c r="K1210" s="662" t="s">
        <v>3626</v>
      </c>
      <c r="L1210" s="663">
        <v>508.75</v>
      </c>
      <c r="M1210" s="663">
        <v>508.75</v>
      </c>
      <c r="N1210" s="662">
        <v>1</v>
      </c>
      <c r="O1210" s="745">
        <v>1</v>
      </c>
      <c r="P1210" s="663">
        <v>508.75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11</v>
      </c>
      <c r="B1211" s="662" t="s">
        <v>581</v>
      </c>
      <c r="C1211" s="662" t="s">
        <v>2731</v>
      </c>
      <c r="D1211" s="743" t="s">
        <v>4537</v>
      </c>
      <c r="E1211" s="744" t="s">
        <v>2746</v>
      </c>
      <c r="F1211" s="662" t="s">
        <v>2726</v>
      </c>
      <c r="G1211" s="662" t="s">
        <v>2768</v>
      </c>
      <c r="H1211" s="662" t="s">
        <v>582</v>
      </c>
      <c r="I1211" s="662" t="s">
        <v>1957</v>
      </c>
      <c r="J1211" s="662" t="s">
        <v>1958</v>
      </c>
      <c r="K1211" s="662" t="s">
        <v>2594</v>
      </c>
      <c r="L1211" s="663">
        <v>78.33</v>
      </c>
      <c r="M1211" s="663">
        <v>156.66</v>
      </c>
      <c r="N1211" s="662">
        <v>2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11</v>
      </c>
      <c r="B1212" s="662" t="s">
        <v>581</v>
      </c>
      <c r="C1212" s="662" t="s">
        <v>2731</v>
      </c>
      <c r="D1212" s="743" t="s">
        <v>4537</v>
      </c>
      <c r="E1212" s="744" t="s">
        <v>2746</v>
      </c>
      <c r="F1212" s="662" t="s">
        <v>2726</v>
      </c>
      <c r="G1212" s="662" t="s">
        <v>3304</v>
      </c>
      <c r="H1212" s="662" t="s">
        <v>1064</v>
      </c>
      <c r="I1212" s="662" t="s">
        <v>3935</v>
      </c>
      <c r="J1212" s="662" t="s">
        <v>2325</v>
      </c>
      <c r="K1212" s="662" t="s">
        <v>800</v>
      </c>
      <c r="L1212" s="663">
        <v>132</v>
      </c>
      <c r="M1212" s="663">
        <v>132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11</v>
      </c>
      <c r="B1213" s="662" t="s">
        <v>581</v>
      </c>
      <c r="C1213" s="662" t="s">
        <v>2731</v>
      </c>
      <c r="D1213" s="743" t="s">
        <v>4537</v>
      </c>
      <c r="E1213" s="744" t="s">
        <v>2746</v>
      </c>
      <c r="F1213" s="662" t="s">
        <v>2726</v>
      </c>
      <c r="G1213" s="662" t="s">
        <v>3304</v>
      </c>
      <c r="H1213" s="662" t="s">
        <v>1064</v>
      </c>
      <c r="I1213" s="662" t="s">
        <v>1167</v>
      </c>
      <c r="J1213" s="662" t="s">
        <v>1168</v>
      </c>
      <c r="K1213" s="662" t="s">
        <v>1192</v>
      </c>
      <c r="L1213" s="663">
        <v>65.989999999999995</v>
      </c>
      <c r="M1213" s="663">
        <v>65.989999999999995</v>
      </c>
      <c r="N1213" s="662">
        <v>1</v>
      </c>
      <c r="O1213" s="745">
        <v>0.5</v>
      </c>
      <c r="P1213" s="663">
        <v>65.989999999999995</v>
      </c>
      <c r="Q1213" s="678">
        <v>1</v>
      </c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11</v>
      </c>
      <c r="B1214" s="662" t="s">
        <v>581</v>
      </c>
      <c r="C1214" s="662" t="s">
        <v>2731</v>
      </c>
      <c r="D1214" s="743" t="s">
        <v>4537</v>
      </c>
      <c r="E1214" s="744" t="s">
        <v>2746</v>
      </c>
      <c r="F1214" s="662" t="s">
        <v>2726</v>
      </c>
      <c r="G1214" s="662" t="s">
        <v>2819</v>
      </c>
      <c r="H1214" s="662" t="s">
        <v>582</v>
      </c>
      <c r="I1214" s="662" t="s">
        <v>3936</v>
      </c>
      <c r="J1214" s="662" t="s">
        <v>2821</v>
      </c>
      <c r="K1214" s="662" t="s">
        <v>3937</v>
      </c>
      <c r="L1214" s="663">
        <v>115.26</v>
      </c>
      <c r="M1214" s="663">
        <v>115.26</v>
      </c>
      <c r="N1214" s="662">
        <v>1</v>
      </c>
      <c r="O1214" s="745">
        <v>1</v>
      </c>
      <c r="P1214" s="663">
        <v>115.26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11</v>
      </c>
      <c r="B1215" s="662" t="s">
        <v>581</v>
      </c>
      <c r="C1215" s="662" t="s">
        <v>2731</v>
      </c>
      <c r="D1215" s="743" t="s">
        <v>4537</v>
      </c>
      <c r="E1215" s="744" t="s">
        <v>2746</v>
      </c>
      <c r="F1215" s="662" t="s">
        <v>2726</v>
      </c>
      <c r="G1215" s="662" t="s">
        <v>2819</v>
      </c>
      <c r="H1215" s="662" t="s">
        <v>582</v>
      </c>
      <c r="I1215" s="662" t="s">
        <v>3938</v>
      </c>
      <c r="J1215" s="662" t="s">
        <v>2821</v>
      </c>
      <c r="K1215" s="662" t="s">
        <v>3939</v>
      </c>
      <c r="L1215" s="663">
        <v>138.31</v>
      </c>
      <c r="M1215" s="663">
        <v>138.31</v>
      </c>
      <c r="N1215" s="662">
        <v>1</v>
      </c>
      <c r="O1215" s="745">
        <v>0.5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11</v>
      </c>
      <c r="B1216" s="662" t="s">
        <v>581</v>
      </c>
      <c r="C1216" s="662" t="s">
        <v>2731</v>
      </c>
      <c r="D1216" s="743" t="s">
        <v>4537</v>
      </c>
      <c r="E1216" s="744" t="s">
        <v>2746</v>
      </c>
      <c r="F1216" s="662" t="s">
        <v>2726</v>
      </c>
      <c r="G1216" s="662" t="s">
        <v>3316</v>
      </c>
      <c r="H1216" s="662" t="s">
        <v>582</v>
      </c>
      <c r="I1216" s="662" t="s">
        <v>3317</v>
      </c>
      <c r="J1216" s="662" t="s">
        <v>3318</v>
      </c>
      <c r="K1216" s="662" t="s">
        <v>1565</v>
      </c>
      <c r="L1216" s="663">
        <v>79.849999999999994</v>
      </c>
      <c r="M1216" s="663">
        <v>79.849999999999994</v>
      </c>
      <c r="N1216" s="662">
        <v>1</v>
      </c>
      <c r="O1216" s="745">
        <v>1</v>
      </c>
      <c r="P1216" s="663">
        <v>79.849999999999994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11</v>
      </c>
      <c r="B1217" s="662" t="s">
        <v>581</v>
      </c>
      <c r="C1217" s="662" t="s">
        <v>2731</v>
      </c>
      <c r="D1217" s="743" t="s">
        <v>4537</v>
      </c>
      <c r="E1217" s="744" t="s">
        <v>2746</v>
      </c>
      <c r="F1217" s="662" t="s">
        <v>2726</v>
      </c>
      <c r="G1217" s="662" t="s">
        <v>3316</v>
      </c>
      <c r="H1217" s="662" t="s">
        <v>582</v>
      </c>
      <c r="I1217" s="662" t="s">
        <v>3511</v>
      </c>
      <c r="J1217" s="662" t="s">
        <v>3318</v>
      </c>
      <c r="K1217" s="662" t="s">
        <v>3512</v>
      </c>
      <c r="L1217" s="663">
        <v>0</v>
      </c>
      <c r="M1217" s="663">
        <v>0</v>
      </c>
      <c r="N1217" s="662">
        <v>3</v>
      </c>
      <c r="O1217" s="745">
        <v>1</v>
      </c>
      <c r="P1217" s="663">
        <v>0</v>
      </c>
      <c r="Q1217" s="678"/>
      <c r="R1217" s="662">
        <v>3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11</v>
      </c>
      <c r="B1218" s="662" t="s">
        <v>581</v>
      </c>
      <c r="C1218" s="662" t="s">
        <v>2731</v>
      </c>
      <c r="D1218" s="743" t="s">
        <v>4537</v>
      </c>
      <c r="E1218" s="744" t="s">
        <v>2746</v>
      </c>
      <c r="F1218" s="662" t="s">
        <v>2726</v>
      </c>
      <c r="G1218" s="662" t="s">
        <v>3034</v>
      </c>
      <c r="H1218" s="662" t="s">
        <v>582</v>
      </c>
      <c r="I1218" s="662" t="s">
        <v>639</v>
      </c>
      <c r="J1218" s="662" t="s">
        <v>3035</v>
      </c>
      <c r="K1218" s="662" t="s">
        <v>3036</v>
      </c>
      <c r="L1218" s="663">
        <v>18.11</v>
      </c>
      <c r="M1218" s="663">
        <v>18.11</v>
      </c>
      <c r="N1218" s="662">
        <v>1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11</v>
      </c>
      <c r="B1219" s="662" t="s">
        <v>581</v>
      </c>
      <c r="C1219" s="662" t="s">
        <v>2731</v>
      </c>
      <c r="D1219" s="743" t="s">
        <v>4537</v>
      </c>
      <c r="E1219" s="744" t="s">
        <v>2746</v>
      </c>
      <c r="F1219" s="662" t="s">
        <v>2726</v>
      </c>
      <c r="G1219" s="662" t="s">
        <v>2769</v>
      </c>
      <c r="H1219" s="662" t="s">
        <v>582</v>
      </c>
      <c r="I1219" s="662" t="s">
        <v>897</v>
      </c>
      <c r="J1219" s="662" t="s">
        <v>898</v>
      </c>
      <c r="K1219" s="662" t="s">
        <v>2770</v>
      </c>
      <c r="L1219" s="663">
        <v>72.64</v>
      </c>
      <c r="M1219" s="663">
        <v>363.2</v>
      </c>
      <c r="N1219" s="662">
        <v>5</v>
      </c>
      <c r="O1219" s="745">
        <v>3.5</v>
      </c>
      <c r="P1219" s="663">
        <v>290.56</v>
      </c>
      <c r="Q1219" s="678">
        <v>0.8</v>
      </c>
      <c r="R1219" s="662">
        <v>4</v>
      </c>
      <c r="S1219" s="678">
        <v>0.8</v>
      </c>
      <c r="T1219" s="745">
        <v>2.5</v>
      </c>
      <c r="U1219" s="701">
        <v>0.7142857142857143</v>
      </c>
    </row>
    <row r="1220" spans="1:21" ht="14.4" customHeight="1" x14ac:dyDescent="0.3">
      <c r="A1220" s="661">
        <v>11</v>
      </c>
      <c r="B1220" s="662" t="s">
        <v>581</v>
      </c>
      <c r="C1220" s="662" t="s">
        <v>2731</v>
      </c>
      <c r="D1220" s="743" t="s">
        <v>4537</v>
      </c>
      <c r="E1220" s="744" t="s">
        <v>2746</v>
      </c>
      <c r="F1220" s="662" t="s">
        <v>2726</v>
      </c>
      <c r="G1220" s="662" t="s">
        <v>2769</v>
      </c>
      <c r="H1220" s="662" t="s">
        <v>582</v>
      </c>
      <c r="I1220" s="662" t="s">
        <v>897</v>
      </c>
      <c r="J1220" s="662" t="s">
        <v>898</v>
      </c>
      <c r="K1220" s="662" t="s">
        <v>2770</v>
      </c>
      <c r="L1220" s="663">
        <v>54.81</v>
      </c>
      <c r="M1220" s="663">
        <v>109.62</v>
      </c>
      <c r="N1220" s="662">
        <v>2</v>
      </c>
      <c r="O1220" s="745">
        <v>1.5</v>
      </c>
      <c r="P1220" s="663">
        <v>54.81</v>
      </c>
      <c r="Q1220" s="678">
        <v>0.5</v>
      </c>
      <c r="R1220" s="662">
        <v>1</v>
      </c>
      <c r="S1220" s="678">
        <v>0.5</v>
      </c>
      <c r="T1220" s="745">
        <v>1</v>
      </c>
      <c r="U1220" s="701">
        <v>0.66666666666666663</v>
      </c>
    </row>
    <row r="1221" spans="1:21" ht="14.4" customHeight="1" x14ac:dyDescent="0.3">
      <c r="A1221" s="661">
        <v>11</v>
      </c>
      <c r="B1221" s="662" t="s">
        <v>581</v>
      </c>
      <c r="C1221" s="662" t="s">
        <v>2731</v>
      </c>
      <c r="D1221" s="743" t="s">
        <v>4537</v>
      </c>
      <c r="E1221" s="744" t="s">
        <v>2746</v>
      </c>
      <c r="F1221" s="662" t="s">
        <v>2726</v>
      </c>
      <c r="G1221" s="662" t="s">
        <v>2769</v>
      </c>
      <c r="H1221" s="662" t="s">
        <v>582</v>
      </c>
      <c r="I1221" s="662" t="s">
        <v>3940</v>
      </c>
      <c r="J1221" s="662" t="s">
        <v>3801</v>
      </c>
      <c r="K1221" s="662" t="s">
        <v>3941</v>
      </c>
      <c r="L1221" s="663">
        <v>0</v>
      </c>
      <c r="M1221" s="663">
        <v>0</v>
      </c>
      <c r="N1221" s="662">
        <v>75</v>
      </c>
      <c r="O1221" s="745">
        <v>48</v>
      </c>
      <c r="P1221" s="663">
        <v>0</v>
      </c>
      <c r="Q1221" s="678"/>
      <c r="R1221" s="662">
        <v>48</v>
      </c>
      <c r="S1221" s="678">
        <v>0.64</v>
      </c>
      <c r="T1221" s="745">
        <v>31.5</v>
      </c>
      <c r="U1221" s="701">
        <v>0.65625</v>
      </c>
    </row>
    <row r="1222" spans="1:21" ht="14.4" customHeight="1" x14ac:dyDescent="0.3">
      <c r="A1222" s="661">
        <v>11</v>
      </c>
      <c r="B1222" s="662" t="s">
        <v>581</v>
      </c>
      <c r="C1222" s="662" t="s">
        <v>2731</v>
      </c>
      <c r="D1222" s="743" t="s">
        <v>4537</v>
      </c>
      <c r="E1222" s="744" t="s">
        <v>2746</v>
      </c>
      <c r="F1222" s="662" t="s">
        <v>2726</v>
      </c>
      <c r="G1222" s="662" t="s">
        <v>2769</v>
      </c>
      <c r="H1222" s="662" t="s">
        <v>582</v>
      </c>
      <c r="I1222" s="662" t="s">
        <v>3800</v>
      </c>
      <c r="J1222" s="662" t="s">
        <v>3801</v>
      </c>
      <c r="K1222" s="662" t="s">
        <v>3351</v>
      </c>
      <c r="L1222" s="663">
        <v>0</v>
      </c>
      <c r="M1222" s="663">
        <v>0</v>
      </c>
      <c r="N1222" s="662">
        <v>6</v>
      </c>
      <c r="O1222" s="745">
        <v>3.5</v>
      </c>
      <c r="P1222" s="663">
        <v>0</v>
      </c>
      <c r="Q1222" s="678"/>
      <c r="R1222" s="662">
        <v>3</v>
      </c>
      <c r="S1222" s="678">
        <v>0.5</v>
      </c>
      <c r="T1222" s="745">
        <v>1.5</v>
      </c>
      <c r="U1222" s="701">
        <v>0.42857142857142855</v>
      </c>
    </row>
    <row r="1223" spans="1:21" ht="14.4" customHeight="1" x14ac:dyDescent="0.3">
      <c r="A1223" s="661">
        <v>11</v>
      </c>
      <c r="B1223" s="662" t="s">
        <v>581</v>
      </c>
      <c r="C1223" s="662" t="s">
        <v>2731</v>
      </c>
      <c r="D1223" s="743" t="s">
        <v>4537</v>
      </c>
      <c r="E1223" s="744" t="s">
        <v>2746</v>
      </c>
      <c r="F1223" s="662" t="s">
        <v>2726</v>
      </c>
      <c r="G1223" s="662" t="s">
        <v>2769</v>
      </c>
      <c r="H1223" s="662" t="s">
        <v>582</v>
      </c>
      <c r="I1223" s="662" t="s">
        <v>3942</v>
      </c>
      <c r="J1223" s="662" t="s">
        <v>3943</v>
      </c>
      <c r="K1223" s="662" t="s">
        <v>3944</v>
      </c>
      <c r="L1223" s="663">
        <v>0</v>
      </c>
      <c r="M1223" s="663">
        <v>0</v>
      </c>
      <c r="N1223" s="662">
        <v>1</v>
      </c>
      <c r="O1223" s="745">
        <v>1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11</v>
      </c>
      <c r="B1224" s="662" t="s">
        <v>581</v>
      </c>
      <c r="C1224" s="662" t="s">
        <v>2731</v>
      </c>
      <c r="D1224" s="743" t="s">
        <v>4537</v>
      </c>
      <c r="E1224" s="744" t="s">
        <v>2746</v>
      </c>
      <c r="F1224" s="662" t="s">
        <v>2726</v>
      </c>
      <c r="G1224" s="662" t="s">
        <v>2769</v>
      </c>
      <c r="H1224" s="662" t="s">
        <v>582</v>
      </c>
      <c r="I1224" s="662" t="s">
        <v>3945</v>
      </c>
      <c r="J1224" s="662" t="s">
        <v>3946</v>
      </c>
      <c r="K1224" s="662" t="s">
        <v>3947</v>
      </c>
      <c r="L1224" s="663">
        <v>0</v>
      </c>
      <c r="M1224" s="663">
        <v>0</v>
      </c>
      <c r="N1224" s="662">
        <v>1</v>
      </c>
      <c r="O1224" s="745">
        <v>1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11</v>
      </c>
      <c r="B1225" s="662" t="s">
        <v>581</v>
      </c>
      <c r="C1225" s="662" t="s">
        <v>2731</v>
      </c>
      <c r="D1225" s="743" t="s">
        <v>4537</v>
      </c>
      <c r="E1225" s="744" t="s">
        <v>2746</v>
      </c>
      <c r="F1225" s="662" t="s">
        <v>2726</v>
      </c>
      <c r="G1225" s="662" t="s">
        <v>2769</v>
      </c>
      <c r="H1225" s="662" t="s">
        <v>582</v>
      </c>
      <c r="I1225" s="662" t="s">
        <v>3042</v>
      </c>
      <c r="J1225" s="662" t="s">
        <v>3043</v>
      </c>
      <c r="K1225" s="662" t="s">
        <v>3044</v>
      </c>
      <c r="L1225" s="663">
        <v>96.84</v>
      </c>
      <c r="M1225" s="663">
        <v>290.52</v>
      </c>
      <c r="N1225" s="662">
        <v>3</v>
      </c>
      <c r="O1225" s="745">
        <v>2</v>
      </c>
      <c r="P1225" s="663">
        <v>96.84</v>
      </c>
      <c r="Q1225" s="678">
        <v>0.33333333333333337</v>
      </c>
      <c r="R1225" s="662">
        <v>1</v>
      </c>
      <c r="S1225" s="678">
        <v>0.33333333333333331</v>
      </c>
      <c r="T1225" s="745">
        <v>1</v>
      </c>
      <c r="U1225" s="701">
        <v>0.5</v>
      </c>
    </row>
    <row r="1226" spans="1:21" ht="14.4" customHeight="1" x14ac:dyDescent="0.3">
      <c r="A1226" s="661">
        <v>11</v>
      </c>
      <c r="B1226" s="662" t="s">
        <v>581</v>
      </c>
      <c r="C1226" s="662" t="s">
        <v>2731</v>
      </c>
      <c r="D1226" s="743" t="s">
        <v>4537</v>
      </c>
      <c r="E1226" s="744" t="s">
        <v>2746</v>
      </c>
      <c r="F1226" s="662" t="s">
        <v>2726</v>
      </c>
      <c r="G1226" s="662" t="s">
        <v>2769</v>
      </c>
      <c r="H1226" s="662" t="s">
        <v>582</v>
      </c>
      <c r="I1226" s="662" t="s">
        <v>3948</v>
      </c>
      <c r="J1226" s="662" t="s">
        <v>3949</v>
      </c>
      <c r="K1226" s="662" t="s">
        <v>3950</v>
      </c>
      <c r="L1226" s="663">
        <v>39.020000000000003</v>
      </c>
      <c r="M1226" s="663">
        <v>39.020000000000003</v>
      </c>
      <c r="N1226" s="662">
        <v>1</v>
      </c>
      <c r="O1226" s="745">
        <v>1</v>
      </c>
      <c r="P1226" s="663">
        <v>39.020000000000003</v>
      </c>
      <c r="Q1226" s="678">
        <v>1</v>
      </c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11</v>
      </c>
      <c r="B1227" s="662" t="s">
        <v>581</v>
      </c>
      <c r="C1227" s="662" t="s">
        <v>2731</v>
      </c>
      <c r="D1227" s="743" t="s">
        <v>4537</v>
      </c>
      <c r="E1227" s="744" t="s">
        <v>2746</v>
      </c>
      <c r="F1227" s="662" t="s">
        <v>2726</v>
      </c>
      <c r="G1227" s="662" t="s">
        <v>2769</v>
      </c>
      <c r="H1227" s="662" t="s">
        <v>582</v>
      </c>
      <c r="I1227" s="662" t="s">
        <v>3951</v>
      </c>
      <c r="J1227" s="662" t="s">
        <v>3952</v>
      </c>
      <c r="K1227" s="662" t="s">
        <v>1145</v>
      </c>
      <c r="L1227" s="663">
        <v>36.54</v>
      </c>
      <c r="M1227" s="663">
        <v>73.08</v>
      </c>
      <c r="N1227" s="662">
        <v>2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11</v>
      </c>
      <c r="B1228" s="662" t="s">
        <v>581</v>
      </c>
      <c r="C1228" s="662" t="s">
        <v>2731</v>
      </c>
      <c r="D1228" s="743" t="s">
        <v>4537</v>
      </c>
      <c r="E1228" s="744" t="s">
        <v>2746</v>
      </c>
      <c r="F1228" s="662" t="s">
        <v>2726</v>
      </c>
      <c r="G1228" s="662" t="s">
        <v>2769</v>
      </c>
      <c r="H1228" s="662" t="s">
        <v>582</v>
      </c>
      <c r="I1228" s="662" t="s">
        <v>3321</v>
      </c>
      <c r="J1228" s="662" t="s">
        <v>3043</v>
      </c>
      <c r="K1228" s="662" t="s">
        <v>3322</v>
      </c>
      <c r="L1228" s="663">
        <v>0</v>
      </c>
      <c r="M1228" s="663">
        <v>0</v>
      </c>
      <c r="N1228" s="662">
        <v>1</v>
      </c>
      <c r="O1228" s="745">
        <v>0.5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11</v>
      </c>
      <c r="B1229" s="662" t="s">
        <v>581</v>
      </c>
      <c r="C1229" s="662" t="s">
        <v>2731</v>
      </c>
      <c r="D1229" s="743" t="s">
        <v>4537</v>
      </c>
      <c r="E1229" s="744" t="s">
        <v>2746</v>
      </c>
      <c r="F1229" s="662" t="s">
        <v>2726</v>
      </c>
      <c r="G1229" s="662" t="s">
        <v>2823</v>
      </c>
      <c r="H1229" s="662" t="s">
        <v>582</v>
      </c>
      <c r="I1229" s="662" t="s">
        <v>1032</v>
      </c>
      <c r="J1229" s="662" t="s">
        <v>676</v>
      </c>
      <c r="K1229" s="662" t="s">
        <v>1033</v>
      </c>
      <c r="L1229" s="663">
        <v>220.56</v>
      </c>
      <c r="M1229" s="663">
        <v>220.56</v>
      </c>
      <c r="N1229" s="662">
        <v>1</v>
      </c>
      <c r="O1229" s="745">
        <v>1</v>
      </c>
      <c r="P1229" s="663">
        <v>220.56</v>
      </c>
      <c r="Q1229" s="678">
        <v>1</v>
      </c>
      <c r="R1229" s="662">
        <v>1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11</v>
      </c>
      <c r="B1230" s="662" t="s">
        <v>581</v>
      </c>
      <c r="C1230" s="662" t="s">
        <v>2731</v>
      </c>
      <c r="D1230" s="743" t="s">
        <v>4537</v>
      </c>
      <c r="E1230" s="744" t="s">
        <v>2746</v>
      </c>
      <c r="F1230" s="662" t="s">
        <v>2726</v>
      </c>
      <c r="G1230" s="662" t="s">
        <v>2823</v>
      </c>
      <c r="H1230" s="662" t="s">
        <v>582</v>
      </c>
      <c r="I1230" s="662" t="s">
        <v>3323</v>
      </c>
      <c r="J1230" s="662" t="s">
        <v>676</v>
      </c>
      <c r="K1230" s="662" t="s">
        <v>1033</v>
      </c>
      <c r="L1230" s="663">
        <v>0</v>
      </c>
      <c r="M1230" s="663">
        <v>0</v>
      </c>
      <c r="N1230" s="662">
        <v>1</v>
      </c>
      <c r="O1230" s="745">
        <v>1</v>
      </c>
      <c r="P1230" s="663">
        <v>0</v>
      </c>
      <c r="Q1230" s="678"/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11</v>
      </c>
      <c r="B1231" s="662" t="s">
        <v>581</v>
      </c>
      <c r="C1231" s="662" t="s">
        <v>2731</v>
      </c>
      <c r="D1231" s="743" t="s">
        <v>4537</v>
      </c>
      <c r="E1231" s="744" t="s">
        <v>2746</v>
      </c>
      <c r="F1231" s="662" t="s">
        <v>2726</v>
      </c>
      <c r="G1231" s="662" t="s">
        <v>3325</v>
      </c>
      <c r="H1231" s="662" t="s">
        <v>582</v>
      </c>
      <c r="I1231" s="662" t="s">
        <v>3483</v>
      </c>
      <c r="J1231" s="662" t="s">
        <v>3327</v>
      </c>
      <c r="K1231" s="662" t="s">
        <v>3484</v>
      </c>
      <c r="L1231" s="663">
        <v>106.47</v>
      </c>
      <c r="M1231" s="663">
        <v>319.40999999999997</v>
      </c>
      <c r="N1231" s="662">
        <v>3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11</v>
      </c>
      <c r="B1232" s="662" t="s">
        <v>581</v>
      </c>
      <c r="C1232" s="662" t="s">
        <v>2731</v>
      </c>
      <c r="D1232" s="743" t="s">
        <v>4537</v>
      </c>
      <c r="E1232" s="744" t="s">
        <v>2746</v>
      </c>
      <c r="F1232" s="662" t="s">
        <v>2726</v>
      </c>
      <c r="G1232" s="662" t="s">
        <v>3804</v>
      </c>
      <c r="H1232" s="662" t="s">
        <v>582</v>
      </c>
      <c r="I1232" s="662" t="s">
        <v>3953</v>
      </c>
      <c r="J1232" s="662" t="s">
        <v>3806</v>
      </c>
      <c r="K1232" s="662" t="s">
        <v>3082</v>
      </c>
      <c r="L1232" s="663">
        <v>0</v>
      </c>
      <c r="M1232" s="663">
        <v>0</v>
      </c>
      <c r="N1232" s="662">
        <v>1</v>
      </c>
      <c r="O1232" s="745">
        <v>0.5</v>
      </c>
      <c r="P1232" s="663">
        <v>0</v>
      </c>
      <c r="Q1232" s="678"/>
      <c r="R1232" s="662">
        <v>1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11</v>
      </c>
      <c r="B1233" s="662" t="s">
        <v>581</v>
      </c>
      <c r="C1233" s="662" t="s">
        <v>2731</v>
      </c>
      <c r="D1233" s="743" t="s">
        <v>4537</v>
      </c>
      <c r="E1233" s="744" t="s">
        <v>2746</v>
      </c>
      <c r="F1233" s="662" t="s">
        <v>2726</v>
      </c>
      <c r="G1233" s="662" t="s">
        <v>2916</v>
      </c>
      <c r="H1233" s="662" t="s">
        <v>582</v>
      </c>
      <c r="I1233" s="662" t="s">
        <v>2109</v>
      </c>
      <c r="J1233" s="662" t="s">
        <v>2110</v>
      </c>
      <c r="K1233" s="662" t="s">
        <v>2917</v>
      </c>
      <c r="L1233" s="663">
        <v>156.77000000000001</v>
      </c>
      <c r="M1233" s="663">
        <v>1254.1600000000001</v>
      </c>
      <c r="N1233" s="662">
        <v>8</v>
      </c>
      <c r="O1233" s="745">
        <v>4</v>
      </c>
      <c r="P1233" s="663">
        <v>1254.1600000000001</v>
      </c>
      <c r="Q1233" s="678">
        <v>1</v>
      </c>
      <c r="R1233" s="662">
        <v>8</v>
      </c>
      <c r="S1233" s="678">
        <v>1</v>
      </c>
      <c r="T1233" s="745">
        <v>4</v>
      </c>
      <c r="U1233" s="701">
        <v>1</v>
      </c>
    </row>
    <row r="1234" spans="1:21" ht="14.4" customHeight="1" x14ac:dyDescent="0.3">
      <c r="A1234" s="661">
        <v>11</v>
      </c>
      <c r="B1234" s="662" t="s">
        <v>581</v>
      </c>
      <c r="C1234" s="662" t="s">
        <v>2731</v>
      </c>
      <c r="D1234" s="743" t="s">
        <v>4537</v>
      </c>
      <c r="E1234" s="744" t="s">
        <v>2746</v>
      </c>
      <c r="F1234" s="662" t="s">
        <v>2726</v>
      </c>
      <c r="G1234" s="662" t="s">
        <v>2916</v>
      </c>
      <c r="H1234" s="662" t="s">
        <v>582</v>
      </c>
      <c r="I1234" s="662" t="s">
        <v>2109</v>
      </c>
      <c r="J1234" s="662" t="s">
        <v>2110</v>
      </c>
      <c r="K1234" s="662" t="s">
        <v>2917</v>
      </c>
      <c r="L1234" s="663">
        <v>107.27</v>
      </c>
      <c r="M1234" s="663">
        <v>965.43</v>
      </c>
      <c r="N1234" s="662">
        <v>9</v>
      </c>
      <c r="O1234" s="745">
        <v>4</v>
      </c>
      <c r="P1234" s="663">
        <v>750.89</v>
      </c>
      <c r="Q1234" s="678">
        <v>0.77777777777777779</v>
      </c>
      <c r="R1234" s="662">
        <v>7</v>
      </c>
      <c r="S1234" s="678">
        <v>0.77777777777777779</v>
      </c>
      <c r="T1234" s="745">
        <v>3</v>
      </c>
      <c r="U1234" s="701">
        <v>0.75</v>
      </c>
    </row>
    <row r="1235" spans="1:21" ht="14.4" customHeight="1" x14ac:dyDescent="0.3">
      <c r="A1235" s="661">
        <v>11</v>
      </c>
      <c r="B1235" s="662" t="s">
        <v>581</v>
      </c>
      <c r="C1235" s="662" t="s">
        <v>2731</v>
      </c>
      <c r="D1235" s="743" t="s">
        <v>4537</v>
      </c>
      <c r="E1235" s="744" t="s">
        <v>2746</v>
      </c>
      <c r="F1235" s="662" t="s">
        <v>2726</v>
      </c>
      <c r="G1235" s="662" t="s">
        <v>2916</v>
      </c>
      <c r="H1235" s="662" t="s">
        <v>582</v>
      </c>
      <c r="I1235" s="662" t="s">
        <v>3329</v>
      </c>
      <c r="J1235" s="662" t="s">
        <v>2110</v>
      </c>
      <c r="K1235" s="662" t="s">
        <v>2917</v>
      </c>
      <c r="L1235" s="663">
        <v>107.27</v>
      </c>
      <c r="M1235" s="663">
        <v>107.27</v>
      </c>
      <c r="N1235" s="662">
        <v>1</v>
      </c>
      <c r="O1235" s="745">
        <v>0.5</v>
      </c>
      <c r="P1235" s="663">
        <v>107.27</v>
      </c>
      <c r="Q1235" s="678">
        <v>1</v>
      </c>
      <c r="R1235" s="662">
        <v>1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11</v>
      </c>
      <c r="B1236" s="662" t="s">
        <v>581</v>
      </c>
      <c r="C1236" s="662" t="s">
        <v>2731</v>
      </c>
      <c r="D1236" s="743" t="s">
        <v>4537</v>
      </c>
      <c r="E1236" s="744" t="s">
        <v>2746</v>
      </c>
      <c r="F1236" s="662" t="s">
        <v>2726</v>
      </c>
      <c r="G1236" s="662" t="s">
        <v>2864</v>
      </c>
      <c r="H1236" s="662" t="s">
        <v>582</v>
      </c>
      <c r="I1236" s="662" t="s">
        <v>1468</v>
      </c>
      <c r="J1236" s="662" t="s">
        <v>2865</v>
      </c>
      <c r="K1236" s="662" t="s">
        <v>1466</v>
      </c>
      <c r="L1236" s="663">
        <v>0</v>
      </c>
      <c r="M1236" s="663">
        <v>0</v>
      </c>
      <c r="N1236" s="662">
        <v>7</v>
      </c>
      <c r="O1236" s="745">
        <v>3.5</v>
      </c>
      <c r="P1236" s="663">
        <v>0</v>
      </c>
      <c r="Q1236" s="678"/>
      <c r="R1236" s="662">
        <v>2</v>
      </c>
      <c r="S1236" s="678">
        <v>0.2857142857142857</v>
      </c>
      <c r="T1236" s="745">
        <v>1</v>
      </c>
      <c r="U1236" s="701">
        <v>0.2857142857142857</v>
      </c>
    </row>
    <row r="1237" spans="1:21" ht="14.4" customHeight="1" x14ac:dyDescent="0.3">
      <c r="A1237" s="661">
        <v>11</v>
      </c>
      <c r="B1237" s="662" t="s">
        <v>581</v>
      </c>
      <c r="C1237" s="662" t="s">
        <v>2731</v>
      </c>
      <c r="D1237" s="743" t="s">
        <v>4537</v>
      </c>
      <c r="E1237" s="744" t="s">
        <v>2746</v>
      </c>
      <c r="F1237" s="662" t="s">
        <v>2726</v>
      </c>
      <c r="G1237" s="662" t="s">
        <v>3067</v>
      </c>
      <c r="H1237" s="662" t="s">
        <v>582</v>
      </c>
      <c r="I1237" s="662" t="s">
        <v>3068</v>
      </c>
      <c r="J1237" s="662" t="s">
        <v>3069</v>
      </c>
      <c r="K1237" s="662" t="s">
        <v>3070</v>
      </c>
      <c r="L1237" s="663">
        <v>159.71</v>
      </c>
      <c r="M1237" s="663">
        <v>638.84</v>
      </c>
      <c r="N1237" s="662">
        <v>4</v>
      </c>
      <c r="O1237" s="745">
        <v>2</v>
      </c>
      <c r="P1237" s="663">
        <v>479.13</v>
      </c>
      <c r="Q1237" s="678">
        <v>0.75</v>
      </c>
      <c r="R1237" s="662">
        <v>3</v>
      </c>
      <c r="S1237" s="678">
        <v>0.75</v>
      </c>
      <c r="T1237" s="745">
        <v>1</v>
      </c>
      <c r="U1237" s="701">
        <v>0.5</v>
      </c>
    </row>
    <row r="1238" spans="1:21" ht="14.4" customHeight="1" x14ac:dyDescent="0.3">
      <c r="A1238" s="661">
        <v>11</v>
      </c>
      <c r="B1238" s="662" t="s">
        <v>581</v>
      </c>
      <c r="C1238" s="662" t="s">
        <v>2731</v>
      </c>
      <c r="D1238" s="743" t="s">
        <v>4537</v>
      </c>
      <c r="E1238" s="744" t="s">
        <v>2746</v>
      </c>
      <c r="F1238" s="662" t="s">
        <v>2726</v>
      </c>
      <c r="G1238" s="662" t="s">
        <v>3067</v>
      </c>
      <c r="H1238" s="662" t="s">
        <v>582</v>
      </c>
      <c r="I1238" s="662" t="s">
        <v>3330</v>
      </c>
      <c r="J1238" s="662" t="s">
        <v>3069</v>
      </c>
      <c r="K1238" s="662" t="s">
        <v>3331</v>
      </c>
      <c r="L1238" s="663">
        <v>0</v>
      </c>
      <c r="M1238" s="663">
        <v>0</v>
      </c>
      <c r="N1238" s="662">
        <v>6</v>
      </c>
      <c r="O1238" s="745">
        <v>5.5</v>
      </c>
      <c r="P1238" s="663">
        <v>0</v>
      </c>
      <c r="Q1238" s="678"/>
      <c r="R1238" s="662">
        <v>4</v>
      </c>
      <c r="S1238" s="678">
        <v>0.66666666666666663</v>
      </c>
      <c r="T1238" s="745">
        <v>4</v>
      </c>
      <c r="U1238" s="701">
        <v>0.72727272727272729</v>
      </c>
    </row>
    <row r="1239" spans="1:21" ht="14.4" customHeight="1" x14ac:dyDescent="0.3">
      <c r="A1239" s="661">
        <v>11</v>
      </c>
      <c r="B1239" s="662" t="s">
        <v>581</v>
      </c>
      <c r="C1239" s="662" t="s">
        <v>2731</v>
      </c>
      <c r="D1239" s="743" t="s">
        <v>4537</v>
      </c>
      <c r="E1239" s="744" t="s">
        <v>2746</v>
      </c>
      <c r="F1239" s="662" t="s">
        <v>2726</v>
      </c>
      <c r="G1239" s="662" t="s">
        <v>3067</v>
      </c>
      <c r="H1239" s="662" t="s">
        <v>582</v>
      </c>
      <c r="I1239" s="662" t="s">
        <v>3071</v>
      </c>
      <c r="J1239" s="662" t="s">
        <v>3069</v>
      </c>
      <c r="K1239" s="662" t="s">
        <v>3072</v>
      </c>
      <c r="L1239" s="663">
        <v>159.71</v>
      </c>
      <c r="M1239" s="663">
        <v>1437.3899999999999</v>
      </c>
      <c r="N1239" s="662">
        <v>9</v>
      </c>
      <c r="O1239" s="745">
        <v>4</v>
      </c>
      <c r="P1239" s="663">
        <v>159.71</v>
      </c>
      <c r="Q1239" s="678">
        <v>0.11111111111111113</v>
      </c>
      <c r="R1239" s="662">
        <v>1</v>
      </c>
      <c r="S1239" s="678">
        <v>0.1111111111111111</v>
      </c>
      <c r="T1239" s="745">
        <v>1</v>
      </c>
      <c r="U1239" s="701">
        <v>0.25</v>
      </c>
    </row>
    <row r="1240" spans="1:21" ht="14.4" customHeight="1" x14ac:dyDescent="0.3">
      <c r="A1240" s="661">
        <v>11</v>
      </c>
      <c r="B1240" s="662" t="s">
        <v>581</v>
      </c>
      <c r="C1240" s="662" t="s">
        <v>2731</v>
      </c>
      <c r="D1240" s="743" t="s">
        <v>4537</v>
      </c>
      <c r="E1240" s="744" t="s">
        <v>2746</v>
      </c>
      <c r="F1240" s="662" t="s">
        <v>2726</v>
      </c>
      <c r="G1240" s="662" t="s">
        <v>3067</v>
      </c>
      <c r="H1240" s="662" t="s">
        <v>582</v>
      </c>
      <c r="I1240" s="662" t="s">
        <v>3332</v>
      </c>
      <c r="J1240" s="662" t="s">
        <v>3069</v>
      </c>
      <c r="K1240" s="662" t="s">
        <v>3333</v>
      </c>
      <c r="L1240" s="663">
        <v>0</v>
      </c>
      <c r="M1240" s="663">
        <v>0</v>
      </c>
      <c r="N1240" s="662">
        <v>7</v>
      </c>
      <c r="O1240" s="745">
        <v>5.5</v>
      </c>
      <c r="P1240" s="663">
        <v>0</v>
      </c>
      <c r="Q1240" s="678"/>
      <c r="R1240" s="662">
        <v>3</v>
      </c>
      <c r="S1240" s="678">
        <v>0.42857142857142855</v>
      </c>
      <c r="T1240" s="745">
        <v>3</v>
      </c>
      <c r="U1240" s="701">
        <v>0.54545454545454541</v>
      </c>
    </row>
    <row r="1241" spans="1:21" ht="14.4" customHeight="1" x14ac:dyDescent="0.3">
      <c r="A1241" s="661">
        <v>11</v>
      </c>
      <c r="B1241" s="662" t="s">
        <v>581</v>
      </c>
      <c r="C1241" s="662" t="s">
        <v>2731</v>
      </c>
      <c r="D1241" s="743" t="s">
        <v>4537</v>
      </c>
      <c r="E1241" s="744" t="s">
        <v>2746</v>
      </c>
      <c r="F1241" s="662" t="s">
        <v>2726</v>
      </c>
      <c r="G1241" s="662" t="s">
        <v>3067</v>
      </c>
      <c r="H1241" s="662" t="s">
        <v>582</v>
      </c>
      <c r="I1241" s="662" t="s">
        <v>3334</v>
      </c>
      <c r="J1241" s="662" t="s">
        <v>3074</v>
      </c>
      <c r="K1241" s="662" t="s">
        <v>3335</v>
      </c>
      <c r="L1241" s="663">
        <v>0</v>
      </c>
      <c r="M1241" s="663">
        <v>0</v>
      </c>
      <c r="N1241" s="662">
        <v>5</v>
      </c>
      <c r="O1241" s="745">
        <v>5</v>
      </c>
      <c r="P1241" s="663">
        <v>0</v>
      </c>
      <c r="Q1241" s="678"/>
      <c r="R1241" s="662">
        <v>3</v>
      </c>
      <c r="S1241" s="678">
        <v>0.6</v>
      </c>
      <c r="T1241" s="745">
        <v>3</v>
      </c>
      <c r="U1241" s="701">
        <v>0.6</v>
      </c>
    </row>
    <row r="1242" spans="1:21" ht="14.4" customHeight="1" x14ac:dyDescent="0.3">
      <c r="A1242" s="661">
        <v>11</v>
      </c>
      <c r="B1242" s="662" t="s">
        <v>581</v>
      </c>
      <c r="C1242" s="662" t="s">
        <v>2731</v>
      </c>
      <c r="D1242" s="743" t="s">
        <v>4537</v>
      </c>
      <c r="E1242" s="744" t="s">
        <v>2746</v>
      </c>
      <c r="F1242" s="662" t="s">
        <v>2726</v>
      </c>
      <c r="G1242" s="662" t="s">
        <v>3067</v>
      </c>
      <c r="H1242" s="662" t="s">
        <v>582</v>
      </c>
      <c r="I1242" s="662" t="s">
        <v>3073</v>
      </c>
      <c r="J1242" s="662" t="s">
        <v>3074</v>
      </c>
      <c r="K1242" s="662" t="s">
        <v>3075</v>
      </c>
      <c r="L1242" s="663">
        <v>0</v>
      </c>
      <c r="M1242" s="663">
        <v>0</v>
      </c>
      <c r="N1242" s="662">
        <v>1</v>
      </c>
      <c r="O1242" s="745">
        <v>1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11</v>
      </c>
      <c r="B1243" s="662" t="s">
        <v>581</v>
      </c>
      <c r="C1243" s="662" t="s">
        <v>2731</v>
      </c>
      <c r="D1243" s="743" t="s">
        <v>4537</v>
      </c>
      <c r="E1243" s="744" t="s">
        <v>2746</v>
      </c>
      <c r="F1243" s="662" t="s">
        <v>2726</v>
      </c>
      <c r="G1243" s="662" t="s">
        <v>3076</v>
      </c>
      <c r="H1243" s="662" t="s">
        <v>582</v>
      </c>
      <c r="I1243" s="662" t="s">
        <v>3954</v>
      </c>
      <c r="J1243" s="662" t="s">
        <v>3955</v>
      </c>
      <c r="K1243" s="662" t="s">
        <v>3812</v>
      </c>
      <c r="L1243" s="663">
        <v>48.42</v>
      </c>
      <c r="M1243" s="663">
        <v>290.52</v>
      </c>
      <c r="N1243" s="662">
        <v>6</v>
      </c>
      <c r="O1243" s="745">
        <v>3</v>
      </c>
      <c r="P1243" s="663">
        <v>290.52</v>
      </c>
      <c r="Q1243" s="678">
        <v>1</v>
      </c>
      <c r="R1243" s="662">
        <v>6</v>
      </c>
      <c r="S1243" s="678">
        <v>1</v>
      </c>
      <c r="T1243" s="745">
        <v>3</v>
      </c>
      <c r="U1243" s="701">
        <v>1</v>
      </c>
    </row>
    <row r="1244" spans="1:21" ht="14.4" customHeight="1" x14ac:dyDescent="0.3">
      <c r="A1244" s="661">
        <v>11</v>
      </c>
      <c r="B1244" s="662" t="s">
        <v>581</v>
      </c>
      <c r="C1244" s="662" t="s">
        <v>2731</v>
      </c>
      <c r="D1244" s="743" t="s">
        <v>4537</v>
      </c>
      <c r="E1244" s="744" t="s">
        <v>2746</v>
      </c>
      <c r="F1244" s="662" t="s">
        <v>2726</v>
      </c>
      <c r="G1244" s="662" t="s">
        <v>3076</v>
      </c>
      <c r="H1244" s="662" t="s">
        <v>582</v>
      </c>
      <c r="I1244" s="662" t="s">
        <v>3956</v>
      </c>
      <c r="J1244" s="662" t="s">
        <v>3957</v>
      </c>
      <c r="K1244" s="662" t="s">
        <v>3958</v>
      </c>
      <c r="L1244" s="663">
        <v>0</v>
      </c>
      <c r="M1244" s="663">
        <v>0</v>
      </c>
      <c r="N1244" s="662">
        <v>1</v>
      </c>
      <c r="O1244" s="745">
        <v>1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11</v>
      </c>
      <c r="B1245" s="662" t="s">
        <v>581</v>
      </c>
      <c r="C1245" s="662" t="s">
        <v>2731</v>
      </c>
      <c r="D1245" s="743" t="s">
        <v>4537</v>
      </c>
      <c r="E1245" s="744" t="s">
        <v>2746</v>
      </c>
      <c r="F1245" s="662" t="s">
        <v>2726</v>
      </c>
      <c r="G1245" s="662" t="s">
        <v>2826</v>
      </c>
      <c r="H1245" s="662" t="s">
        <v>582</v>
      </c>
      <c r="I1245" s="662" t="s">
        <v>883</v>
      </c>
      <c r="J1245" s="662" t="s">
        <v>884</v>
      </c>
      <c r="K1245" s="662" t="s">
        <v>2827</v>
      </c>
      <c r="L1245" s="663">
        <v>60.9</v>
      </c>
      <c r="M1245" s="663">
        <v>2131.5</v>
      </c>
      <c r="N1245" s="662">
        <v>35</v>
      </c>
      <c r="O1245" s="745">
        <v>17.5</v>
      </c>
      <c r="P1245" s="663">
        <v>1400.7000000000003</v>
      </c>
      <c r="Q1245" s="678">
        <v>0.65714285714285725</v>
      </c>
      <c r="R1245" s="662">
        <v>23</v>
      </c>
      <c r="S1245" s="678">
        <v>0.65714285714285714</v>
      </c>
      <c r="T1245" s="745">
        <v>11</v>
      </c>
      <c r="U1245" s="701">
        <v>0.62857142857142856</v>
      </c>
    </row>
    <row r="1246" spans="1:21" ht="14.4" customHeight="1" x14ac:dyDescent="0.3">
      <c r="A1246" s="661">
        <v>11</v>
      </c>
      <c r="B1246" s="662" t="s">
        <v>581</v>
      </c>
      <c r="C1246" s="662" t="s">
        <v>2731</v>
      </c>
      <c r="D1246" s="743" t="s">
        <v>4537</v>
      </c>
      <c r="E1246" s="744" t="s">
        <v>2746</v>
      </c>
      <c r="F1246" s="662" t="s">
        <v>2726</v>
      </c>
      <c r="G1246" s="662" t="s">
        <v>2927</v>
      </c>
      <c r="H1246" s="662" t="s">
        <v>582</v>
      </c>
      <c r="I1246" s="662" t="s">
        <v>3019</v>
      </c>
      <c r="J1246" s="662" t="s">
        <v>2743</v>
      </c>
      <c r="K1246" s="662"/>
      <c r="L1246" s="663">
        <v>32.28</v>
      </c>
      <c r="M1246" s="663">
        <v>32.28</v>
      </c>
      <c r="N1246" s="662">
        <v>1</v>
      </c>
      <c r="O1246" s="745">
        <v>1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11</v>
      </c>
      <c r="B1247" s="662" t="s">
        <v>581</v>
      </c>
      <c r="C1247" s="662" t="s">
        <v>2731</v>
      </c>
      <c r="D1247" s="743" t="s">
        <v>4537</v>
      </c>
      <c r="E1247" s="744" t="s">
        <v>2746</v>
      </c>
      <c r="F1247" s="662" t="s">
        <v>2726</v>
      </c>
      <c r="G1247" s="662" t="s">
        <v>3344</v>
      </c>
      <c r="H1247" s="662" t="s">
        <v>582</v>
      </c>
      <c r="I1247" s="662" t="s">
        <v>3345</v>
      </c>
      <c r="J1247" s="662" t="s">
        <v>3346</v>
      </c>
      <c r="K1247" s="662" t="s">
        <v>3347</v>
      </c>
      <c r="L1247" s="663">
        <v>48.09</v>
      </c>
      <c r="M1247" s="663">
        <v>96.18</v>
      </c>
      <c r="N1247" s="662">
        <v>2</v>
      </c>
      <c r="O1247" s="745">
        <v>1.5</v>
      </c>
      <c r="P1247" s="663">
        <v>96.18</v>
      </c>
      <c r="Q1247" s="678">
        <v>1</v>
      </c>
      <c r="R1247" s="662">
        <v>2</v>
      </c>
      <c r="S1247" s="678">
        <v>1</v>
      </c>
      <c r="T1247" s="745">
        <v>1.5</v>
      </c>
      <c r="U1247" s="701">
        <v>1</v>
      </c>
    </row>
    <row r="1248" spans="1:21" ht="14.4" customHeight="1" x14ac:dyDescent="0.3">
      <c r="A1248" s="661">
        <v>11</v>
      </c>
      <c r="B1248" s="662" t="s">
        <v>581</v>
      </c>
      <c r="C1248" s="662" t="s">
        <v>2731</v>
      </c>
      <c r="D1248" s="743" t="s">
        <v>4537</v>
      </c>
      <c r="E1248" s="744" t="s">
        <v>2746</v>
      </c>
      <c r="F1248" s="662" t="s">
        <v>2726</v>
      </c>
      <c r="G1248" s="662" t="s">
        <v>3344</v>
      </c>
      <c r="H1248" s="662" t="s">
        <v>582</v>
      </c>
      <c r="I1248" s="662" t="s">
        <v>3959</v>
      </c>
      <c r="J1248" s="662" t="s">
        <v>3346</v>
      </c>
      <c r="K1248" s="662" t="s">
        <v>3960</v>
      </c>
      <c r="L1248" s="663">
        <v>13.89</v>
      </c>
      <c r="M1248" s="663">
        <v>13.89</v>
      </c>
      <c r="N1248" s="662">
        <v>1</v>
      </c>
      <c r="O1248" s="745">
        <v>0.5</v>
      </c>
      <c r="P1248" s="663">
        <v>13.89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11</v>
      </c>
      <c r="B1249" s="662" t="s">
        <v>581</v>
      </c>
      <c r="C1249" s="662" t="s">
        <v>2731</v>
      </c>
      <c r="D1249" s="743" t="s">
        <v>4537</v>
      </c>
      <c r="E1249" s="744" t="s">
        <v>2746</v>
      </c>
      <c r="F1249" s="662" t="s">
        <v>2726</v>
      </c>
      <c r="G1249" s="662" t="s">
        <v>2775</v>
      </c>
      <c r="H1249" s="662" t="s">
        <v>582</v>
      </c>
      <c r="I1249" s="662" t="s">
        <v>1251</v>
      </c>
      <c r="J1249" s="662" t="s">
        <v>1252</v>
      </c>
      <c r="K1249" s="662" t="s">
        <v>1253</v>
      </c>
      <c r="L1249" s="663">
        <v>147.31</v>
      </c>
      <c r="M1249" s="663">
        <v>589.24</v>
      </c>
      <c r="N1249" s="662">
        <v>4</v>
      </c>
      <c r="O1249" s="745">
        <v>2.5</v>
      </c>
      <c r="P1249" s="663">
        <v>441.93</v>
      </c>
      <c r="Q1249" s="678">
        <v>0.75</v>
      </c>
      <c r="R1249" s="662">
        <v>3</v>
      </c>
      <c r="S1249" s="678">
        <v>0.75</v>
      </c>
      <c r="T1249" s="745">
        <v>2</v>
      </c>
      <c r="U1249" s="701">
        <v>0.8</v>
      </c>
    </row>
    <row r="1250" spans="1:21" ht="14.4" customHeight="1" x14ac:dyDescent="0.3">
      <c r="A1250" s="661">
        <v>11</v>
      </c>
      <c r="B1250" s="662" t="s">
        <v>581</v>
      </c>
      <c r="C1250" s="662" t="s">
        <v>2731</v>
      </c>
      <c r="D1250" s="743" t="s">
        <v>4537</v>
      </c>
      <c r="E1250" s="744" t="s">
        <v>2746</v>
      </c>
      <c r="F1250" s="662" t="s">
        <v>2726</v>
      </c>
      <c r="G1250" s="662" t="s">
        <v>3961</v>
      </c>
      <c r="H1250" s="662" t="s">
        <v>582</v>
      </c>
      <c r="I1250" s="662" t="s">
        <v>3962</v>
      </c>
      <c r="J1250" s="662" t="s">
        <v>3963</v>
      </c>
      <c r="K1250" s="662" t="s">
        <v>3964</v>
      </c>
      <c r="L1250" s="663">
        <v>36.97</v>
      </c>
      <c r="M1250" s="663">
        <v>36.97</v>
      </c>
      <c r="N1250" s="662">
        <v>1</v>
      </c>
      <c r="O1250" s="745">
        <v>0.5</v>
      </c>
      <c r="P1250" s="663">
        <v>36.97</v>
      </c>
      <c r="Q1250" s="678">
        <v>1</v>
      </c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11</v>
      </c>
      <c r="B1251" s="662" t="s">
        <v>581</v>
      </c>
      <c r="C1251" s="662" t="s">
        <v>2731</v>
      </c>
      <c r="D1251" s="743" t="s">
        <v>4537</v>
      </c>
      <c r="E1251" s="744" t="s">
        <v>2746</v>
      </c>
      <c r="F1251" s="662" t="s">
        <v>2726</v>
      </c>
      <c r="G1251" s="662" t="s">
        <v>3961</v>
      </c>
      <c r="H1251" s="662" t="s">
        <v>582</v>
      </c>
      <c r="I1251" s="662" t="s">
        <v>3962</v>
      </c>
      <c r="J1251" s="662" t="s">
        <v>3963</v>
      </c>
      <c r="K1251" s="662" t="s">
        <v>3964</v>
      </c>
      <c r="L1251" s="663">
        <v>61.97</v>
      </c>
      <c r="M1251" s="663">
        <v>123.94</v>
      </c>
      <c r="N1251" s="662">
        <v>2</v>
      </c>
      <c r="O1251" s="745">
        <v>1</v>
      </c>
      <c r="P1251" s="663">
        <v>123.94</v>
      </c>
      <c r="Q1251" s="678">
        <v>1</v>
      </c>
      <c r="R1251" s="662">
        <v>2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11</v>
      </c>
      <c r="B1252" s="662" t="s">
        <v>581</v>
      </c>
      <c r="C1252" s="662" t="s">
        <v>2731</v>
      </c>
      <c r="D1252" s="743" t="s">
        <v>4537</v>
      </c>
      <c r="E1252" s="744" t="s">
        <v>2746</v>
      </c>
      <c r="F1252" s="662" t="s">
        <v>2726</v>
      </c>
      <c r="G1252" s="662" t="s">
        <v>3094</v>
      </c>
      <c r="H1252" s="662" t="s">
        <v>1064</v>
      </c>
      <c r="I1252" s="662" t="s">
        <v>3095</v>
      </c>
      <c r="J1252" s="662" t="s">
        <v>3096</v>
      </c>
      <c r="K1252" s="662" t="s">
        <v>3097</v>
      </c>
      <c r="L1252" s="663">
        <v>619.6</v>
      </c>
      <c r="M1252" s="663">
        <v>619.6</v>
      </c>
      <c r="N1252" s="662">
        <v>1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11</v>
      </c>
      <c r="B1253" s="662" t="s">
        <v>581</v>
      </c>
      <c r="C1253" s="662" t="s">
        <v>2731</v>
      </c>
      <c r="D1253" s="743" t="s">
        <v>4537</v>
      </c>
      <c r="E1253" s="744" t="s">
        <v>2746</v>
      </c>
      <c r="F1253" s="662" t="s">
        <v>2726</v>
      </c>
      <c r="G1253" s="662" t="s">
        <v>3098</v>
      </c>
      <c r="H1253" s="662" t="s">
        <v>582</v>
      </c>
      <c r="I1253" s="662" t="s">
        <v>3099</v>
      </c>
      <c r="J1253" s="662" t="s">
        <v>3100</v>
      </c>
      <c r="K1253" s="662" t="s">
        <v>3101</v>
      </c>
      <c r="L1253" s="663">
        <v>1776.68</v>
      </c>
      <c r="M1253" s="663">
        <v>1776.68</v>
      </c>
      <c r="N1253" s="662">
        <v>1</v>
      </c>
      <c r="O1253" s="745">
        <v>1</v>
      </c>
      <c r="P1253" s="663">
        <v>1776.68</v>
      </c>
      <c r="Q1253" s="678">
        <v>1</v>
      </c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11</v>
      </c>
      <c r="B1254" s="662" t="s">
        <v>581</v>
      </c>
      <c r="C1254" s="662" t="s">
        <v>2731</v>
      </c>
      <c r="D1254" s="743" t="s">
        <v>4537</v>
      </c>
      <c r="E1254" s="744" t="s">
        <v>2746</v>
      </c>
      <c r="F1254" s="662" t="s">
        <v>2726</v>
      </c>
      <c r="G1254" s="662" t="s">
        <v>3364</v>
      </c>
      <c r="H1254" s="662" t="s">
        <v>582</v>
      </c>
      <c r="I1254" s="662" t="s">
        <v>3365</v>
      </c>
      <c r="J1254" s="662" t="s">
        <v>3366</v>
      </c>
      <c r="K1254" s="662" t="s">
        <v>3367</v>
      </c>
      <c r="L1254" s="663">
        <v>32.28</v>
      </c>
      <c r="M1254" s="663">
        <v>32.28</v>
      </c>
      <c r="N1254" s="662">
        <v>1</v>
      </c>
      <c r="O1254" s="745">
        <v>0.5</v>
      </c>
      <c r="P1254" s="663">
        <v>32.28</v>
      </c>
      <c r="Q1254" s="678">
        <v>1</v>
      </c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11</v>
      </c>
      <c r="B1255" s="662" t="s">
        <v>581</v>
      </c>
      <c r="C1255" s="662" t="s">
        <v>2731</v>
      </c>
      <c r="D1255" s="743" t="s">
        <v>4537</v>
      </c>
      <c r="E1255" s="744" t="s">
        <v>2746</v>
      </c>
      <c r="F1255" s="662" t="s">
        <v>2726</v>
      </c>
      <c r="G1255" s="662" t="s">
        <v>3110</v>
      </c>
      <c r="H1255" s="662" t="s">
        <v>582</v>
      </c>
      <c r="I1255" s="662" t="s">
        <v>3377</v>
      </c>
      <c r="J1255" s="662" t="s">
        <v>3378</v>
      </c>
      <c r="K1255" s="662" t="s">
        <v>2557</v>
      </c>
      <c r="L1255" s="663">
        <v>38.56</v>
      </c>
      <c r="M1255" s="663">
        <v>115.68</v>
      </c>
      <c r="N1255" s="662">
        <v>3</v>
      </c>
      <c r="O1255" s="745">
        <v>1.5</v>
      </c>
      <c r="P1255" s="663">
        <v>115.68</v>
      </c>
      <c r="Q1255" s="678">
        <v>1</v>
      </c>
      <c r="R1255" s="662">
        <v>3</v>
      </c>
      <c r="S1255" s="678">
        <v>1</v>
      </c>
      <c r="T1255" s="745">
        <v>1.5</v>
      </c>
      <c r="U1255" s="701">
        <v>1</v>
      </c>
    </row>
    <row r="1256" spans="1:21" ht="14.4" customHeight="1" x14ac:dyDescent="0.3">
      <c r="A1256" s="661">
        <v>11</v>
      </c>
      <c r="B1256" s="662" t="s">
        <v>581</v>
      </c>
      <c r="C1256" s="662" t="s">
        <v>2731</v>
      </c>
      <c r="D1256" s="743" t="s">
        <v>4537</v>
      </c>
      <c r="E1256" s="744" t="s">
        <v>2746</v>
      </c>
      <c r="F1256" s="662" t="s">
        <v>2726</v>
      </c>
      <c r="G1256" s="662" t="s">
        <v>3110</v>
      </c>
      <c r="H1256" s="662" t="s">
        <v>582</v>
      </c>
      <c r="I1256" s="662" t="s">
        <v>2121</v>
      </c>
      <c r="J1256" s="662" t="s">
        <v>3111</v>
      </c>
      <c r="K1256" s="662" t="s">
        <v>2557</v>
      </c>
      <c r="L1256" s="663">
        <v>38.56</v>
      </c>
      <c r="M1256" s="663">
        <v>115.68</v>
      </c>
      <c r="N1256" s="662">
        <v>3</v>
      </c>
      <c r="O1256" s="745">
        <v>1.5</v>
      </c>
      <c r="P1256" s="663">
        <v>77.12</v>
      </c>
      <c r="Q1256" s="678">
        <v>0.66666666666666663</v>
      </c>
      <c r="R1256" s="662">
        <v>2</v>
      </c>
      <c r="S1256" s="678">
        <v>0.66666666666666663</v>
      </c>
      <c r="T1256" s="745">
        <v>1</v>
      </c>
      <c r="U1256" s="701">
        <v>0.66666666666666663</v>
      </c>
    </row>
    <row r="1257" spans="1:21" ht="14.4" customHeight="1" x14ac:dyDescent="0.3">
      <c r="A1257" s="661">
        <v>11</v>
      </c>
      <c r="B1257" s="662" t="s">
        <v>581</v>
      </c>
      <c r="C1257" s="662" t="s">
        <v>2731</v>
      </c>
      <c r="D1257" s="743" t="s">
        <v>4537</v>
      </c>
      <c r="E1257" s="744" t="s">
        <v>2746</v>
      </c>
      <c r="F1257" s="662" t="s">
        <v>2726</v>
      </c>
      <c r="G1257" s="662" t="s">
        <v>2780</v>
      </c>
      <c r="H1257" s="662" t="s">
        <v>1064</v>
      </c>
      <c r="I1257" s="662" t="s">
        <v>1194</v>
      </c>
      <c r="J1257" s="662" t="s">
        <v>1089</v>
      </c>
      <c r="K1257" s="662" t="s">
        <v>2552</v>
      </c>
      <c r="L1257" s="663">
        <v>407.55</v>
      </c>
      <c r="M1257" s="663">
        <v>1630.2</v>
      </c>
      <c r="N1257" s="662">
        <v>4</v>
      </c>
      <c r="O1257" s="745">
        <v>2</v>
      </c>
      <c r="P1257" s="663">
        <v>815.1</v>
      </c>
      <c r="Q1257" s="678">
        <v>0.5</v>
      </c>
      <c r="R1257" s="662">
        <v>2</v>
      </c>
      <c r="S1257" s="678">
        <v>0.5</v>
      </c>
      <c r="T1257" s="745">
        <v>1</v>
      </c>
      <c r="U1257" s="701">
        <v>0.5</v>
      </c>
    </row>
    <row r="1258" spans="1:21" ht="14.4" customHeight="1" x14ac:dyDescent="0.3">
      <c r="A1258" s="661">
        <v>11</v>
      </c>
      <c r="B1258" s="662" t="s">
        <v>581</v>
      </c>
      <c r="C1258" s="662" t="s">
        <v>2731</v>
      </c>
      <c r="D1258" s="743" t="s">
        <v>4537</v>
      </c>
      <c r="E1258" s="744" t="s">
        <v>2746</v>
      </c>
      <c r="F1258" s="662" t="s">
        <v>2726</v>
      </c>
      <c r="G1258" s="662" t="s">
        <v>2780</v>
      </c>
      <c r="H1258" s="662" t="s">
        <v>1064</v>
      </c>
      <c r="I1258" s="662" t="s">
        <v>1197</v>
      </c>
      <c r="J1258" s="662" t="s">
        <v>1089</v>
      </c>
      <c r="K1258" s="662" t="s">
        <v>2554</v>
      </c>
      <c r="L1258" s="663">
        <v>543.39</v>
      </c>
      <c r="M1258" s="663">
        <v>2173.56</v>
      </c>
      <c r="N1258" s="662">
        <v>4</v>
      </c>
      <c r="O1258" s="745">
        <v>2.5</v>
      </c>
      <c r="P1258" s="663">
        <v>1086.78</v>
      </c>
      <c r="Q1258" s="678">
        <v>0.5</v>
      </c>
      <c r="R1258" s="662">
        <v>2</v>
      </c>
      <c r="S1258" s="678">
        <v>0.5</v>
      </c>
      <c r="T1258" s="745">
        <v>1</v>
      </c>
      <c r="U1258" s="701">
        <v>0.4</v>
      </c>
    </row>
    <row r="1259" spans="1:21" ht="14.4" customHeight="1" x14ac:dyDescent="0.3">
      <c r="A1259" s="661">
        <v>11</v>
      </c>
      <c r="B1259" s="662" t="s">
        <v>581</v>
      </c>
      <c r="C1259" s="662" t="s">
        <v>2731</v>
      </c>
      <c r="D1259" s="743" t="s">
        <v>4537</v>
      </c>
      <c r="E1259" s="744" t="s">
        <v>2746</v>
      </c>
      <c r="F1259" s="662" t="s">
        <v>2726</v>
      </c>
      <c r="G1259" s="662" t="s">
        <v>2780</v>
      </c>
      <c r="H1259" s="662" t="s">
        <v>1064</v>
      </c>
      <c r="I1259" s="662" t="s">
        <v>2781</v>
      </c>
      <c r="J1259" s="662" t="s">
        <v>1089</v>
      </c>
      <c r="K1259" s="662" t="s">
        <v>2782</v>
      </c>
      <c r="L1259" s="663">
        <v>163.01</v>
      </c>
      <c r="M1259" s="663">
        <v>163.01</v>
      </c>
      <c r="N1259" s="662">
        <v>1</v>
      </c>
      <c r="O1259" s="745">
        <v>1</v>
      </c>
      <c r="P1259" s="663">
        <v>163.01</v>
      </c>
      <c r="Q1259" s="678">
        <v>1</v>
      </c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11</v>
      </c>
      <c r="B1260" s="662" t="s">
        <v>581</v>
      </c>
      <c r="C1260" s="662" t="s">
        <v>2731</v>
      </c>
      <c r="D1260" s="743" t="s">
        <v>4537</v>
      </c>
      <c r="E1260" s="744" t="s">
        <v>2746</v>
      </c>
      <c r="F1260" s="662" t="s">
        <v>2726</v>
      </c>
      <c r="G1260" s="662" t="s">
        <v>2780</v>
      </c>
      <c r="H1260" s="662" t="s">
        <v>1064</v>
      </c>
      <c r="I1260" s="662" t="s">
        <v>1088</v>
      </c>
      <c r="J1260" s="662" t="s">
        <v>1089</v>
      </c>
      <c r="K1260" s="662" t="s">
        <v>2553</v>
      </c>
      <c r="L1260" s="663">
        <v>815.1</v>
      </c>
      <c r="M1260" s="663">
        <v>10596.300000000001</v>
      </c>
      <c r="N1260" s="662">
        <v>13</v>
      </c>
      <c r="O1260" s="745">
        <v>9</v>
      </c>
      <c r="P1260" s="663">
        <v>8966.1</v>
      </c>
      <c r="Q1260" s="678">
        <v>0.84615384615384615</v>
      </c>
      <c r="R1260" s="662">
        <v>11</v>
      </c>
      <c r="S1260" s="678">
        <v>0.84615384615384615</v>
      </c>
      <c r="T1260" s="745">
        <v>7</v>
      </c>
      <c r="U1260" s="701">
        <v>0.77777777777777779</v>
      </c>
    </row>
    <row r="1261" spans="1:21" ht="14.4" customHeight="1" x14ac:dyDescent="0.3">
      <c r="A1261" s="661">
        <v>11</v>
      </c>
      <c r="B1261" s="662" t="s">
        <v>581</v>
      </c>
      <c r="C1261" s="662" t="s">
        <v>2731</v>
      </c>
      <c r="D1261" s="743" t="s">
        <v>4537</v>
      </c>
      <c r="E1261" s="744" t="s">
        <v>2746</v>
      </c>
      <c r="F1261" s="662" t="s">
        <v>2726</v>
      </c>
      <c r="G1261" s="662" t="s">
        <v>2780</v>
      </c>
      <c r="H1261" s="662" t="s">
        <v>1064</v>
      </c>
      <c r="I1261" s="662" t="s">
        <v>2964</v>
      </c>
      <c r="J1261" s="662" t="s">
        <v>1543</v>
      </c>
      <c r="K1261" s="662" t="s">
        <v>2553</v>
      </c>
      <c r="L1261" s="663">
        <v>1385.62</v>
      </c>
      <c r="M1261" s="663">
        <v>2771.24</v>
      </c>
      <c r="N1261" s="662">
        <v>2</v>
      </c>
      <c r="O1261" s="745">
        <v>1</v>
      </c>
      <c r="P1261" s="663">
        <v>2771.24</v>
      </c>
      <c r="Q1261" s="678">
        <v>1</v>
      </c>
      <c r="R1261" s="662">
        <v>2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11</v>
      </c>
      <c r="B1262" s="662" t="s">
        <v>581</v>
      </c>
      <c r="C1262" s="662" t="s">
        <v>2731</v>
      </c>
      <c r="D1262" s="743" t="s">
        <v>4537</v>
      </c>
      <c r="E1262" s="744" t="s">
        <v>2746</v>
      </c>
      <c r="F1262" s="662" t="s">
        <v>2726</v>
      </c>
      <c r="G1262" s="662" t="s">
        <v>2783</v>
      </c>
      <c r="H1262" s="662" t="s">
        <v>1064</v>
      </c>
      <c r="I1262" s="662" t="s">
        <v>1160</v>
      </c>
      <c r="J1262" s="662" t="s">
        <v>1074</v>
      </c>
      <c r="K1262" s="662" t="s">
        <v>2607</v>
      </c>
      <c r="L1262" s="663">
        <v>24.22</v>
      </c>
      <c r="M1262" s="663">
        <v>24.22</v>
      </c>
      <c r="N1262" s="662">
        <v>1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11</v>
      </c>
      <c r="B1263" s="662" t="s">
        <v>581</v>
      </c>
      <c r="C1263" s="662" t="s">
        <v>2731</v>
      </c>
      <c r="D1263" s="743" t="s">
        <v>4537</v>
      </c>
      <c r="E1263" s="744" t="s">
        <v>2746</v>
      </c>
      <c r="F1263" s="662" t="s">
        <v>2726</v>
      </c>
      <c r="G1263" s="662" t="s">
        <v>2783</v>
      </c>
      <c r="H1263" s="662" t="s">
        <v>1064</v>
      </c>
      <c r="I1263" s="662" t="s">
        <v>1073</v>
      </c>
      <c r="J1263" s="662" t="s">
        <v>1074</v>
      </c>
      <c r="K1263" s="662" t="s">
        <v>2608</v>
      </c>
      <c r="L1263" s="663">
        <v>48.42</v>
      </c>
      <c r="M1263" s="663">
        <v>9296.6400000000103</v>
      </c>
      <c r="N1263" s="662">
        <v>192</v>
      </c>
      <c r="O1263" s="745">
        <v>144</v>
      </c>
      <c r="P1263" s="663">
        <v>5180.9400000000051</v>
      </c>
      <c r="Q1263" s="678">
        <v>0.55729166666666663</v>
      </c>
      <c r="R1263" s="662">
        <v>107</v>
      </c>
      <c r="S1263" s="678">
        <v>0.55729166666666663</v>
      </c>
      <c r="T1263" s="745">
        <v>76.5</v>
      </c>
      <c r="U1263" s="701">
        <v>0.53125</v>
      </c>
    </row>
    <row r="1264" spans="1:21" ht="14.4" customHeight="1" x14ac:dyDescent="0.3">
      <c r="A1264" s="661">
        <v>11</v>
      </c>
      <c r="B1264" s="662" t="s">
        <v>581</v>
      </c>
      <c r="C1264" s="662" t="s">
        <v>2731</v>
      </c>
      <c r="D1264" s="743" t="s">
        <v>4537</v>
      </c>
      <c r="E1264" s="744" t="s">
        <v>2746</v>
      </c>
      <c r="F1264" s="662" t="s">
        <v>2726</v>
      </c>
      <c r="G1264" s="662" t="s">
        <v>2783</v>
      </c>
      <c r="H1264" s="662" t="s">
        <v>1064</v>
      </c>
      <c r="I1264" s="662" t="s">
        <v>1073</v>
      </c>
      <c r="J1264" s="662" t="s">
        <v>1074</v>
      </c>
      <c r="K1264" s="662" t="s">
        <v>2608</v>
      </c>
      <c r="L1264" s="663">
        <v>36.54</v>
      </c>
      <c r="M1264" s="663">
        <v>1169.2799999999997</v>
      </c>
      <c r="N1264" s="662">
        <v>32</v>
      </c>
      <c r="O1264" s="745">
        <v>26</v>
      </c>
      <c r="P1264" s="663">
        <v>803.87999999999977</v>
      </c>
      <c r="Q1264" s="678">
        <v>0.6875</v>
      </c>
      <c r="R1264" s="662">
        <v>22</v>
      </c>
      <c r="S1264" s="678">
        <v>0.6875</v>
      </c>
      <c r="T1264" s="745">
        <v>17</v>
      </c>
      <c r="U1264" s="701">
        <v>0.65384615384615385</v>
      </c>
    </row>
    <row r="1265" spans="1:21" ht="14.4" customHeight="1" x14ac:dyDescent="0.3">
      <c r="A1265" s="661">
        <v>11</v>
      </c>
      <c r="B1265" s="662" t="s">
        <v>581</v>
      </c>
      <c r="C1265" s="662" t="s">
        <v>2731</v>
      </c>
      <c r="D1265" s="743" t="s">
        <v>4537</v>
      </c>
      <c r="E1265" s="744" t="s">
        <v>2746</v>
      </c>
      <c r="F1265" s="662" t="s">
        <v>2726</v>
      </c>
      <c r="G1265" s="662" t="s">
        <v>2783</v>
      </c>
      <c r="H1265" s="662" t="s">
        <v>582</v>
      </c>
      <c r="I1265" s="662" t="s">
        <v>2258</v>
      </c>
      <c r="J1265" s="662" t="s">
        <v>1074</v>
      </c>
      <c r="K1265" s="662" t="s">
        <v>2889</v>
      </c>
      <c r="L1265" s="663">
        <v>48.42</v>
      </c>
      <c r="M1265" s="663">
        <v>242.10000000000002</v>
      </c>
      <c r="N1265" s="662">
        <v>5</v>
      </c>
      <c r="O1265" s="745">
        <v>3.5</v>
      </c>
      <c r="P1265" s="663">
        <v>193.68</v>
      </c>
      <c r="Q1265" s="678">
        <v>0.79999999999999993</v>
      </c>
      <c r="R1265" s="662">
        <v>4</v>
      </c>
      <c r="S1265" s="678">
        <v>0.8</v>
      </c>
      <c r="T1265" s="745">
        <v>2.5</v>
      </c>
      <c r="U1265" s="701">
        <v>0.7142857142857143</v>
      </c>
    </row>
    <row r="1266" spans="1:21" ht="14.4" customHeight="1" x14ac:dyDescent="0.3">
      <c r="A1266" s="661">
        <v>11</v>
      </c>
      <c r="B1266" s="662" t="s">
        <v>581</v>
      </c>
      <c r="C1266" s="662" t="s">
        <v>2731</v>
      </c>
      <c r="D1266" s="743" t="s">
        <v>4537</v>
      </c>
      <c r="E1266" s="744" t="s">
        <v>2746</v>
      </c>
      <c r="F1266" s="662" t="s">
        <v>2726</v>
      </c>
      <c r="G1266" s="662" t="s">
        <v>2783</v>
      </c>
      <c r="H1266" s="662" t="s">
        <v>582</v>
      </c>
      <c r="I1266" s="662" t="s">
        <v>2258</v>
      </c>
      <c r="J1266" s="662" t="s">
        <v>1074</v>
      </c>
      <c r="K1266" s="662" t="s">
        <v>2889</v>
      </c>
      <c r="L1266" s="663">
        <v>36.54</v>
      </c>
      <c r="M1266" s="663">
        <v>109.62</v>
      </c>
      <c r="N1266" s="662">
        <v>3</v>
      </c>
      <c r="O1266" s="745">
        <v>1.5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11</v>
      </c>
      <c r="B1267" s="662" t="s">
        <v>581</v>
      </c>
      <c r="C1267" s="662" t="s">
        <v>2731</v>
      </c>
      <c r="D1267" s="743" t="s">
        <v>4537</v>
      </c>
      <c r="E1267" s="744" t="s">
        <v>2746</v>
      </c>
      <c r="F1267" s="662" t="s">
        <v>2726</v>
      </c>
      <c r="G1267" s="662" t="s">
        <v>2783</v>
      </c>
      <c r="H1267" s="662" t="s">
        <v>582</v>
      </c>
      <c r="I1267" s="662" t="s">
        <v>2981</v>
      </c>
      <c r="J1267" s="662" t="s">
        <v>1074</v>
      </c>
      <c r="K1267" s="662" t="s">
        <v>2982</v>
      </c>
      <c r="L1267" s="663">
        <v>24.22</v>
      </c>
      <c r="M1267" s="663">
        <v>24.22</v>
      </c>
      <c r="N1267" s="662">
        <v>1</v>
      </c>
      <c r="O1267" s="745">
        <v>1</v>
      </c>
      <c r="P1267" s="663">
        <v>24.22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11</v>
      </c>
      <c r="B1268" s="662" t="s">
        <v>581</v>
      </c>
      <c r="C1268" s="662" t="s">
        <v>2731</v>
      </c>
      <c r="D1268" s="743" t="s">
        <v>4537</v>
      </c>
      <c r="E1268" s="744" t="s">
        <v>2746</v>
      </c>
      <c r="F1268" s="662" t="s">
        <v>2726</v>
      </c>
      <c r="G1268" s="662" t="s">
        <v>3125</v>
      </c>
      <c r="H1268" s="662" t="s">
        <v>582</v>
      </c>
      <c r="I1268" s="662" t="s">
        <v>1858</v>
      </c>
      <c r="J1268" s="662" t="s">
        <v>691</v>
      </c>
      <c r="K1268" s="662" t="s">
        <v>695</v>
      </c>
      <c r="L1268" s="663">
        <v>0</v>
      </c>
      <c r="M1268" s="663">
        <v>0</v>
      </c>
      <c r="N1268" s="662">
        <v>1</v>
      </c>
      <c r="O1268" s="745">
        <v>0.5</v>
      </c>
      <c r="P1268" s="663">
        <v>0</v>
      </c>
      <c r="Q1268" s="678"/>
      <c r="R1268" s="662">
        <v>1</v>
      </c>
      <c r="S1268" s="678">
        <v>1</v>
      </c>
      <c r="T1268" s="745">
        <v>0.5</v>
      </c>
      <c r="U1268" s="701">
        <v>1</v>
      </c>
    </row>
    <row r="1269" spans="1:21" ht="14.4" customHeight="1" x14ac:dyDescent="0.3">
      <c r="A1269" s="661">
        <v>11</v>
      </c>
      <c r="B1269" s="662" t="s">
        <v>581</v>
      </c>
      <c r="C1269" s="662" t="s">
        <v>2731</v>
      </c>
      <c r="D1269" s="743" t="s">
        <v>4537</v>
      </c>
      <c r="E1269" s="744" t="s">
        <v>2746</v>
      </c>
      <c r="F1269" s="662" t="s">
        <v>2726</v>
      </c>
      <c r="G1269" s="662" t="s">
        <v>3965</v>
      </c>
      <c r="H1269" s="662" t="s">
        <v>582</v>
      </c>
      <c r="I1269" s="662" t="s">
        <v>1713</v>
      </c>
      <c r="J1269" s="662" t="s">
        <v>1714</v>
      </c>
      <c r="K1269" s="662" t="s">
        <v>1715</v>
      </c>
      <c r="L1269" s="663">
        <v>70.08</v>
      </c>
      <c r="M1269" s="663">
        <v>70.08</v>
      </c>
      <c r="N1269" s="662">
        <v>1</v>
      </c>
      <c r="O1269" s="745">
        <v>0.5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11</v>
      </c>
      <c r="B1270" s="662" t="s">
        <v>581</v>
      </c>
      <c r="C1270" s="662" t="s">
        <v>2731</v>
      </c>
      <c r="D1270" s="743" t="s">
        <v>4537</v>
      </c>
      <c r="E1270" s="744" t="s">
        <v>2746</v>
      </c>
      <c r="F1270" s="662" t="s">
        <v>2726</v>
      </c>
      <c r="G1270" s="662" t="s">
        <v>3701</v>
      </c>
      <c r="H1270" s="662" t="s">
        <v>582</v>
      </c>
      <c r="I1270" s="662" t="s">
        <v>1700</v>
      </c>
      <c r="J1270" s="662" t="s">
        <v>1701</v>
      </c>
      <c r="K1270" s="662" t="s">
        <v>1702</v>
      </c>
      <c r="L1270" s="663">
        <v>54.55</v>
      </c>
      <c r="M1270" s="663">
        <v>54.55</v>
      </c>
      <c r="N1270" s="662">
        <v>1</v>
      </c>
      <c r="O1270" s="745">
        <v>0.5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11</v>
      </c>
      <c r="B1271" s="662" t="s">
        <v>581</v>
      </c>
      <c r="C1271" s="662" t="s">
        <v>2731</v>
      </c>
      <c r="D1271" s="743" t="s">
        <v>4537</v>
      </c>
      <c r="E1271" s="744" t="s">
        <v>2746</v>
      </c>
      <c r="F1271" s="662" t="s">
        <v>2726</v>
      </c>
      <c r="G1271" s="662" t="s">
        <v>3966</v>
      </c>
      <c r="H1271" s="662" t="s">
        <v>582</v>
      </c>
      <c r="I1271" s="662" t="s">
        <v>623</v>
      </c>
      <c r="J1271" s="662" t="s">
        <v>3967</v>
      </c>
      <c r="K1271" s="662" t="s">
        <v>3968</v>
      </c>
      <c r="L1271" s="663">
        <v>54.13</v>
      </c>
      <c r="M1271" s="663">
        <v>54.13</v>
      </c>
      <c r="N1271" s="662">
        <v>1</v>
      </c>
      <c r="O1271" s="745">
        <v>1</v>
      </c>
      <c r="P1271" s="663">
        <v>54.13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11</v>
      </c>
      <c r="B1272" s="662" t="s">
        <v>581</v>
      </c>
      <c r="C1272" s="662" t="s">
        <v>2731</v>
      </c>
      <c r="D1272" s="743" t="s">
        <v>4537</v>
      </c>
      <c r="E1272" s="744" t="s">
        <v>2746</v>
      </c>
      <c r="F1272" s="662" t="s">
        <v>2726</v>
      </c>
      <c r="G1272" s="662" t="s">
        <v>2784</v>
      </c>
      <c r="H1272" s="662" t="s">
        <v>582</v>
      </c>
      <c r="I1272" s="662" t="s">
        <v>725</v>
      </c>
      <c r="J1272" s="662" t="s">
        <v>2785</v>
      </c>
      <c r="K1272" s="662" t="s">
        <v>2786</v>
      </c>
      <c r="L1272" s="663">
        <v>0</v>
      </c>
      <c r="M1272" s="663">
        <v>0</v>
      </c>
      <c r="N1272" s="662">
        <v>13</v>
      </c>
      <c r="O1272" s="745">
        <v>5</v>
      </c>
      <c r="P1272" s="663">
        <v>0</v>
      </c>
      <c r="Q1272" s="678"/>
      <c r="R1272" s="662">
        <v>9</v>
      </c>
      <c r="S1272" s="678">
        <v>0.69230769230769229</v>
      </c>
      <c r="T1272" s="745">
        <v>3</v>
      </c>
      <c r="U1272" s="701">
        <v>0.6</v>
      </c>
    </row>
    <row r="1273" spans="1:21" ht="14.4" customHeight="1" x14ac:dyDescent="0.3">
      <c r="A1273" s="661">
        <v>11</v>
      </c>
      <c r="B1273" s="662" t="s">
        <v>581</v>
      </c>
      <c r="C1273" s="662" t="s">
        <v>2731</v>
      </c>
      <c r="D1273" s="743" t="s">
        <v>4537</v>
      </c>
      <c r="E1273" s="744" t="s">
        <v>2746</v>
      </c>
      <c r="F1273" s="662" t="s">
        <v>2726</v>
      </c>
      <c r="G1273" s="662" t="s">
        <v>2790</v>
      </c>
      <c r="H1273" s="662" t="s">
        <v>1064</v>
      </c>
      <c r="I1273" s="662" t="s">
        <v>2933</v>
      </c>
      <c r="J1273" s="662" t="s">
        <v>2934</v>
      </c>
      <c r="K1273" s="662" t="s">
        <v>2935</v>
      </c>
      <c r="L1273" s="663">
        <v>31.32</v>
      </c>
      <c r="M1273" s="663">
        <v>62.64</v>
      </c>
      <c r="N1273" s="662">
        <v>2</v>
      </c>
      <c r="O1273" s="745">
        <v>1</v>
      </c>
      <c r="P1273" s="663">
        <v>62.64</v>
      </c>
      <c r="Q1273" s="678">
        <v>1</v>
      </c>
      <c r="R1273" s="662">
        <v>2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11</v>
      </c>
      <c r="B1274" s="662" t="s">
        <v>581</v>
      </c>
      <c r="C1274" s="662" t="s">
        <v>2731</v>
      </c>
      <c r="D1274" s="743" t="s">
        <v>4537</v>
      </c>
      <c r="E1274" s="744" t="s">
        <v>2746</v>
      </c>
      <c r="F1274" s="662" t="s">
        <v>2726</v>
      </c>
      <c r="G1274" s="662" t="s">
        <v>2790</v>
      </c>
      <c r="H1274" s="662" t="s">
        <v>1064</v>
      </c>
      <c r="I1274" s="662" t="s">
        <v>3969</v>
      </c>
      <c r="J1274" s="662" t="s">
        <v>3553</v>
      </c>
      <c r="K1274" s="662" t="s">
        <v>3970</v>
      </c>
      <c r="L1274" s="663">
        <v>187.92</v>
      </c>
      <c r="M1274" s="663">
        <v>187.92</v>
      </c>
      <c r="N1274" s="662">
        <v>1</v>
      </c>
      <c r="O1274" s="745">
        <v>0.5</v>
      </c>
      <c r="P1274" s="663">
        <v>187.92</v>
      </c>
      <c r="Q1274" s="678">
        <v>1</v>
      </c>
      <c r="R1274" s="662">
        <v>1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11</v>
      </c>
      <c r="B1275" s="662" t="s">
        <v>581</v>
      </c>
      <c r="C1275" s="662" t="s">
        <v>2731</v>
      </c>
      <c r="D1275" s="743" t="s">
        <v>4537</v>
      </c>
      <c r="E1275" s="744" t="s">
        <v>2746</v>
      </c>
      <c r="F1275" s="662" t="s">
        <v>2726</v>
      </c>
      <c r="G1275" s="662" t="s">
        <v>2790</v>
      </c>
      <c r="H1275" s="662" t="s">
        <v>1064</v>
      </c>
      <c r="I1275" s="662" t="s">
        <v>1123</v>
      </c>
      <c r="J1275" s="662" t="s">
        <v>1120</v>
      </c>
      <c r="K1275" s="662" t="s">
        <v>2613</v>
      </c>
      <c r="L1275" s="663">
        <v>93.96</v>
      </c>
      <c r="M1275" s="663">
        <v>187.92</v>
      </c>
      <c r="N1275" s="662">
        <v>2</v>
      </c>
      <c r="O1275" s="745">
        <v>2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11</v>
      </c>
      <c r="B1276" s="662" t="s">
        <v>581</v>
      </c>
      <c r="C1276" s="662" t="s">
        <v>2731</v>
      </c>
      <c r="D1276" s="743" t="s">
        <v>4537</v>
      </c>
      <c r="E1276" s="744" t="s">
        <v>2746</v>
      </c>
      <c r="F1276" s="662" t="s">
        <v>2726</v>
      </c>
      <c r="G1276" s="662" t="s">
        <v>2790</v>
      </c>
      <c r="H1276" s="662" t="s">
        <v>1064</v>
      </c>
      <c r="I1276" s="662" t="s">
        <v>3550</v>
      </c>
      <c r="J1276" s="662" t="s">
        <v>3551</v>
      </c>
      <c r="K1276" s="662" t="s">
        <v>3549</v>
      </c>
      <c r="L1276" s="663">
        <v>300.68</v>
      </c>
      <c r="M1276" s="663">
        <v>300.68</v>
      </c>
      <c r="N1276" s="662">
        <v>1</v>
      </c>
      <c r="O1276" s="745">
        <v>1</v>
      </c>
      <c r="P1276" s="663">
        <v>300.68</v>
      </c>
      <c r="Q1276" s="678">
        <v>1</v>
      </c>
      <c r="R1276" s="662">
        <v>1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11</v>
      </c>
      <c r="B1277" s="662" t="s">
        <v>581</v>
      </c>
      <c r="C1277" s="662" t="s">
        <v>2731</v>
      </c>
      <c r="D1277" s="743" t="s">
        <v>4537</v>
      </c>
      <c r="E1277" s="744" t="s">
        <v>2746</v>
      </c>
      <c r="F1277" s="662" t="s">
        <v>2726</v>
      </c>
      <c r="G1277" s="662" t="s">
        <v>2936</v>
      </c>
      <c r="H1277" s="662" t="s">
        <v>582</v>
      </c>
      <c r="I1277" s="662" t="s">
        <v>2937</v>
      </c>
      <c r="J1277" s="662" t="s">
        <v>2938</v>
      </c>
      <c r="K1277" s="662" t="s">
        <v>839</v>
      </c>
      <c r="L1277" s="663">
        <v>75.22</v>
      </c>
      <c r="M1277" s="663">
        <v>376.1</v>
      </c>
      <c r="N1277" s="662">
        <v>5</v>
      </c>
      <c r="O1277" s="745">
        <v>4</v>
      </c>
      <c r="P1277" s="663">
        <v>225.66</v>
      </c>
      <c r="Q1277" s="678">
        <v>0.6</v>
      </c>
      <c r="R1277" s="662">
        <v>3</v>
      </c>
      <c r="S1277" s="678">
        <v>0.6</v>
      </c>
      <c r="T1277" s="745">
        <v>2</v>
      </c>
      <c r="U1277" s="701">
        <v>0.5</v>
      </c>
    </row>
    <row r="1278" spans="1:21" ht="14.4" customHeight="1" x14ac:dyDescent="0.3">
      <c r="A1278" s="661">
        <v>11</v>
      </c>
      <c r="B1278" s="662" t="s">
        <v>581</v>
      </c>
      <c r="C1278" s="662" t="s">
        <v>2731</v>
      </c>
      <c r="D1278" s="743" t="s">
        <v>4537</v>
      </c>
      <c r="E1278" s="744" t="s">
        <v>2746</v>
      </c>
      <c r="F1278" s="662" t="s">
        <v>2726</v>
      </c>
      <c r="G1278" s="662" t="s">
        <v>2936</v>
      </c>
      <c r="H1278" s="662" t="s">
        <v>582</v>
      </c>
      <c r="I1278" s="662" t="s">
        <v>3971</v>
      </c>
      <c r="J1278" s="662" t="s">
        <v>2938</v>
      </c>
      <c r="K1278" s="662" t="s">
        <v>3972</v>
      </c>
      <c r="L1278" s="663">
        <v>0</v>
      </c>
      <c r="M1278" s="663">
        <v>0</v>
      </c>
      <c r="N1278" s="662">
        <v>2</v>
      </c>
      <c r="O1278" s="745">
        <v>1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11</v>
      </c>
      <c r="B1279" s="662" t="s">
        <v>581</v>
      </c>
      <c r="C1279" s="662" t="s">
        <v>2731</v>
      </c>
      <c r="D1279" s="743" t="s">
        <v>4537</v>
      </c>
      <c r="E1279" s="744" t="s">
        <v>2746</v>
      </c>
      <c r="F1279" s="662" t="s">
        <v>2726</v>
      </c>
      <c r="G1279" s="662" t="s">
        <v>2936</v>
      </c>
      <c r="H1279" s="662" t="s">
        <v>582</v>
      </c>
      <c r="I1279" s="662" t="s">
        <v>3973</v>
      </c>
      <c r="J1279" s="662" t="s">
        <v>3974</v>
      </c>
      <c r="K1279" s="662" t="s">
        <v>907</v>
      </c>
      <c r="L1279" s="663">
        <v>0</v>
      </c>
      <c r="M1279" s="663">
        <v>0</v>
      </c>
      <c r="N1279" s="662">
        <v>1</v>
      </c>
      <c r="O1279" s="745">
        <v>0.5</v>
      </c>
      <c r="P1279" s="663">
        <v>0</v>
      </c>
      <c r="Q1279" s="678"/>
      <c r="R1279" s="662">
        <v>1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11</v>
      </c>
      <c r="B1280" s="662" t="s">
        <v>581</v>
      </c>
      <c r="C1280" s="662" t="s">
        <v>2731</v>
      </c>
      <c r="D1280" s="743" t="s">
        <v>4537</v>
      </c>
      <c r="E1280" s="744" t="s">
        <v>2746</v>
      </c>
      <c r="F1280" s="662" t="s">
        <v>2726</v>
      </c>
      <c r="G1280" s="662" t="s">
        <v>2936</v>
      </c>
      <c r="H1280" s="662" t="s">
        <v>582</v>
      </c>
      <c r="I1280" s="662" t="s">
        <v>3975</v>
      </c>
      <c r="J1280" s="662" t="s">
        <v>3976</v>
      </c>
      <c r="K1280" s="662" t="s">
        <v>907</v>
      </c>
      <c r="L1280" s="663">
        <v>98.42</v>
      </c>
      <c r="M1280" s="663">
        <v>98.42</v>
      </c>
      <c r="N1280" s="662">
        <v>1</v>
      </c>
      <c r="O1280" s="745">
        <v>1</v>
      </c>
      <c r="P1280" s="663">
        <v>98.42</v>
      </c>
      <c r="Q1280" s="678">
        <v>1</v>
      </c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11</v>
      </c>
      <c r="B1281" s="662" t="s">
        <v>581</v>
      </c>
      <c r="C1281" s="662" t="s">
        <v>2731</v>
      </c>
      <c r="D1281" s="743" t="s">
        <v>4537</v>
      </c>
      <c r="E1281" s="744" t="s">
        <v>2746</v>
      </c>
      <c r="F1281" s="662" t="s">
        <v>2726</v>
      </c>
      <c r="G1281" s="662" t="s">
        <v>3150</v>
      </c>
      <c r="H1281" s="662" t="s">
        <v>582</v>
      </c>
      <c r="I1281" s="662" t="s">
        <v>837</v>
      </c>
      <c r="J1281" s="662" t="s">
        <v>838</v>
      </c>
      <c r="K1281" s="662" t="s">
        <v>839</v>
      </c>
      <c r="L1281" s="663">
        <v>0</v>
      </c>
      <c r="M1281" s="663">
        <v>0</v>
      </c>
      <c r="N1281" s="662">
        <v>2</v>
      </c>
      <c r="O1281" s="745">
        <v>1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11</v>
      </c>
      <c r="B1282" s="662" t="s">
        <v>581</v>
      </c>
      <c r="C1282" s="662" t="s">
        <v>2731</v>
      </c>
      <c r="D1282" s="743" t="s">
        <v>4537</v>
      </c>
      <c r="E1282" s="744" t="s">
        <v>2746</v>
      </c>
      <c r="F1282" s="662" t="s">
        <v>2726</v>
      </c>
      <c r="G1282" s="662" t="s">
        <v>3150</v>
      </c>
      <c r="H1282" s="662" t="s">
        <v>582</v>
      </c>
      <c r="I1282" s="662" t="s">
        <v>3977</v>
      </c>
      <c r="J1282" s="662" t="s">
        <v>838</v>
      </c>
      <c r="K1282" s="662" t="s">
        <v>677</v>
      </c>
      <c r="L1282" s="663">
        <v>0</v>
      </c>
      <c r="M1282" s="663">
        <v>0</v>
      </c>
      <c r="N1282" s="662">
        <v>1</v>
      </c>
      <c r="O1282" s="745">
        <v>0.5</v>
      </c>
      <c r="P1282" s="663">
        <v>0</v>
      </c>
      <c r="Q1282" s="678"/>
      <c r="R1282" s="662">
        <v>1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11</v>
      </c>
      <c r="B1283" s="662" t="s">
        <v>581</v>
      </c>
      <c r="C1283" s="662" t="s">
        <v>2731</v>
      </c>
      <c r="D1283" s="743" t="s">
        <v>4537</v>
      </c>
      <c r="E1283" s="744" t="s">
        <v>2746</v>
      </c>
      <c r="F1283" s="662" t="s">
        <v>2726</v>
      </c>
      <c r="G1283" s="662" t="s">
        <v>3150</v>
      </c>
      <c r="H1283" s="662" t="s">
        <v>582</v>
      </c>
      <c r="I1283" s="662" t="s">
        <v>3156</v>
      </c>
      <c r="J1283" s="662" t="s">
        <v>3157</v>
      </c>
      <c r="K1283" s="662" t="s">
        <v>3155</v>
      </c>
      <c r="L1283" s="663">
        <v>0</v>
      </c>
      <c r="M1283" s="663">
        <v>0</v>
      </c>
      <c r="N1283" s="662">
        <v>1</v>
      </c>
      <c r="O1283" s="745">
        <v>1</v>
      </c>
      <c r="P1283" s="663">
        <v>0</v>
      </c>
      <c r="Q1283" s="678"/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11</v>
      </c>
      <c r="B1284" s="662" t="s">
        <v>581</v>
      </c>
      <c r="C1284" s="662" t="s">
        <v>2731</v>
      </c>
      <c r="D1284" s="743" t="s">
        <v>4537</v>
      </c>
      <c r="E1284" s="744" t="s">
        <v>2746</v>
      </c>
      <c r="F1284" s="662" t="s">
        <v>2726</v>
      </c>
      <c r="G1284" s="662" t="s">
        <v>3150</v>
      </c>
      <c r="H1284" s="662" t="s">
        <v>582</v>
      </c>
      <c r="I1284" s="662" t="s">
        <v>3735</v>
      </c>
      <c r="J1284" s="662" t="s">
        <v>3736</v>
      </c>
      <c r="K1284" s="662" t="s">
        <v>3737</v>
      </c>
      <c r="L1284" s="663">
        <v>98.75</v>
      </c>
      <c r="M1284" s="663">
        <v>98.75</v>
      </c>
      <c r="N1284" s="662">
        <v>1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11</v>
      </c>
      <c r="B1285" s="662" t="s">
        <v>581</v>
      </c>
      <c r="C1285" s="662" t="s">
        <v>2731</v>
      </c>
      <c r="D1285" s="743" t="s">
        <v>4537</v>
      </c>
      <c r="E1285" s="744" t="s">
        <v>2746</v>
      </c>
      <c r="F1285" s="662" t="s">
        <v>2726</v>
      </c>
      <c r="G1285" s="662" t="s">
        <v>3150</v>
      </c>
      <c r="H1285" s="662" t="s">
        <v>582</v>
      </c>
      <c r="I1285" s="662" t="s">
        <v>3978</v>
      </c>
      <c r="J1285" s="662" t="s">
        <v>838</v>
      </c>
      <c r="K1285" s="662" t="s">
        <v>1725</v>
      </c>
      <c r="L1285" s="663">
        <v>0</v>
      </c>
      <c r="M1285" s="663">
        <v>0</v>
      </c>
      <c r="N1285" s="662">
        <v>1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11</v>
      </c>
      <c r="B1286" s="662" t="s">
        <v>581</v>
      </c>
      <c r="C1286" s="662" t="s">
        <v>2731</v>
      </c>
      <c r="D1286" s="743" t="s">
        <v>4537</v>
      </c>
      <c r="E1286" s="744" t="s">
        <v>2746</v>
      </c>
      <c r="F1286" s="662" t="s">
        <v>2726</v>
      </c>
      <c r="G1286" s="662" t="s">
        <v>3979</v>
      </c>
      <c r="H1286" s="662" t="s">
        <v>582</v>
      </c>
      <c r="I1286" s="662" t="s">
        <v>3980</v>
      </c>
      <c r="J1286" s="662" t="s">
        <v>3981</v>
      </c>
      <c r="K1286" s="662" t="s">
        <v>3982</v>
      </c>
      <c r="L1286" s="663">
        <v>1898.84</v>
      </c>
      <c r="M1286" s="663">
        <v>1898.84</v>
      </c>
      <c r="N1286" s="662">
        <v>1</v>
      </c>
      <c r="O1286" s="745">
        <v>1</v>
      </c>
      <c r="P1286" s="663">
        <v>1898.84</v>
      </c>
      <c r="Q1286" s="678">
        <v>1</v>
      </c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11</v>
      </c>
      <c r="B1287" s="662" t="s">
        <v>581</v>
      </c>
      <c r="C1287" s="662" t="s">
        <v>2731</v>
      </c>
      <c r="D1287" s="743" t="s">
        <v>4537</v>
      </c>
      <c r="E1287" s="744" t="s">
        <v>2746</v>
      </c>
      <c r="F1287" s="662" t="s">
        <v>2727</v>
      </c>
      <c r="G1287" s="662" t="s">
        <v>2927</v>
      </c>
      <c r="H1287" s="662" t="s">
        <v>582</v>
      </c>
      <c r="I1287" s="662" t="s">
        <v>3983</v>
      </c>
      <c r="J1287" s="662" t="s">
        <v>2743</v>
      </c>
      <c r="K1287" s="662"/>
      <c r="L1287" s="663">
        <v>0</v>
      </c>
      <c r="M1287" s="663">
        <v>0</v>
      </c>
      <c r="N1287" s="662">
        <v>1</v>
      </c>
      <c r="O1287" s="745">
        <v>1</v>
      </c>
      <c r="P1287" s="663">
        <v>0</v>
      </c>
      <c r="Q1287" s="678"/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11</v>
      </c>
      <c r="B1288" s="662" t="s">
        <v>581</v>
      </c>
      <c r="C1288" s="662" t="s">
        <v>2731</v>
      </c>
      <c r="D1288" s="743" t="s">
        <v>4537</v>
      </c>
      <c r="E1288" s="744" t="s">
        <v>2746</v>
      </c>
      <c r="F1288" s="662" t="s">
        <v>2727</v>
      </c>
      <c r="G1288" s="662" t="s">
        <v>2927</v>
      </c>
      <c r="H1288" s="662" t="s">
        <v>582</v>
      </c>
      <c r="I1288" s="662" t="s">
        <v>3984</v>
      </c>
      <c r="J1288" s="662" t="s">
        <v>2743</v>
      </c>
      <c r="K1288" s="662"/>
      <c r="L1288" s="663">
        <v>0</v>
      </c>
      <c r="M1288" s="663">
        <v>0</v>
      </c>
      <c r="N1288" s="662">
        <v>1</v>
      </c>
      <c r="O1288" s="745">
        <v>1</v>
      </c>
      <c r="P1288" s="663">
        <v>0</v>
      </c>
      <c r="Q1288" s="678"/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11</v>
      </c>
      <c r="B1289" s="662" t="s">
        <v>581</v>
      </c>
      <c r="C1289" s="662" t="s">
        <v>2731</v>
      </c>
      <c r="D1289" s="743" t="s">
        <v>4537</v>
      </c>
      <c r="E1289" s="744" t="s">
        <v>2746</v>
      </c>
      <c r="F1289" s="662" t="s">
        <v>2728</v>
      </c>
      <c r="G1289" s="662" t="s">
        <v>2839</v>
      </c>
      <c r="H1289" s="662" t="s">
        <v>582</v>
      </c>
      <c r="I1289" s="662" t="s">
        <v>3167</v>
      </c>
      <c r="J1289" s="662" t="s">
        <v>3168</v>
      </c>
      <c r="K1289" s="662"/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11</v>
      </c>
      <c r="B1290" s="662" t="s">
        <v>581</v>
      </c>
      <c r="C1290" s="662" t="s">
        <v>2731</v>
      </c>
      <c r="D1290" s="743" t="s">
        <v>4537</v>
      </c>
      <c r="E1290" s="744" t="s">
        <v>2746</v>
      </c>
      <c r="F1290" s="662" t="s">
        <v>2728</v>
      </c>
      <c r="G1290" s="662" t="s">
        <v>2839</v>
      </c>
      <c r="H1290" s="662" t="s">
        <v>582</v>
      </c>
      <c r="I1290" s="662" t="s">
        <v>2840</v>
      </c>
      <c r="J1290" s="662" t="s">
        <v>2841</v>
      </c>
      <c r="K1290" s="662" t="s">
        <v>2842</v>
      </c>
      <c r="L1290" s="663">
        <v>0</v>
      </c>
      <c r="M1290" s="663">
        <v>0</v>
      </c>
      <c r="N1290" s="662">
        <v>32</v>
      </c>
      <c r="O1290" s="745">
        <v>32</v>
      </c>
      <c r="P1290" s="663">
        <v>0</v>
      </c>
      <c r="Q1290" s="678"/>
      <c r="R1290" s="662">
        <v>2</v>
      </c>
      <c r="S1290" s="678">
        <v>6.25E-2</v>
      </c>
      <c r="T1290" s="745">
        <v>2</v>
      </c>
      <c r="U1290" s="701">
        <v>6.25E-2</v>
      </c>
    </row>
    <row r="1291" spans="1:21" ht="14.4" customHeight="1" x14ac:dyDescent="0.3">
      <c r="A1291" s="661">
        <v>11</v>
      </c>
      <c r="B1291" s="662" t="s">
        <v>581</v>
      </c>
      <c r="C1291" s="662" t="s">
        <v>2731</v>
      </c>
      <c r="D1291" s="743" t="s">
        <v>4537</v>
      </c>
      <c r="E1291" s="744" t="s">
        <v>2746</v>
      </c>
      <c r="F1291" s="662" t="s">
        <v>2728</v>
      </c>
      <c r="G1291" s="662" t="s">
        <v>2839</v>
      </c>
      <c r="H1291" s="662" t="s">
        <v>582</v>
      </c>
      <c r="I1291" s="662" t="s">
        <v>3985</v>
      </c>
      <c r="J1291" s="662" t="s">
        <v>3986</v>
      </c>
      <c r="K1291" s="662" t="s">
        <v>3987</v>
      </c>
      <c r="L1291" s="663">
        <v>0</v>
      </c>
      <c r="M1291" s="663">
        <v>0</v>
      </c>
      <c r="N1291" s="662">
        <v>1</v>
      </c>
      <c r="O1291" s="745">
        <v>1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11</v>
      </c>
      <c r="B1292" s="662" t="s">
        <v>581</v>
      </c>
      <c r="C1292" s="662" t="s">
        <v>2731</v>
      </c>
      <c r="D1292" s="743" t="s">
        <v>4537</v>
      </c>
      <c r="E1292" s="744" t="s">
        <v>2746</v>
      </c>
      <c r="F1292" s="662" t="s">
        <v>2728</v>
      </c>
      <c r="G1292" s="662" t="s">
        <v>2791</v>
      </c>
      <c r="H1292" s="662" t="s">
        <v>582</v>
      </c>
      <c r="I1292" s="662" t="s">
        <v>3172</v>
      </c>
      <c r="J1292" s="662" t="s">
        <v>3173</v>
      </c>
      <c r="K1292" s="662" t="s">
        <v>3174</v>
      </c>
      <c r="L1292" s="663">
        <v>186.96</v>
      </c>
      <c r="M1292" s="663">
        <v>373.92</v>
      </c>
      <c r="N1292" s="662">
        <v>2</v>
      </c>
      <c r="O1292" s="745">
        <v>2</v>
      </c>
      <c r="P1292" s="663">
        <v>373.92</v>
      </c>
      <c r="Q1292" s="678">
        <v>1</v>
      </c>
      <c r="R1292" s="662">
        <v>2</v>
      </c>
      <c r="S1292" s="678">
        <v>1</v>
      </c>
      <c r="T1292" s="745">
        <v>2</v>
      </c>
      <c r="U1292" s="701">
        <v>1</v>
      </c>
    </row>
    <row r="1293" spans="1:21" ht="14.4" customHeight="1" x14ac:dyDescent="0.3">
      <c r="A1293" s="661">
        <v>11</v>
      </c>
      <c r="B1293" s="662" t="s">
        <v>581</v>
      </c>
      <c r="C1293" s="662" t="s">
        <v>2731</v>
      </c>
      <c r="D1293" s="743" t="s">
        <v>4537</v>
      </c>
      <c r="E1293" s="744" t="s">
        <v>2746</v>
      </c>
      <c r="F1293" s="662" t="s">
        <v>2728</v>
      </c>
      <c r="G1293" s="662" t="s">
        <v>2791</v>
      </c>
      <c r="H1293" s="662" t="s">
        <v>582</v>
      </c>
      <c r="I1293" s="662" t="s">
        <v>3175</v>
      </c>
      <c r="J1293" s="662" t="s">
        <v>3176</v>
      </c>
      <c r="K1293" s="662" t="s">
        <v>3177</v>
      </c>
      <c r="L1293" s="663">
        <v>35.130000000000003</v>
      </c>
      <c r="M1293" s="663">
        <v>105.39000000000001</v>
      </c>
      <c r="N1293" s="662">
        <v>3</v>
      </c>
      <c r="O1293" s="745">
        <v>2</v>
      </c>
      <c r="P1293" s="663">
        <v>105.39000000000001</v>
      </c>
      <c r="Q1293" s="678">
        <v>1</v>
      </c>
      <c r="R1293" s="662">
        <v>3</v>
      </c>
      <c r="S1293" s="678">
        <v>1</v>
      </c>
      <c r="T1293" s="745">
        <v>2</v>
      </c>
      <c r="U1293" s="701">
        <v>1</v>
      </c>
    </row>
    <row r="1294" spans="1:21" ht="14.4" customHeight="1" x14ac:dyDescent="0.3">
      <c r="A1294" s="661">
        <v>11</v>
      </c>
      <c r="B1294" s="662" t="s">
        <v>581</v>
      </c>
      <c r="C1294" s="662" t="s">
        <v>2731</v>
      </c>
      <c r="D1294" s="743" t="s">
        <v>4537</v>
      </c>
      <c r="E1294" s="744" t="s">
        <v>2746</v>
      </c>
      <c r="F1294" s="662" t="s">
        <v>2728</v>
      </c>
      <c r="G1294" s="662" t="s">
        <v>2791</v>
      </c>
      <c r="H1294" s="662" t="s">
        <v>582</v>
      </c>
      <c r="I1294" s="662" t="s">
        <v>3187</v>
      </c>
      <c r="J1294" s="662" t="s">
        <v>3188</v>
      </c>
      <c r="K1294" s="662" t="s">
        <v>3189</v>
      </c>
      <c r="L1294" s="663">
        <v>35.75</v>
      </c>
      <c r="M1294" s="663">
        <v>35.75</v>
      </c>
      <c r="N1294" s="662">
        <v>1</v>
      </c>
      <c r="O1294" s="745">
        <v>1</v>
      </c>
      <c r="P1294" s="663">
        <v>35.75</v>
      </c>
      <c r="Q1294" s="678">
        <v>1</v>
      </c>
      <c r="R1294" s="662">
        <v>1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11</v>
      </c>
      <c r="B1295" s="662" t="s">
        <v>581</v>
      </c>
      <c r="C1295" s="662" t="s">
        <v>2731</v>
      </c>
      <c r="D1295" s="743" t="s">
        <v>4537</v>
      </c>
      <c r="E1295" s="744" t="s">
        <v>2746</v>
      </c>
      <c r="F1295" s="662" t="s">
        <v>2728</v>
      </c>
      <c r="G1295" s="662" t="s">
        <v>2795</v>
      </c>
      <c r="H1295" s="662" t="s">
        <v>582</v>
      </c>
      <c r="I1295" s="662" t="s">
        <v>3988</v>
      </c>
      <c r="J1295" s="662" t="s">
        <v>3989</v>
      </c>
      <c r="K1295" s="662" t="s">
        <v>3990</v>
      </c>
      <c r="L1295" s="663">
        <v>1575</v>
      </c>
      <c r="M1295" s="663">
        <v>1575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11</v>
      </c>
      <c r="B1296" s="662" t="s">
        <v>581</v>
      </c>
      <c r="C1296" s="662" t="s">
        <v>2731</v>
      </c>
      <c r="D1296" s="743" t="s">
        <v>4537</v>
      </c>
      <c r="E1296" s="744" t="s">
        <v>2746</v>
      </c>
      <c r="F1296" s="662" t="s">
        <v>2728</v>
      </c>
      <c r="G1296" s="662" t="s">
        <v>2795</v>
      </c>
      <c r="H1296" s="662" t="s">
        <v>582</v>
      </c>
      <c r="I1296" s="662" t="s">
        <v>2088</v>
      </c>
      <c r="J1296" s="662" t="s">
        <v>2796</v>
      </c>
      <c r="K1296" s="662" t="s">
        <v>2797</v>
      </c>
      <c r="L1296" s="663">
        <v>748.12</v>
      </c>
      <c r="M1296" s="663">
        <v>8977.44</v>
      </c>
      <c r="N1296" s="662">
        <v>12</v>
      </c>
      <c r="O1296" s="745">
        <v>12</v>
      </c>
      <c r="P1296" s="663">
        <v>8977.44</v>
      </c>
      <c r="Q1296" s="678">
        <v>1</v>
      </c>
      <c r="R1296" s="662">
        <v>12</v>
      </c>
      <c r="S1296" s="678">
        <v>1</v>
      </c>
      <c r="T1296" s="745">
        <v>12</v>
      </c>
      <c r="U1296" s="701">
        <v>1</v>
      </c>
    </row>
    <row r="1297" spans="1:21" ht="14.4" customHeight="1" x14ac:dyDescent="0.3">
      <c r="A1297" s="661">
        <v>11</v>
      </c>
      <c r="B1297" s="662" t="s">
        <v>581</v>
      </c>
      <c r="C1297" s="662" t="s">
        <v>2731</v>
      </c>
      <c r="D1297" s="743" t="s">
        <v>4537</v>
      </c>
      <c r="E1297" s="744" t="s">
        <v>2746</v>
      </c>
      <c r="F1297" s="662" t="s">
        <v>2728</v>
      </c>
      <c r="G1297" s="662" t="s">
        <v>2795</v>
      </c>
      <c r="H1297" s="662" t="s">
        <v>582</v>
      </c>
      <c r="I1297" s="662" t="s">
        <v>2798</v>
      </c>
      <c r="J1297" s="662" t="s">
        <v>2799</v>
      </c>
      <c r="K1297" s="662" t="s">
        <v>2800</v>
      </c>
      <c r="L1297" s="663">
        <v>1000</v>
      </c>
      <c r="M1297" s="663">
        <v>2000</v>
      </c>
      <c r="N1297" s="662">
        <v>2</v>
      </c>
      <c r="O1297" s="745">
        <v>2</v>
      </c>
      <c r="P1297" s="663">
        <v>2000</v>
      </c>
      <c r="Q1297" s="678">
        <v>1</v>
      </c>
      <c r="R1297" s="662">
        <v>2</v>
      </c>
      <c r="S1297" s="678">
        <v>1</v>
      </c>
      <c r="T1297" s="745">
        <v>2</v>
      </c>
      <c r="U1297" s="701">
        <v>1</v>
      </c>
    </row>
    <row r="1298" spans="1:21" ht="14.4" customHeight="1" x14ac:dyDescent="0.3">
      <c r="A1298" s="661">
        <v>11</v>
      </c>
      <c r="B1298" s="662" t="s">
        <v>581</v>
      </c>
      <c r="C1298" s="662" t="s">
        <v>2731</v>
      </c>
      <c r="D1298" s="743" t="s">
        <v>4537</v>
      </c>
      <c r="E1298" s="744" t="s">
        <v>2746</v>
      </c>
      <c r="F1298" s="662" t="s">
        <v>2728</v>
      </c>
      <c r="G1298" s="662" t="s">
        <v>2795</v>
      </c>
      <c r="H1298" s="662" t="s">
        <v>582</v>
      </c>
      <c r="I1298" s="662" t="s">
        <v>2899</v>
      </c>
      <c r="J1298" s="662" t="s">
        <v>2900</v>
      </c>
      <c r="K1298" s="662" t="s">
        <v>2901</v>
      </c>
      <c r="L1298" s="663">
        <v>350</v>
      </c>
      <c r="M1298" s="663">
        <v>1400</v>
      </c>
      <c r="N1298" s="662">
        <v>4</v>
      </c>
      <c r="O1298" s="745">
        <v>4</v>
      </c>
      <c r="P1298" s="663">
        <v>1400</v>
      </c>
      <c r="Q1298" s="678">
        <v>1</v>
      </c>
      <c r="R1298" s="662">
        <v>4</v>
      </c>
      <c r="S1298" s="678">
        <v>1</v>
      </c>
      <c r="T1298" s="745">
        <v>4</v>
      </c>
      <c r="U1298" s="701">
        <v>1</v>
      </c>
    </row>
    <row r="1299" spans="1:21" ht="14.4" customHeight="1" x14ac:dyDescent="0.3">
      <c r="A1299" s="661">
        <v>11</v>
      </c>
      <c r="B1299" s="662" t="s">
        <v>581</v>
      </c>
      <c r="C1299" s="662" t="s">
        <v>2731</v>
      </c>
      <c r="D1299" s="743" t="s">
        <v>4537</v>
      </c>
      <c r="E1299" s="744" t="s">
        <v>2746</v>
      </c>
      <c r="F1299" s="662" t="s">
        <v>2728</v>
      </c>
      <c r="G1299" s="662" t="s">
        <v>2795</v>
      </c>
      <c r="H1299" s="662" t="s">
        <v>582</v>
      </c>
      <c r="I1299" s="662" t="s">
        <v>2801</v>
      </c>
      <c r="J1299" s="662" t="s">
        <v>2802</v>
      </c>
      <c r="K1299" s="662" t="s">
        <v>2803</v>
      </c>
      <c r="L1299" s="663">
        <v>500</v>
      </c>
      <c r="M1299" s="663">
        <v>2000</v>
      </c>
      <c r="N1299" s="662">
        <v>4</v>
      </c>
      <c r="O1299" s="745">
        <v>4</v>
      </c>
      <c r="P1299" s="663">
        <v>2000</v>
      </c>
      <c r="Q1299" s="678">
        <v>1</v>
      </c>
      <c r="R1299" s="662">
        <v>4</v>
      </c>
      <c r="S1299" s="678">
        <v>1</v>
      </c>
      <c r="T1299" s="745">
        <v>4</v>
      </c>
      <c r="U1299" s="701">
        <v>1</v>
      </c>
    </row>
    <row r="1300" spans="1:21" ht="14.4" customHeight="1" x14ac:dyDescent="0.3">
      <c r="A1300" s="661">
        <v>11</v>
      </c>
      <c r="B1300" s="662" t="s">
        <v>581</v>
      </c>
      <c r="C1300" s="662" t="s">
        <v>2731</v>
      </c>
      <c r="D1300" s="743" t="s">
        <v>4537</v>
      </c>
      <c r="E1300" s="744" t="s">
        <v>2746</v>
      </c>
      <c r="F1300" s="662" t="s">
        <v>2728</v>
      </c>
      <c r="G1300" s="662" t="s">
        <v>2795</v>
      </c>
      <c r="H1300" s="662" t="s">
        <v>582</v>
      </c>
      <c r="I1300" s="662" t="s">
        <v>3198</v>
      </c>
      <c r="J1300" s="662" t="s">
        <v>3199</v>
      </c>
      <c r="K1300" s="662" t="s">
        <v>3200</v>
      </c>
      <c r="L1300" s="663">
        <v>969.57</v>
      </c>
      <c r="M1300" s="663">
        <v>969.57</v>
      </c>
      <c r="N1300" s="662">
        <v>1</v>
      </c>
      <c r="O1300" s="745">
        <v>1</v>
      </c>
      <c r="P1300" s="663">
        <v>969.57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11</v>
      </c>
      <c r="B1301" s="662" t="s">
        <v>581</v>
      </c>
      <c r="C1301" s="662" t="s">
        <v>2731</v>
      </c>
      <c r="D1301" s="743" t="s">
        <v>4537</v>
      </c>
      <c r="E1301" s="744" t="s">
        <v>2746</v>
      </c>
      <c r="F1301" s="662" t="s">
        <v>2728</v>
      </c>
      <c r="G1301" s="662" t="s">
        <v>2795</v>
      </c>
      <c r="H1301" s="662" t="s">
        <v>582</v>
      </c>
      <c r="I1301" s="662" t="s">
        <v>3420</v>
      </c>
      <c r="J1301" s="662" t="s">
        <v>3421</v>
      </c>
      <c r="K1301" s="662" t="s">
        <v>3422</v>
      </c>
      <c r="L1301" s="663">
        <v>2200</v>
      </c>
      <c r="M1301" s="663">
        <v>2200</v>
      </c>
      <c r="N1301" s="662">
        <v>1</v>
      </c>
      <c r="O1301" s="745">
        <v>1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11</v>
      </c>
      <c r="B1302" s="662" t="s">
        <v>581</v>
      </c>
      <c r="C1302" s="662" t="s">
        <v>2731</v>
      </c>
      <c r="D1302" s="743" t="s">
        <v>4537</v>
      </c>
      <c r="E1302" s="744" t="s">
        <v>2746</v>
      </c>
      <c r="F1302" s="662" t="s">
        <v>2728</v>
      </c>
      <c r="G1302" s="662" t="s">
        <v>2795</v>
      </c>
      <c r="H1302" s="662" t="s">
        <v>582</v>
      </c>
      <c r="I1302" s="662" t="s">
        <v>3503</v>
      </c>
      <c r="J1302" s="662" t="s">
        <v>3421</v>
      </c>
      <c r="K1302" s="662" t="s">
        <v>3504</v>
      </c>
      <c r="L1302" s="663">
        <v>1600</v>
      </c>
      <c r="M1302" s="663">
        <v>1600</v>
      </c>
      <c r="N1302" s="662">
        <v>1</v>
      </c>
      <c r="O1302" s="745">
        <v>1</v>
      </c>
      <c r="P1302" s="663">
        <v>1600</v>
      </c>
      <c r="Q1302" s="678">
        <v>1</v>
      </c>
      <c r="R1302" s="662">
        <v>1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11</v>
      </c>
      <c r="B1303" s="662" t="s">
        <v>581</v>
      </c>
      <c r="C1303" s="662" t="s">
        <v>2731</v>
      </c>
      <c r="D1303" s="743" t="s">
        <v>4537</v>
      </c>
      <c r="E1303" s="744" t="s">
        <v>2746</v>
      </c>
      <c r="F1303" s="662" t="s">
        <v>2728</v>
      </c>
      <c r="G1303" s="662" t="s">
        <v>2795</v>
      </c>
      <c r="H1303" s="662" t="s">
        <v>582</v>
      </c>
      <c r="I1303" s="662" t="s">
        <v>2804</v>
      </c>
      <c r="J1303" s="662" t="s">
        <v>2805</v>
      </c>
      <c r="K1303" s="662" t="s">
        <v>2806</v>
      </c>
      <c r="L1303" s="663">
        <v>971.25</v>
      </c>
      <c r="M1303" s="663">
        <v>9712.5</v>
      </c>
      <c r="N1303" s="662">
        <v>10</v>
      </c>
      <c r="O1303" s="745">
        <v>10</v>
      </c>
      <c r="P1303" s="663">
        <v>8741.25</v>
      </c>
      <c r="Q1303" s="678">
        <v>0.9</v>
      </c>
      <c r="R1303" s="662">
        <v>9</v>
      </c>
      <c r="S1303" s="678">
        <v>0.9</v>
      </c>
      <c r="T1303" s="745">
        <v>9</v>
      </c>
      <c r="U1303" s="701">
        <v>0.9</v>
      </c>
    </row>
    <row r="1304" spans="1:21" ht="14.4" customHeight="1" x14ac:dyDescent="0.3">
      <c r="A1304" s="661">
        <v>11</v>
      </c>
      <c r="B1304" s="662" t="s">
        <v>581</v>
      </c>
      <c r="C1304" s="662" t="s">
        <v>2731</v>
      </c>
      <c r="D1304" s="743" t="s">
        <v>4537</v>
      </c>
      <c r="E1304" s="744" t="s">
        <v>2746</v>
      </c>
      <c r="F1304" s="662" t="s">
        <v>2728</v>
      </c>
      <c r="G1304" s="662" t="s">
        <v>2795</v>
      </c>
      <c r="H1304" s="662" t="s">
        <v>582</v>
      </c>
      <c r="I1304" s="662" t="s">
        <v>3204</v>
      </c>
      <c r="J1304" s="662" t="s">
        <v>3205</v>
      </c>
      <c r="K1304" s="662" t="s">
        <v>3206</v>
      </c>
      <c r="L1304" s="663">
        <v>180</v>
      </c>
      <c r="M1304" s="663">
        <v>1440</v>
      </c>
      <c r="N1304" s="662">
        <v>8</v>
      </c>
      <c r="O1304" s="745">
        <v>8</v>
      </c>
      <c r="P1304" s="663">
        <v>1080</v>
      </c>
      <c r="Q1304" s="678">
        <v>0.75</v>
      </c>
      <c r="R1304" s="662">
        <v>6</v>
      </c>
      <c r="S1304" s="678">
        <v>0.75</v>
      </c>
      <c r="T1304" s="745">
        <v>6</v>
      </c>
      <c r="U1304" s="701">
        <v>0.75</v>
      </c>
    </row>
    <row r="1305" spans="1:21" ht="14.4" customHeight="1" x14ac:dyDescent="0.3">
      <c r="A1305" s="661">
        <v>11</v>
      </c>
      <c r="B1305" s="662" t="s">
        <v>581</v>
      </c>
      <c r="C1305" s="662" t="s">
        <v>2731</v>
      </c>
      <c r="D1305" s="743" t="s">
        <v>4537</v>
      </c>
      <c r="E1305" s="744" t="s">
        <v>2746</v>
      </c>
      <c r="F1305" s="662" t="s">
        <v>2728</v>
      </c>
      <c r="G1305" s="662" t="s">
        <v>2795</v>
      </c>
      <c r="H1305" s="662" t="s">
        <v>582</v>
      </c>
      <c r="I1305" s="662" t="s">
        <v>3991</v>
      </c>
      <c r="J1305" s="662" t="s">
        <v>3992</v>
      </c>
      <c r="K1305" s="662" t="s">
        <v>3993</v>
      </c>
      <c r="L1305" s="663">
        <v>100</v>
      </c>
      <c r="M1305" s="663">
        <v>100</v>
      </c>
      <c r="N1305" s="662">
        <v>1</v>
      </c>
      <c r="O1305" s="745">
        <v>1</v>
      </c>
      <c r="P1305" s="663">
        <v>100</v>
      </c>
      <c r="Q1305" s="678">
        <v>1</v>
      </c>
      <c r="R1305" s="662">
        <v>1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11</v>
      </c>
      <c r="B1306" s="662" t="s">
        <v>581</v>
      </c>
      <c r="C1306" s="662" t="s">
        <v>2731</v>
      </c>
      <c r="D1306" s="743" t="s">
        <v>4537</v>
      </c>
      <c r="E1306" s="744" t="s">
        <v>2746</v>
      </c>
      <c r="F1306" s="662" t="s">
        <v>2728</v>
      </c>
      <c r="G1306" s="662" t="s">
        <v>2795</v>
      </c>
      <c r="H1306" s="662" t="s">
        <v>582</v>
      </c>
      <c r="I1306" s="662" t="s">
        <v>3207</v>
      </c>
      <c r="J1306" s="662" t="s">
        <v>3208</v>
      </c>
      <c r="K1306" s="662"/>
      <c r="L1306" s="663">
        <v>600</v>
      </c>
      <c r="M1306" s="663">
        <v>7800</v>
      </c>
      <c r="N1306" s="662">
        <v>13</v>
      </c>
      <c r="O1306" s="745">
        <v>13</v>
      </c>
      <c r="P1306" s="663">
        <v>6600</v>
      </c>
      <c r="Q1306" s="678">
        <v>0.84615384615384615</v>
      </c>
      <c r="R1306" s="662">
        <v>11</v>
      </c>
      <c r="S1306" s="678">
        <v>0.84615384615384615</v>
      </c>
      <c r="T1306" s="745">
        <v>11</v>
      </c>
      <c r="U1306" s="701">
        <v>0.84615384615384615</v>
      </c>
    </row>
    <row r="1307" spans="1:21" ht="14.4" customHeight="1" x14ac:dyDescent="0.3">
      <c r="A1307" s="661">
        <v>11</v>
      </c>
      <c r="B1307" s="662" t="s">
        <v>581</v>
      </c>
      <c r="C1307" s="662" t="s">
        <v>2731</v>
      </c>
      <c r="D1307" s="743" t="s">
        <v>4537</v>
      </c>
      <c r="E1307" s="744" t="s">
        <v>2746</v>
      </c>
      <c r="F1307" s="662" t="s">
        <v>2728</v>
      </c>
      <c r="G1307" s="662" t="s">
        <v>2795</v>
      </c>
      <c r="H1307" s="662" t="s">
        <v>582</v>
      </c>
      <c r="I1307" s="662" t="s">
        <v>3209</v>
      </c>
      <c r="J1307" s="662" t="s">
        <v>3210</v>
      </c>
      <c r="K1307" s="662" t="s">
        <v>3211</v>
      </c>
      <c r="L1307" s="663">
        <v>700</v>
      </c>
      <c r="M1307" s="663">
        <v>700</v>
      </c>
      <c r="N1307" s="662">
        <v>1</v>
      </c>
      <c r="O1307" s="745">
        <v>1</v>
      </c>
      <c r="P1307" s="663">
        <v>700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11</v>
      </c>
      <c r="B1308" s="662" t="s">
        <v>581</v>
      </c>
      <c r="C1308" s="662" t="s">
        <v>2731</v>
      </c>
      <c r="D1308" s="743" t="s">
        <v>4537</v>
      </c>
      <c r="E1308" s="744" t="s">
        <v>2746</v>
      </c>
      <c r="F1308" s="662" t="s">
        <v>2728</v>
      </c>
      <c r="G1308" s="662" t="s">
        <v>2795</v>
      </c>
      <c r="H1308" s="662" t="s">
        <v>582</v>
      </c>
      <c r="I1308" s="662" t="s">
        <v>3212</v>
      </c>
      <c r="J1308" s="662" t="s">
        <v>3213</v>
      </c>
      <c r="K1308" s="662" t="s">
        <v>3214</v>
      </c>
      <c r="L1308" s="663">
        <v>600</v>
      </c>
      <c r="M1308" s="663">
        <v>3000</v>
      </c>
      <c r="N1308" s="662">
        <v>5</v>
      </c>
      <c r="O1308" s="745">
        <v>5</v>
      </c>
      <c r="P1308" s="663">
        <v>3000</v>
      </c>
      <c r="Q1308" s="678">
        <v>1</v>
      </c>
      <c r="R1308" s="662">
        <v>5</v>
      </c>
      <c r="S1308" s="678">
        <v>1</v>
      </c>
      <c r="T1308" s="745">
        <v>5</v>
      </c>
      <c r="U1308" s="701">
        <v>1</v>
      </c>
    </row>
    <row r="1309" spans="1:21" ht="14.4" customHeight="1" x14ac:dyDescent="0.3">
      <c r="A1309" s="661">
        <v>11</v>
      </c>
      <c r="B1309" s="662" t="s">
        <v>581</v>
      </c>
      <c r="C1309" s="662" t="s">
        <v>2731</v>
      </c>
      <c r="D1309" s="743" t="s">
        <v>4537</v>
      </c>
      <c r="E1309" s="744" t="s">
        <v>2746</v>
      </c>
      <c r="F1309" s="662" t="s">
        <v>2728</v>
      </c>
      <c r="G1309" s="662" t="s">
        <v>2795</v>
      </c>
      <c r="H1309" s="662" t="s">
        <v>582</v>
      </c>
      <c r="I1309" s="662" t="s">
        <v>3215</v>
      </c>
      <c r="J1309" s="662" t="s">
        <v>3216</v>
      </c>
      <c r="K1309" s="662" t="s">
        <v>3217</v>
      </c>
      <c r="L1309" s="663">
        <v>249.37</v>
      </c>
      <c r="M1309" s="663">
        <v>498.74</v>
      </c>
      <c r="N1309" s="662">
        <v>2</v>
      </c>
      <c r="O1309" s="745">
        <v>2</v>
      </c>
      <c r="P1309" s="663">
        <v>498.74</v>
      </c>
      <c r="Q1309" s="678">
        <v>1</v>
      </c>
      <c r="R1309" s="662">
        <v>2</v>
      </c>
      <c r="S1309" s="678">
        <v>1</v>
      </c>
      <c r="T1309" s="745">
        <v>2</v>
      </c>
      <c r="U1309" s="701">
        <v>1</v>
      </c>
    </row>
    <row r="1310" spans="1:21" ht="14.4" customHeight="1" x14ac:dyDescent="0.3">
      <c r="A1310" s="661">
        <v>11</v>
      </c>
      <c r="B1310" s="662" t="s">
        <v>581</v>
      </c>
      <c r="C1310" s="662" t="s">
        <v>2731</v>
      </c>
      <c r="D1310" s="743" t="s">
        <v>4537</v>
      </c>
      <c r="E1310" s="744" t="s">
        <v>2746</v>
      </c>
      <c r="F1310" s="662" t="s">
        <v>2728</v>
      </c>
      <c r="G1310" s="662" t="s">
        <v>2795</v>
      </c>
      <c r="H1310" s="662" t="s">
        <v>582</v>
      </c>
      <c r="I1310" s="662" t="s">
        <v>3435</v>
      </c>
      <c r="J1310" s="662" t="s">
        <v>3436</v>
      </c>
      <c r="K1310" s="662"/>
      <c r="L1310" s="663">
        <v>705.67</v>
      </c>
      <c r="M1310" s="663">
        <v>1411.34</v>
      </c>
      <c r="N1310" s="662">
        <v>2</v>
      </c>
      <c r="O1310" s="745">
        <v>2</v>
      </c>
      <c r="P1310" s="663">
        <v>1411.34</v>
      </c>
      <c r="Q1310" s="678">
        <v>1</v>
      </c>
      <c r="R1310" s="662">
        <v>2</v>
      </c>
      <c r="S1310" s="678">
        <v>1</v>
      </c>
      <c r="T1310" s="745">
        <v>2</v>
      </c>
      <c r="U1310" s="701">
        <v>1</v>
      </c>
    </row>
    <row r="1311" spans="1:21" ht="14.4" customHeight="1" x14ac:dyDescent="0.3">
      <c r="A1311" s="661">
        <v>11</v>
      </c>
      <c r="B1311" s="662" t="s">
        <v>581</v>
      </c>
      <c r="C1311" s="662" t="s">
        <v>2731</v>
      </c>
      <c r="D1311" s="743" t="s">
        <v>4537</v>
      </c>
      <c r="E1311" s="744" t="s">
        <v>2746</v>
      </c>
      <c r="F1311" s="662" t="s">
        <v>2728</v>
      </c>
      <c r="G1311" s="662" t="s">
        <v>2795</v>
      </c>
      <c r="H1311" s="662" t="s">
        <v>582</v>
      </c>
      <c r="I1311" s="662" t="s">
        <v>3218</v>
      </c>
      <c r="J1311" s="662" t="s">
        <v>3219</v>
      </c>
      <c r="K1311" s="662" t="s">
        <v>3220</v>
      </c>
      <c r="L1311" s="663">
        <v>1600</v>
      </c>
      <c r="M1311" s="663">
        <v>12800</v>
      </c>
      <c r="N1311" s="662">
        <v>8</v>
      </c>
      <c r="O1311" s="745">
        <v>8</v>
      </c>
      <c r="P1311" s="663">
        <v>12800</v>
      </c>
      <c r="Q1311" s="678">
        <v>1</v>
      </c>
      <c r="R1311" s="662">
        <v>8</v>
      </c>
      <c r="S1311" s="678">
        <v>1</v>
      </c>
      <c r="T1311" s="745">
        <v>8</v>
      </c>
      <c r="U1311" s="701">
        <v>1</v>
      </c>
    </row>
    <row r="1312" spans="1:21" ht="14.4" customHeight="1" x14ac:dyDescent="0.3">
      <c r="A1312" s="661">
        <v>11</v>
      </c>
      <c r="B1312" s="662" t="s">
        <v>581</v>
      </c>
      <c r="C1312" s="662" t="s">
        <v>2731</v>
      </c>
      <c r="D1312" s="743" t="s">
        <v>4537</v>
      </c>
      <c r="E1312" s="744" t="s">
        <v>2746</v>
      </c>
      <c r="F1312" s="662" t="s">
        <v>2728</v>
      </c>
      <c r="G1312" s="662" t="s">
        <v>2795</v>
      </c>
      <c r="H1312" s="662" t="s">
        <v>582</v>
      </c>
      <c r="I1312" s="662" t="s">
        <v>2959</v>
      </c>
      <c r="J1312" s="662" t="s">
        <v>2940</v>
      </c>
      <c r="K1312" s="662" t="s">
        <v>2960</v>
      </c>
      <c r="L1312" s="663">
        <v>58.5</v>
      </c>
      <c r="M1312" s="663">
        <v>58.5</v>
      </c>
      <c r="N1312" s="662">
        <v>1</v>
      </c>
      <c r="O1312" s="745">
        <v>1</v>
      </c>
      <c r="P1312" s="663">
        <v>58.5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11</v>
      </c>
      <c r="B1313" s="662" t="s">
        <v>581</v>
      </c>
      <c r="C1313" s="662" t="s">
        <v>2731</v>
      </c>
      <c r="D1313" s="743" t="s">
        <v>4537</v>
      </c>
      <c r="E1313" s="744" t="s">
        <v>2746</v>
      </c>
      <c r="F1313" s="662" t="s">
        <v>2728</v>
      </c>
      <c r="G1313" s="662" t="s">
        <v>2795</v>
      </c>
      <c r="H1313" s="662" t="s">
        <v>582</v>
      </c>
      <c r="I1313" s="662" t="s">
        <v>3221</v>
      </c>
      <c r="J1313" s="662" t="s">
        <v>3222</v>
      </c>
      <c r="K1313" s="662" t="s">
        <v>3223</v>
      </c>
      <c r="L1313" s="663">
        <v>2140.3000000000002</v>
      </c>
      <c r="M1313" s="663">
        <v>2140.3000000000002</v>
      </c>
      <c r="N1313" s="662">
        <v>1</v>
      </c>
      <c r="O1313" s="745">
        <v>1</v>
      </c>
      <c r="P1313" s="663">
        <v>2140.3000000000002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11</v>
      </c>
      <c r="B1314" s="662" t="s">
        <v>581</v>
      </c>
      <c r="C1314" s="662" t="s">
        <v>2731</v>
      </c>
      <c r="D1314" s="743" t="s">
        <v>4537</v>
      </c>
      <c r="E1314" s="744" t="s">
        <v>2746</v>
      </c>
      <c r="F1314" s="662" t="s">
        <v>2728</v>
      </c>
      <c r="G1314" s="662" t="s">
        <v>2795</v>
      </c>
      <c r="H1314" s="662" t="s">
        <v>582</v>
      </c>
      <c r="I1314" s="662" t="s">
        <v>3994</v>
      </c>
      <c r="J1314" s="662" t="s">
        <v>3995</v>
      </c>
      <c r="K1314" s="662"/>
      <c r="L1314" s="663">
        <v>400</v>
      </c>
      <c r="M1314" s="663">
        <v>400</v>
      </c>
      <c r="N1314" s="662">
        <v>1</v>
      </c>
      <c r="O1314" s="745">
        <v>1</v>
      </c>
      <c r="P1314" s="663">
        <v>400</v>
      </c>
      <c r="Q1314" s="678">
        <v>1</v>
      </c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11</v>
      </c>
      <c r="B1315" s="662" t="s">
        <v>581</v>
      </c>
      <c r="C1315" s="662" t="s">
        <v>2731</v>
      </c>
      <c r="D1315" s="743" t="s">
        <v>4537</v>
      </c>
      <c r="E1315" s="744" t="s">
        <v>2746</v>
      </c>
      <c r="F1315" s="662" t="s">
        <v>2728</v>
      </c>
      <c r="G1315" s="662" t="s">
        <v>2795</v>
      </c>
      <c r="H1315" s="662" t="s">
        <v>582</v>
      </c>
      <c r="I1315" s="662" t="s">
        <v>3996</v>
      </c>
      <c r="J1315" s="662" t="s">
        <v>3997</v>
      </c>
      <c r="K1315" s="662" t="s">
        <v>3998</v>
      </c>
      <c r="L1315" s="663">
        <v>3000</v>
      </c>
      <c r="M1315" s="663">
        <v>3000</v>
      </c>
      <c r="N1315" s="662">
        <v>1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11</v>
      </c>
      <c r="B1316" s="662" t="s">
        <v>581</v>
      </c>
      <c r="C1316" s="662" t="s">
        <v>2731</v>
      </c>
      <c r="D1316" s="743" t="s">
        <v>4537</v>
      </c>
      <c r="E1316" s="744" t="s">
        <v>2746</v>
      </c>
      <c r="F1316" s="662" t="s">
        <v>2728</v>
      </c>
      <c r="G1316" s="662" t="s">
        <v>2795</v>
      </c>
      <c r="H1316" s="662" t="s">
        <v>582</v>
      </c>
      <c r="I1316" s="662" t="s">
        <v>3793</v>
      </c>
      <c r="J1316" s="662" t="s">
        <v>3794</v>
      </c>
      <c r="K1316" s="662" t="s">
        <v>3795</v>
      </c>
      <c r="L1316" s="663">
        <v>180</v>
      </c>
      <c r="M1316" s="663">
        <v>360</v>
      </c>
      <c r="N1316" s="662">
        <v>2</v>
      </c>
      <c r="O1316" s="745">
        <v>2</v>
      </c>
      <c r="P1316" s="663">
        <v>360</v>
      </c>
      <c r="Q1316" s="678">
        <v>1</v>
      </c>
      <c r="R1316" s="662">
        <v>2</v>
      </c>
      <c r="S1316" s="678">
        <v>1</v>
      </c>
      <c r="T1316" s="745">
        <v>2</v>
      </c>
      <c r="U1316" s="701">
        <v>1</v>
      </c>
    </row>
    <row r="1317" spans="1:21" ht="14.4" customHeight="1" x14ac:dyDescent="0.3">
      <c r="A1317" s="661">
        <v>11</v>
      </c>
      <c r="B1317" s="662" t="s">
        <v>581</v>
      </c>
      <c r="C1317" s="662" t="s">
        <v>2731</v>
      </c>
      <c r="D1317" s="743" t="s">
        <v>4537</v>
      </c>
      <c r="E1317" s="744" t="s">
        <v>2746</v>
      </c>
      <c r="F1317" s="662" t="s">
        <v>2728</v>
      </c>
      <c r="G1317" s="662" t="s">
        <v>2795</v>
      </c>
      <c r="H1317" s="662" t="s">
        <v>582</v>
      </c>
      <c r="I1317" s="662" t="s">
        <v>3454</v>
      </c>
      <c r="J1317" s="662" t="s">
        <v>3455</v>
      </c>
      <c r="K1317" s="662" t="s">
        <v>3456</v>
      </c>
      <c r="L1317" s="663">
        <v>1600</v>
      </c>
      <c r="M1317" s="663">
        <v>1600</v>
      </c>
      <c r="N1317" s="662">
        <v>1</v>
      </c>
      <c r="O1317" s="745">
        <v>1</v>
      </c>
      <c r="P1317" s="663">
        <v>1600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11</v>
      </c>
      <c r="B1318" s="662" t="s">
        <v>581</v>
      </c>
      <c r="C1318" s="662" t="s">
        <v>2731</v>
      </c>
      <c r="D1318" s="743" t="s">
        <v>4537</v>
      </c>
      <c r="E1318" s="744" t="s">
        <v>2746</v>
      </c>
      <c r="F1318" s="662" t="s">
        <v>2728</v>
      </c>
      <c r="G1318" s="662" t="s">
        <v>2795</v>
      </c>
      <c r="H1318" s="662" t="s">
        <v>582</v>
      </c>
      <c r="I1318" s="662" t="s">
        <v>3999</v>
      </c>
      <c r="J1318" s="662" t="s">
        <v>4000</v>
      </c>
      <c r="K1318" s="662" t="s">
        <v>4001</v>
      </c>
      <c r="L1318" s="663">
        <v>400</v>
      </c>
      <c r="M1318" s="663">
        <v>400</v>
      </c>
      <c r="N1318" s="662">
        <v>1</v>
      </c>
      <c r="O1318" s="745">
        <v>1</v>
      </c>
      <c r="P1318" s="663">
        <v>400</v>
      </c>
      <c r="Q1318" s="678">
        <v>1</v>
      </c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11</v>
      </c>
      <c r="B1319" s="662" t="s">
        <v>581</v>
      </c>
      <c r="C1319" s="662" t="s">
        <v>2731</v>
      </c>
      <c r="D1319" s="743" t="s">
        <v>4537</v>
      </c>
      <c r="E1319" s="744" t="s">
        <v>2746</v>
      </c>
      <c r="F1319" s="662" t="s">
        <v>2728</v>
      </c>
      <c r="G1319" s="662" t="s">
        <v>2795</v>
      </c>
      <c r="H1319" s="662" t="s">
        <v>582</v>
      </c>
      <c r="I1319" s="662" t="s">
        <v>4002</v>
      </c>
      <c r="J1319" s="662" t="s">
        <v>4003</v>
      </c>
      <c r="K1319" s="662" t="s">
        <v>4004</v>
      </c>
      <c r="L1319" s="663">
        <v>3039.71</v>
      </c>
      <c r="M1319" s="663">
        <v>3039.71</v>
      </c>
      <c r="N1319" s="662">
        <v>1</v>
      </c>
      <c r="O1319" s="745">
        <v>1</v>
      </c>
      <c r="P1319" s="663">
        <v>3039.71</v>
      </c>
      <c r="Q1319" s="678">
        <v>1</v>
      </c>
      <c r="R1319" s="662">
        <v>1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11</v>
      </c>
      <c r="B1320" s="662" t="s">
        <v>581</v>
      </c>
      <c r="C1320" s="662" t="s">
        <v>2731</v>
      </c>
      <c r="D1320" s="743" t="s">
        <v>4537</v>
      </c>
      <c r="E1320" s="744" t="s">
        <v>2746</v>
      </c>
      <c r="F1320" s="662" t="s">
        <v>2728</v>
      </c>
      <c r="G1320" s="662" t="s">
        <v>2795</v>
      </c>
      <c r="H1320" s="662" t="s">
        <v>582</v>
      </c>
      <c r="I1320" s="662" t="s">
        <v>4005</v>
      </c>
      <c r="J1320" s="662" t="s">
        <v>4006</v>
      </c>
      <c r="K1320" s="662" t="s">
        <v>4007</v>
      </c>
      <c r="L1320" s="663">
        <v>350</v>
      </c>
      <c r="M1320" s="663">
        <v>350</v>
      </c>
      <c r="N1320" s="662">
        <v>1</v>
      </c>
      <c r="O1320" s="745">
        <v>1</v>
      </c>
      <c r="P1320" s="663">
        <v>350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11</v>
      </c>
      <c r="B1321" s="662" t="s">
        <v>581</v>
      </c>
      <c r="C1321" s="662" t="s">
        <v>2731</v>
      </c>
      <c r="D1321" s="743" t="s">
        <v>4537</v>
      </c>
      <c r="E1321" s="744" t="s">
        <v>2746</v>
      </c>
      <c r="F1321" s="662" t="s">
        <v>2728</v>
      </c>
      <c r="G1321" s="662" t="s">
        <v>2795</v>
      </c>
      <c r="H1321" s="662" t="s">
        <v>582</v>
      </c>
      <c r="I1321" s="662" t="s">
        <v>4008</v>
      </c>
      <c r="J1321" s="662" t="s">
        <v>4009</v>
      </c>
      <c r="K1321" s="662" t="s">
        <v>4010</v>
      </c>
      <c r="L1321" s="663">
        <v>350</v>
      </c>
      <c r="M1321" s="663">
        <v>350</v>
      </c>
      <c r="N1321" s="662">
        <v>1</v>
      </c>
      <c r="O1321" s="745">
        <v>1</v>
      </c>
      <c r="P1321" s="663">
        <v>350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11</v>
      </c>
      <c r="B1322" s="662" t="s">
        <v>581</v>
      </c>
      <c r="C1322" s="662" t="s">
        <v>2731</v>
      </c>
      <c r="D1322" s="743" t="s">
        <v>4537</v>
      </c>
      <c r="E1322" s="744" t="s">
        <v>2746</v>
      </c>
      <c r="F1322" s="662" t="s">
        <v>2728</v>
      </c>
      <c r="G1322" s="662" t="s">
        <v>2795</v>
      </c>
      <c r="H1322" s="662" t="s">
        <v>582</v>
      </c>
      <c r="I1322" s="662" t="s">
        <v>4011</v>
      </c>
      <c r="J1322" s="662" t="s">
        <v>4012</v>
      </c>
      <c r="K1322" s="662" t="s">
        <v>4013</v>
      </c>
      <c r="L1322" s="663">
        <v>250</v>
      </c>
      <c r="M1322" s="663">
        <v>250</v>
      </c>
      <c r="N1322" s="662">
        <v>1</v>
      </c>
      <c r="O1322" s="745">
        <v>1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11</v>
      </c>
      <c r="B1323" s="662" t="s">
        <v>581</v>
      </c>
      <c r="C1323" s="662" t="s">
        <v>2731</v>
      </c>
      <c r="D1323" s="743" t="s">
        <v>4537</v>
      </c>
      <c r="E1323" s="744" t="s">
        <v>2746</v>
      </c>
      <c r="F1323" s="662" t="s">
        <v>2728</v>
      </c>
      <c r="G1323" s="662" t="s">
        <v>2795</v>
      </c>
      <c r="H1323" s="662" t="s">
        <v>582</v>
      </c>
      <c r="I1323" s="662" t="s">
        <v>4014</v>
      </c>
      <c r="J1323" s="662" t="s">
        <v>4015</v>
      </c>
      <c r="K1323" s="662" t="s">
        <v>4016</v>
      </c>
      <c r="L1323" s="663">
        <v>200</v>
      </c>
      <c r="M1323" s="663">
        <v>200</v>
      </c>
      <c r="N1323" s="662">
        <v>1</v>
      </c>
      <c r="O1323" s="745">
        <v>1</v>
      </c>
      <c r="P1323" s="663">
        <v>200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11</v>
      </c>
      <c r="B1324" s="662" t="s">
        <v>581</v>
      </c>
      <c r="C1324" s="662" t="s">
        <v>2731</v>
      </c>
      <c r="D1324" s="743" t="s">
        <v>4537</v>
      </c>
      <c r="E1324" s="744" t="s">
        <v>2746</v>
      </c>
      <c r="F1324" s="662" t="s">
        <v>2728</v>
      </c>
      <c r="G1324" s="662" t="s">
        <v>2809</v>
      </c>
      <c r="H1324" s="662" t="s">
        <v>582</v>
      </c>
      <c r="I1324" s="662" t="s">
        <v>4017</v>
      </c>
      <c r="J1324" s="662" t="s">
        <v>4018</v>
      </c>
      <c r="K1324" s="662" t="s">
        <v>4019</v>
      </c>
      <c r="L1324" s="663">
        <v>190</v>
      </c>
      <c r="M1324" s="663">
        <v>380</v>
      </c>
      <c r="N1324" s="662">
        <v>2</v>
      </c>
      <c r="O1324" s="745">
        <v>1</v>
      </c>
      <c r="P1324" s="663">
        <v>380</v>
      </c>
      <c r="Q1324" s="678">
        <v>1</v>
      </c>
      <c r="R1324" s="662">
        <v>2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11</v>
      </c>
      <c r="B1325" s="662" t="s">
        <v>581</v>
      </c>
      <c r="C1325" s="662" t="s">
        <v>2731</v>
      </c>
      <c r="D1325" s="743" t="s">
        <v>4537</v>
      </c>
      <c r="E1325" s="744" t="s">
        <v>2746</v>
      </c>
      <c r="F1325" s="662" t="s">
        <v>2728</v>
      </c>
      <c r="G1325" s="662" t="s">
        <v>2809</v>
      </c>
      <c r="H1325" s="662" t="s">
        <v>582</v>
      </c>
      <c r="I1325" s="662" t="s">
        <v>2921</v>
      </c>
      <c r="J1325" s="662" t="s">
        <v>2922</v>
      </c>
      <c r="K1325" s="662" t="s">
        <v>2923</v>
      </c>
      <c r="L1325" s="663">
        <v>200</v>
      </c>
      <c r="M1325" s="663">
        <v>9600</v>
      </c>
      <c r="N1325" s="662">
        <v>48</v>
      </c>
      <c r="O1325" s="745">
        <v>24</v>
      </c>
      <c r="P1325" s="663">
        <v>9600</v>
      </c>
      <c r="Q1325" s="678">
        <v>1</v>
      </c>
      <c r="R1325" s="662">
        <v>48</v>
      </c>
      <c r="S1325" s="678">
        <v>1</v>
      </c>
      <c r="T1325" s="745">
        <v>24</v>
      </c>
      <c r="U1325" s="701">
        <v>1</v>
      </c>
    </row>
    <row r="1326" spans="1:21" ht="14.4" customHeight="1" x14ac:dyDescent="0.3">
      <c r="A1326" s="661">
        <v>11</v>
      </c>
      <c r="B1326" s="662" t="s">
        <v>581</v>
      </c>
      <c r="C1326" s="662" t="s">
        <v>2731</v>
      </c>
      <c r="D1326" s="743" t="s">
        <v>4537</v>
      </c>
      <c r="E1326" s="744" t="s">
        <v>2746</v>
      </c>
      <c r="F1326" s="662" t="s">
        <v>2728</v>
      </c>
      <c r="G1326" s="662" t="s">
        <v>2809</v>
      </c>
      <c r="H1326" s="662" t="s">
        <v>582</v>
      </c>
      <c r="I1326" s="662" t="s">
        <v>2813</v>
      </c>
      <c r="J1326" s="662" t="s">
        <v>2814</v>
      </c>
      <c r="K1326" s="662" t="s">
        <v>2815</v>
      </c>
      <c r="L1326" s="663">
        <v>278.75</v>
      </c>
      <c r="M1326" s="663">
        <v>27596.25</v>
      </c>
      <c r="N1326" s="662">
        <v>99</v>
      </c>
      <c r="O1326" s="745">
        <v>51</v>
      </c>
      <c r="P1326" s="663">
        <v>21463.75</v>
      </c>
      <c r="Q1326" s="678">
        <v>0.77777777777777779</v>
      </c>
      <c r="R1326" s="662">
        <v>77</v>
      </c>
      <c r="S1326" s="678">
        <v>0.77777777777777779</v>
      </c>
      <c r="T1326" s="745">
        <v>39</v>
      </c>
      <c r="U1326" s="701">
        <v>0.76470588235294112</v>
      </c>
    </row>
    <row r="1327" spans="1:21" ht="14.4" customHeight="1" x14ac:dyDescent="0.3">
      <c r="A1327" s="661">
        <v>11</v>
      </c>
      <c r="B1327" s="662" t="s">
        <v>581</v>
      </c>
      <c r="C1327" s="662" t="s">
        <v>2731</v>
      </c>
      <c r="D1327" s="743" t="s">
        <v>4537</v>
      </c>
      <c r="E1327" s="744" t="s">
        <v>2746</v>
      </c>
      <c r="F1327" s="662" t="s">
        <v>2728</v>
      </c>
      <c r="G1327" s="662" t="s">
        <v>2809</v>
      </c>
      <c r="H1327" s="662" t="s">
        <v>582</v>
      </c>
      <c r="I1327" s="662" t="s">
        <v>2993</v>
      </c>
      <c r="J1327" s="662" t="s">
        <v>2994</v>
      </c>
      <c r="K1327" s="662" t="s">
        <v>2995</v>
      </c>
      <c r="L1327" s="663">
        <v>1150</v>
      </c>
      <c r="M1327" s="663">
        <v>1150</v>
      </c>
      <c r="N1327" s="662">
        <v>1</v>
      </c>
      <c r="O1327" s="745">
        <v>1</v>
      </c>
      <c r="P1327" s="663">
        <v>1150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11</v>
      </c>
      <c r="B1328" s="662" t="s">
        <v>581</v>
      </c>
      <c r="C1328" s="662" t="s">
        <v>2731</v>
      </c>
      <c r="D1328" s="743" t="s">
        <v>4537</v>
      </c>
      <c r="E1328" s="744" t="s">
        <v>2746</v>
      </c>
      <c r="F1328" s="662" t="s">
        <v>2728</v>
      </c>
      <c r="G1328" s="662" t="s">
        <v>2809</v>
      </c>
      <c r="H1328" s="662" t="s">
        <v>582</v>
      </c>
      <c r="I1328" s="662" t="s">
        <v>4020</v>
      </c>
      <c r="J1328" s="662" t="s">
        <v>4021</v>
      </c>
      <c r="K1328" s="662" t="s">
        <v>4022</v>
      </c>
      <c r="L1328" s="663">
        <v>1200</v>
      </c>
      <c r="M1328" s="663">
        <v>1200</v>
      </c>
      <c r="N1328" s="662">
        <v>1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11</v>
      </c>
      <c r="B1329" s="662" t="s">
        <v>581</v>
      </c>
      <c r="C1329" s="662" t="s">
        <v>2731</v>
      </c>
      <c r="D1329" s="743" t="s">
        <v>4537</v>
      </c>
      <c r="E1329" s="744" t="s">
        <v>2746</v>
      </c>
      <c r="F1329" s="662" t="s">
        <v>2728</v>
      </c>
      <c r="G1329" s="662" t="s">
        <v>2809</v>
      </c>
      <c r="H1329" s="662" t="s">
        <v>582</v>
      </c>
      <c r="I1329" s="662" t="s">
        <v>4023</v>
      </c>
      <c r="J1329" s="662" t="s">
        <v>4024</v>
      </c>
      <c r="K1329" s="662" t="s">
        <v>4025</v>
      </c>
      <c r="L1329" s="663">
        <v>300</v>
      </c>
      <c r="M1329" s="663">
        <v>600</v>
      </c>
      <c r="N1329" s="662">
        <v>2</v>
      </c>
      <c r="O1329" s="745">
        <v>1</v>
      </c>
      <c r="P1329" s="663">
        <v>600</v>
      </c>
      <c r="Q1329" s="678">
        <v>1</v>
      </c>
      <c r="R1329" s="662">
        <v>2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11</v>
      </c>
      <c r="B1330" s="662" t="s">
        <v>581</v>
      </c>
      <c r="C1330" s="662" t="s">
        <v>2731</v>
      </c>
      <c r="D1330" s="743" t="s">
        <v>4537</v>
      </c>
      <c r="E1330" s="744" t="s">
        <v>2746</v>
      </c>
      <c r="F1330" s="662" t="s">
        <v>2728</v>
      </c>
      <c r="G1330" s="662" t="s">
        <v>2809</v>
      </c>
      <c r="H1330" s="662" t="s">
        <v>582</v>
      </c>
      <c r="I1330" s="662" t="s">
        <v>3254</v>
      </c>
      <c r="J1330" s="662" t="s">
        <v>3255</v>
      </c>
      <c r="K1330" s="662" t="s">
        <v>3256</v>
      </c>
      <c r="L1330" s="663">
        <v>1150</v>
      </c>
      <c r="M1330" s="663">
        <v>1150</v>
      </c>
      <c r="N1330" s="662">
        <v>1</v>
      </c>
      <c r="O1330" s="745">
        <v>1</v>
      </c>
      <c r="P1330" s="663">
        <v>1150</v>
      </c>
      <c r="Q1330" s="678">
        <v>1</v>
      </c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11</v>
      </c>
      <c r="B1331" s="662" t="s">
        <v>581</v>
      </c>
      <c r="C1331" s="662" t="s">
        <v>2731</v>
      </c>
      <c r="D1331" s="743" t="s">
        <v>4537</v>
      </c>
      <c r="E1331" s="744" t="s">
        <v>2746</v>
      </c>
      <c r="F1331" s="662" t="s">
        <v>2728</v>
      </c>
      <c r="G1331" s="662" t="s">
        <v>2849</v>
      </c>
      <c r="H1331" s="662" t="s">
        <v>582</v>
      </c>
      <c r="I1331" s="662" t="s">
        <v>2850</v>
      </c>
      <c r="J1331" s="662" t="s">
        <v>2851</v>
      </c>
      <c r="K1331" s="662" t="s">
        <v>2852</v>
      </c>
      <c r="L1331" s="663">
        <v>0</v>
      </c>
      <c r="M1331" s="663">
        <v>0</v>
      </c>
      <c r="N1331" s="662">
        <v>1</v>
      </c>
      <c r="O1331" s="745">
        <v>1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11</v>
      </c>
      <c r="B1332" s="662" t="s">
        <v>581</v>
      </c>
      <c r="C1332" s="662" t="s">
        <v>2731</v>
      </c>
      <c r="D1332" s="743" t="s">
        <v>4537</v>
      </c>
      <c r="E1332" s="744" t="s">
        <v>2746</v>
      </c>
      <c r="F1332" s="662" t="s">
        <v>2728</v>
      </c>
      <c r="G1332" s="662" t="s">
        <v>3278</v>
      </c>
      <c r="H1332" s="662" t="s">
        <v>582</v>
      </c>
      <c r="I1332" s="662" t="s">
        <v>4026</v>
      </c>
      <c r="J1332" s="662" t="s">
        <v>3280</v>
      </c>
      <c r="K1332" s="662" t="s">
        <v>4027</v>
      </c>
      <c r="L1332" s="663">
        <v>553.15</v>
      </c>
      <c r="M1332" s="663">
        <v>34848.450000000004</v>
      </c>
      <c r="N1332" s="662">
        <v>63</v>
      </c>
      <c r="O1332" s="745">
        <v>21</v>
      </c>
      <c r="P1332" s="663">
        <v>33189.000000000007</v>
      </c>
      <c r="Q1332" s="678">
        <v>0.95238095238095244</v>
      </c>
      <c r="R1332" s="662">
        <v>60</v>
      </c>
      <c r="S1332" s="678">
        <v>0.95238095238095233</v>
      </c>
      <c r="T1332" s="745">
        <v>20</v>
      </c>
      <c r="U1332" s="701">
        <v>0.95238095238095233</v>
      </c>
    </row>
    <row r="1333" spans="1:21" ht="14.4" customHeight="1" x14ac:dyDescent="0.3">
      <c r="A1333" s="661">
        <v>11</v>
      </c>
      <c r="B1333" s="662" t="s">
        <v>581</v>
      </c>
      <c r="C1333" s="662" t="s">
        <v>2731</v>
      </c>
      <c r="D1333" s="743" t="s">
        <v>4537</v>
      </c>
      <c r="E1333" s="744" t="s">
        <v>2746</v>
      </c>
      <c r="F1333" s="662" t="s">
        <v>2728</v>
      </c>
      <c r="G1333" s="662" t="s">
        <v>3278</v>
      </c>
      <c r="H1333" s="662" t="s">
        <v>582</v>
      </c>
      <c r="I1333" s="662" t="s">
        <v>3279</v>
      </c>
      <c r="J1333" s="662" t="s">
        <v>3280</v>
      </c>
      <c r="K1333" s="662" t="s">
        <v>3281</v>
      </c>
      <c r="L1333" s="663">
        <v>1659.44</v>
      </c>
      <c r="M1333" s="663">
        <v>9956.64</v>
      </c>
      <c r="N1333" s="662">
        <v>6</v>
      </c>
      <c r="O1333" s="745">
        <v>2</v>
      </c>
      <c r="P1333" s="663">
        <v>9956.64</v>
      </c>
      <c r="Q1333" s="678">
        <v>1</v>
      </c>
      <c r="R1333" s="662">
        <v>6</v>
      </c>
      <c r="S1333" s="678">
        <v>1</v>
      </c>
      <c r="T1333" s="745">
        <v>2</v>
      </c>
      <c r="U1333" s="701">
        <v>1</v>
      </c>
    </row>
    <row r="1334" spans="1:21" ht="14.4" customHeight="1" x14ac:dyDescent="0.3">
      <c r="A1334" s="661">
        <v>11</v>
      </c>
      <c r="B1334" s="662" t="s">
        <v>581</v>
      </c>
      <c r="C1334" s="662" t="s">
        <v>2731</v>
      </c>
      <c r="D1334" s="743" t="s">
        <v>4537</v>
      </c>
      <c r="E1334" s="744" t="s">
        <v>2746</v>
      </c>
      <c r="F1334" s="662" t="s">
        <v>2728</v>
      </c>
      <c r="G1334" s="662" t="s">
        <v>3278</v>
      </c>
      <c r="H1334" s="662" t="s">
        <v>582</v>
      </c>
      <c r="I1334" s="662" t="s">
        <v>3478</v>
      </c>
      <c r="J1334" s="662" t="s">
        <v>3479</v>
      </c>
      <c r="K1334" s="662" t="s">
        <v>3480</v>
      </c>
      <c r="L1334" s="663">
        <v>553.15</v>
      </c>
      <c r="M1334" s="663">
        <v>13275.600000000002</v>
      </c>
      <c r="N1334" s="662">
        <v>24</v>
      </c>
      <c r="O1334" s="745">
        <v>8</v>
      </c>
      <c r="P1334" s="663">
        <v>13275.600000000002</v>
      </c>
      <c r="Q1334" s="678">
        <v>1</v>
      </c>
      <c r="R1334" s="662">
        <v>24</v>
      </c>
      <c r="S1334" s="678">
        <v>1</v>
      </c>
      <c r="T1334" s="745">
        <v>8</v>
      </c>
      <c r="U1334" s="701">
        <v>1</v>
      </c>
    </row>
    <row r="1335" spans="1:21" ht="14.4" customHeight="1" x14ac:dyDescent="0.3">
      <c r="A1335" s="661">
        <v>11</v>
      </c>
      <c r="B1335" s="662" t="s">
        <v>581</v>
      </c>
      <c r="C1335" s="662" t="s">
        <v>2731</v>
      </c>
      <c r="D1335" s="743" t="s">
        <v>4537</v>
      </c>
      <c r="E1335" s="744" t="s">
        <v>2746</v>
      </c>
      <c r="F1335" s="662" t="s">
        <v>2728</v>
      </c>
      <c r="G1335" s="662" t="s">
        <v>3278</v>
      </c>
      <c r="H1335" s="662" t="s">
        <v>582</v>
      </c>
      <c r="I1335" s="662" t="s">
        <v>4028</v>
      </c>
      <c r="J1335" s="662" t="s">
        <v>3283</v>
      </c>
      <c r="K1335" s="662" t="s">
        <v>4029</v>
      </c>
      <c r="L1335" s="663">
        <v>331.89</v>
      </c>
      <c r="M1335" s="663">
        <v>995.67</v>
      </c>
      <c r="N1335" s="662">
        <v>3</v>
      </c>
      <c r="O1335" s="745">
        <v>1</v>
      </c>
      <c r="P1335" s="663">
        <v>995.67</v>
      </c>
      <c r="Q1335" s="678">
        <v>1</v>
      </c>
      <c r="R1335" s="662">
        <v>3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11</v>
      </c>
      <c r="B1336" s="662" t="s">
        <v>581</v>
      </c>
      <c r="C1336" s="662" t="s">
        <v>2731</v>
      </c>
      <c r="D1336" s="743" t="s">
        <v>4537</v>
      </c>
      <c r="E1336" s="744" t="s">
        <v>2746</v>
      </c>
      <c r="F1336" s="662" t="s">
        <v>2728</v>
      </c>
      <c r="G1336" s="662" t="s">
        <v>3278</v>
      </c>
      <c r="H1336" s="662" t="s">
        <v>582</v>
      </c>
      <c r="I1336" s="662" t="s">
        <v>3857</v>
      </c>
      <c r="J1336" s="662" t="s">
        <v>3858</v>
      </c>
      <c r="K1336" s="662" t="s">
        <v>3859</v>
      </c>
      <c r="L1336" s="663">
        <v>1659.44</v>
      </c>
      <c r="M1336" s="663">
        <v>4978.32</v>
      </c>
      <c r="N1336" s="662">
        <v>3</v>
      </c>
      <c r="O1336" s="745">
        <v>2</v>
      </c>
      <c r="P1336" s="663">
        <v>4978.32</v>
      </c>
      <c r="Q1336" s="678">
        <v>1</v>
      </c>
      <c r="R1336" s="662">
        <v>3</v>
      </c>
      <c r="S1336" s="678">
        <v>1</v>
      </c>
      <c r="T1336" s="745">
        <v>2</v>
      </c>
      <c r="U1336" s="701">
        <v>1</v>
      </c>
    </row>
    <row r="1337" spans="1:21" ht="14.4" customHeight="1" x14ac:dyDescent="0.3">
      <c r="A1337" s="661">
        <v>11</v>
      </c>
      <c r="B1337" s="662" t="s">
        <v>581</v>
      </c>
      <c r="C1337" s="662" t="s">
        <v>2731</v>
      </c>
      <c r="D1337" s="743" t="s">
        <v>4537</v>
      </c>
      <c r="E1337" s="744" t="s">
        <v>2746</v>
      </c>
      <c r="F1337" s="662" t="s">
        <v>2728</v>
      </c>
      <c r="G1337" s="662" t="s">
        <v>3278</v>
      </c>
      <c r="H1337" s="662" t="s">
        <v>582</v>
      </c>
      <c r="I1337" s="662" t="s">
        <v>4030</v>
      </c>
      <c r="J1337" s="662" t="s">
        <v>4031</v>
      </c>
      <c r="K1337" s="662" t="s">
        <v>4032</v>
      </c>
      <c r="L1337" s="663">
        <v>553.15</v>
      </c>
      <c r="M1337" s="663">
        <v>1659.4499999999998</v>
      </c>
      <c r="N1337" s="662">
        <v>3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11</v>
      </c>
      <c r="B1338" s="662" t="s">
        <v>581</v>
      </c>
      <c r="C1338" s="662" t="s">
        <v>2731</v>
      </c>
      <c r="D1338" s="743" t="s">
        <v>4537</v>
      </c>
      <c r="E1338" s="744" t="s">
        <v>2746</v>
      </c>
      <c r="F1338" s="662" t="s">
        <v>2728</v>
      </c>
      <c r="G1338" s="662" t="s">
        <v>3285</v>
      </c>
      <c r="H1338" s="662" t="s">
        <v>582</v>
      </c>
      <c r="I1338" s="662" t="s">
        <v>4033</v>
      </c>
      <c r="J1338" s="662" t="s">
        <v>4034</v>
      </c>
      <c r="K1338" s="662" t="s">
        <v>4035</v>
      </c>
      <c r="L1338" s="663">
        <v>9000</v>
      </c>
      <c r="M1338" s="663">
        <v>9000</v>
      </c>
      <c r="N1338" s="662">
        <v>1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11</v>
      </c>
      <c r="B1339" s="662" t="s">
        <v>581</v>
      </c>
      <c r="C1339" s="662" t="s">
        <v>2731</v>
      </c>
      <c r="D1339" s="743" t="s">
        <v>4537</v>
      </c>
      <c r="E1339" s="744" t="s">
        <v>2747</v>
      </c>
      <c r="F1339" s="662" t="s">
        <v>2726</v>
      </c>
      <c r="G1339" s="662" t="s">
        <v>2966</v>
      </c>
      <c r="H1339" s="662" t="s">
        <v>582</v>
      </c>
      <c r="I1339" s="662" t="s">
        <v>2967</v>
      </c>
      <c r="J1339" s="662" t="s">
        <v>2968</v>
      </c>
      <c r="K1339" s="662" t="s">
        <v>2969</v>
      </c>
      <c r="L1339" s="663">
        <v>159.71</v>
      </c>
      <c r="M1339" s="663">
        <v>2555.3599999999997</v>
      </c>
      <c r="N1339" s="662">
        <v>16</v>
      </c>
      <c r="O1339" s="745">
        <v>8</v>
      </c>
      <c r="P1339" s="663">
        <v>1437.3899999999999</v>
      </c>
      <c r="Q1339" s="678">
        <v>0.5625</v>
      </c>
      <c r="R1339" s="662">
        <v>9</v>
      </c>
      <c r="S1339" s="678">
        <v>0.5625</v>
      </c>
      <c r="T1339" s="745">
        <v>5</v>
      </c>
      <c r="U1339" s="701">
        <v>0.625</v>
      </c>
    </row>
    <row r="1340" spans="1:21" ht="14.4" customHeight="1" x14ac:dyDescent="0.3">
      <c r="A1340" s="661">
        <v>11</v>
      </c>
      <c r="B1340" s="662" t="s">
        <v>581</v>
      </c>
      <c r="C1340" s="662" t="s">
        <v>2731</v>
      </c>
      <c r="D1340" s="743" t="s">
        <v>4537</v>
      </c>
      <c r="E1340" s="744" t="s">
        <v>2747</v>
      </c>
      <c r="F1340" s="662" t="s">
        <v>2726</v>
      </c>
      <c r="G1340" s="662" t="s">
        <v>2766</v>
      </c>
      <c r="H1340" s="662" t="s">
        <v>582</v>
      </c>
      <c r="I1340" s="662" t="s">
        <v>4036</v>
      </c>
      <c r="J1340" s="662" t="s">
        <v>4037</v>
      </c>
      <c r="K1340" s="662" t="s">
        <v>4038</v>
      </c>
      <c r="L1340" s="663">
        <v>0</v>
      </c>
      <c r="M1340" s="663">
        <v>0</v>
      </c>
      <c r="N1340" s="662">
        <v>1</v>
      </c>
      <c r="O1340" s="745">
        <v>1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11</v>
      </c>
      <c r="B1341" s="662" t="s">
        <v>581</v>
      </c>
      <c r="C1341" s="662" t="s">
        <v>2731</v>
      </c>
      <c r="D1341" s="743" t="s">
        <v>4537</v>
      </c>
      <c r="E1341" s="744" t="s">
        <v>2747</v>
      </c>
      <c r="F1341" s="662" t="s">
        <v>2726</v>
      </c>
      <c r="G1341" s="662" t="s">
        <v>2766</v>
      </c>
      <c r="H1341" s="662" t="s">
        <v>582</v>
      </c>
      <c r="I1341" s="662" t="s">
        <v>1247</v>
      </c>
      <c r="J1341" s="662" t="s">
        <v>1248</v>
      </c>
      <c r="K1341" s="662" t="s">
        <v>2594</v>
      </c>
      <c r="L1341" s="663">
        <v>170.52</v>
      </c>
      <c r="M1341" s="663">
        <v>341.04</v>
      </c>
      <c r="N1341" s="662">
        <v>2</v>
      </c>
      <c r="O1341" s="745">
        <v>1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11</v>
      </c>
      <c r="B1342" s="662" t="s">
        <v>581</v>
      </c>
      <c r="C1342" s="662" t="s">
        <v>2731</v>
      </c>
      <c r="D1342" s="743" t="s">
        <v>4537</v>
      </c>
      <c r="E1342" s="744" t="s">
        <v>2747</v>
      </c>
      <c r="F1342" s="662" t="s">
        <v>2726</v>
      </c>
      <c r="G1342" s="662" t="s">
        <v>2769</v>
      </c>
      <c r="H1342" s="662" t="s">
        <v>582</v>
      </c>
      <c r="I1342" s="662" t="s">
        <v>897</v>
      </c>
      <c r="J1342" s="662" t="s">
        <v>898</v>
      </c>
      <c r="K1342" s="662" t="s">
        <v>2770</v>
      </c>
      <c r="L1342" s="663">
        <v>72.64</v>
      </c>
      <c r="M1342" s="663">
        <v>217.92000000000002</v>
      </c>
      <c r="N1342" s="662">
        <v>3</v>
      </c>
      <c r="O1342" s="745">
        <v>3</v>
      </c>
      <c r="P1342" s="663">
        <v>145.28</v>
      </c>
      <c r="Q1342" s="678">
        <v>0.66666666666666663</v>
      </c>
      <c r="R1342" s="662">
        <v>2</v>
      </c>
      <c r="S1342" s="678">
        <v>0.66666666666666663</v>
      </c>
      <c r="T1342" s="745">
        <v>2</v>
      </c>
      <c r="U1342" s="701">
        <v>0.66666666666666663</v>
      </c>
    </row>
    <row r="1343" spans="1:21" ht="14.4" customHeight="1" x14ac:dyDescent="0.3">
      <c r="A1343" s="661">
        <v>11</v>
      </c>
      <c r="B1343" s="662" t="s">
        <v>581</v>
      </c>
      <c r="C1343" s="662" t="s">
        <v>2731</v>
      </c>
      <c r="D1343" s="743" t="s">
        <v>4537</v>
      </c>
      <c r="E1343" s="744" t="s">
        <v>2747</v>
      </c>
      <c r="F1343" s="662" t="s">
        <v>2726</v>
      </c>
      <c r="G1343" s="662" t="s">
        <v>2769</v>
      </c>
      <c r="H1343" s="662" t="s">
        <v>582</v>
      </c>
      <c r="I1343" s="662" t="s">
        <v>2860</v>
      </c>
      <c r="J1343" s="662" t="s">
        <v>2861</v>
      </c>
      <c r="K1343" s="662" t="s">
        <v>2862</v>
      </c>
      <c r="L1343" s="663">
        <v>96.84</v>
      </c>
      <c r="M1343" s="663">
        <v>96.84</v>
      </c>
      <c r="N1343" s="662">
        <v>1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11</v>
      </c>
      <c r="B1344" s="662" t="s">
        <v>581</v>
      </c>
      <c r="C1344" s="662" t="s">
        <v>2731</v>
      </c>
      <c r="D1344" s="743" t="s">
        <v>4537</v>
      </c>
      <c r="E1344" s="744" t="s">
        <v>2747</v>
      </c>
      <c r="F1344" s="662" t="s">
        <v>2726</v>
      </c>
      <c r="G1344" s="662" t="s">
        <v>2769</v>
      </c>
      <c r="H1344" s="662" t="s">
        <v>582</v>
      </c>
      <c r="I1344" s="662" t="s">
        <v>3513</v>
      </c>
      <c r="J1344" s="662" t="s">
        <v>3514</v>
      </c>
      <c r="K1344" s="662" t="s">
        <v>3351</v>
      </c>
      <c r="L1344" s="663">
        <v>0</v>
      </c>
      <c r="M1344" s="663">
        <v>0</v>
      </c>
      <c r="N1344" s="662">
        <v>1</v>
      </c>
      <c r="O1344" s="745">
        <v>0.5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11</v>
      </c>
      <c r="B1345" s="662" t="s">
        <v>581</v>
      </c>
      <c r="C1345" s="662" t="s">
        <v>2731</v>
      </c>
      <c r="D1345" s="743" t="s">
        <v>4537</v>
      </c>
      <c r="E1345" s="744" t="s">
        <v>2747</v>
      </c>
      <c r="F1345" s="662" t="s">
        <v>2726</v>
      </c>
      <c r="G1345" s="662" t="s">
        <v>4039</v>
      </c>
      <c r="H1345" s="662" t="s">
        <v>582</v>
      </c>
      <c r="I1345" s="662" t="s">
        <v>4040</v>
      </c>
      <c r="J1345" s="662" t="s">
        <v>4041</v>
      </c>
      <c r="K1345" s="662" t="s">
        <v>4042</v>
      </c>
      <c r="L1345" s="663">
        <v>80.290000000000006</v>
      </c>
      <c r="M1345" s="663">
        <v>80.290000000000006</v>
      </c>
      <c r="N1345" s="662">
        <v>1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11</v>
      </c>
      <c r="B1346" s="662" t="s">
        <v>581</v>
      </c>
      <c r="C1346" s="662" t="s">
        <v>2731</v>
      </c>
      <c r="D1346" s="743" t="s">
        <v>4537</v>
      </c>
      <c r="E1346" s="744" t="s">
        <v>2747</v>
      </c>
      <c r="F1346" s="662" t="s">
        <v>2726</v>
      </c>
      <c r="G1346" s="662" t="s">
        <v>4043</v>
      </c>
      <c r="H1346" s="662" t="s">
        <v>582</v>
      </c>
      <c r="I1346" s="662" t="s">
        <v>1259</v>
      </c>
      <c r="J1346" s="662" t="s">
        <v>1260</v>
      </c>
      <c r="K1346" s="662" t="s">
        <v>4044</v>
      </c>
      <c r="L1346" s="663">
        <v>0</v>
      </c>
      <c r="M1346" s="663">
        <v>0</v>
      </c>
      <c r="N1346" s="662">
        <v>2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11</v>
      </c>
      <c r="B1347" s="662" t="s">
        <v>581</v>
      </c>
      <c r="C1347" s="662" t="s">
        <v>2731</v>
      </c>
      <c r="D1347" s="743" t="s">
        <v>4537</v>
      </c>
      <c r="E1347" s="744" t="s">
        <v>2747</v>
      </c>
      <c r="F1347" s="662" t="s">
        <v>2726</v>
      </c>
      <c r="G1347" s="662" t="s">
        <v>3067</v>
      </c>
      <c r="H1347" s="662" t="s">
        <v>582</v>
      </c>
      <c r="I1347" s="662" t="s">
        <v>3068</v>
      </c>
      <c r="J1347" s="662" t="s">
        <v>3069</v>
      </c>
      <c r="K1347" s="662" t="s">
        <v>3070</v>
      </c>
      <c r="L1347" s="663">
        <v>159.71</v>
      </c>
      <c r="M1347" s="663">
        <v>159.71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11</v>
      </c>
      <c r="B1348" s="662" t="s">
        <v>581</v>
      </c>
      <c r="C1348" s="662" t="s">
        <v>2731</v>
      </c>
      <c r="D1348" s="743" t="s">
        <v>4537</v>
      </c>
      <c r="E1348" s="744" t="s">
        <v>2747</v>
      </c>
      <c r="F1348" s="662" t="s">
        <v>2726</v>
      </c>
      <c r="G1348" s="662" t="s">
        <v>3067</v>
      </c>
      <c r="H1348" s="662" t="s">
        <v>582</v>
      </c>
      <c r="I1348" s="662" t="s">
        <v>3330</v>
      </c>
      <c r="J1348" s="662" t="s">
        <v>3069</v>
      </c>
      <c r="K1348" s="662" t="s">
        <v>3331</v>
      </c>
      <c r="L1348" s="663">
        <v>0</v>
      </c>
      <c r="M1348" s="663">
        <v>0</v>
      </c>
      <c r="N1348" s="662">
        <v>1</v>
      </c>
      <c r="O1348" s="745">
        <v>1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11</v>
      </c>
      <c r="B1349" s="662" t="s">
        <v>581</v>
      </c>
      <c r="C1349" s="662" t="s">
        <v>2731</v>
      </c>
      <c r="D1349" s="743" t="s">
        <v>4537</v>
      </c>
      <c r="E1349" s="744" t="s">
        <v>2747</v>
      </c>
      <c r="F1349" s="662" t="s">
        <v>2726</v>
      </c>
      <c r="G1349" s="662" t="s">
        <v>2826</v>
      </c>
      <c r="H1349" s="662" t="s">
        <v>582</v>
      </c>
      <c r="I1349" s="662" t="s">
        <v>883</v>
      </c>
      <c r="J1349" s="662" t="s">
        <v>884</v>
      </c>
      <c r="K1349" s="662" t="s">
        <v>2827</v>
      </c>
      <c r="L1349" s="663">
        <v>60.9</v>
      </c>
      <c r="M1349" s="663">
        <v>182.7</v>
      </c>
      <c r="N1349" s="662">
        <v>3</v>
      </c>
      <c r="O1349" s="745">
        <v>1</v>
      </c>
      <c r="P1349" s="663">
        <v>182.7</v>
      </c>
      <c r="Q1349" s="678">
        <v>1</v>
      </c>
      <c r="R1349" s="662">
        <v>3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11</v>
      </c>
      <c r="B1350" s="662" t="s">
        <v>581</v>
      </c>
      <c r="C1350" s="662" t="s">
        <v>2731</v>
      </c>
      <c r="D1350" s="743" t="s">
        <v>4537</v>
      </c>
      <c r="E1350" s="744" t="s">
        <v>2747</v>
      </c>
      <c r="F1350" s="662" t="s">
        <v>2726</v>
      </c>
      <c r="G1350" s="662" t="s">
        <v>4045</v>
      </c>
      <c r="H1350" s="662" t="s">
        <v>582</v>
      </c>
      <c r="I1350" s="662" t="s">
        <v>856</v>
      </c>
      <c r="J1350" s="662" t="s">
        <v>857</v>
      </c>
      <c r="K1350" s="662" t="s">
        <v>4046</v>
      </c>
      <c r="L1350" s="663">
        <v>0</v>
      </c>
      <c r="M1350" s="663">
        <v>0</v>
      </c>
      <c r="N1350" s="662">
        <v>1</v>
      </c>
      <c r="O1350" s="745">
        <v>1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11</v>
      </c>
      <c r="B1351" s="662" t="s">
        <v>581</v>
      </c>
      <c r="C1351" s="662" t="s">
        <v>2731</v>
      </c>
      <c r="D1351" s="743" t="s">
        <v>4537</v>
      </c>
      <c r="E1351" s="744" t="s">
        <v>2747</v>
      </c>
      <c r="F1351" s="662" t="s">
        <v>2726</v>
      </c>
      <c r="G1351" s="662" t="s">
        <v>4047</v>
      </c>
      <c r="H1351" s="662" t="s">
        <v>582</v>
      </c>
      <c r="I1351" s="662" t="s">
        <v>4048</v>
      </c>
      <c r="J1351" s="662" t="s">
        <v>4049</v>
      </c>
      <c r="K1351" s="662" t="s">
        <v>4050</v>
      </c>
      <c r="L1351" s="663">
        <v>131.35</v>
      </c>
      <c r="M1351" s="663">
        <v>131.35</v>
      </c>
      <c r="N1351" s="662">
        <v>1</v>
      </c>
      <c r="O1351" s="745">
        <v>1</v>
      </c>
      <c r="P1351" s="663">
        <v>131.35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11</v>
      </c>
      <c r="B1352" s="662" t="s">
        <v>581</v>
      </c>
      <c r="C1352" s="662" t="s">
        <v>2731</v>
      </c>
      <c r="D1352" s="743" t="s">
        <v>4537</v>
      </c>
      <c r="E1352" s="744" t="s">
        <v>2747</v>
      </c>
      <c r="F1352" s="662" t="s">
        <v>2726</v>
      </c>
      <c r="G1352" s="662" t="s">
        <v>2783</v>
      </c>
      <c r="H1352" s="662" t="s">
        <v>1064</v>
      </c>
      <c r="I1352" s="662" t="s">
        <v>1073</v>
      </c>
      <c r="J1352" s="662" t="s">
        <v>1074</v>
      </c>
      <c r="K1352" s="662" t="s">
        <v>2608</v>
      </c>
      <c r="L1352" s="663">
        <v>48.42</v>
      </c>
      <c r="M1352" s="663">
        <v>48.42</v>
      </c>
      <c r="N1352" s="662">
        <v>1</v>
      </c>
      <c r="O1352" s="745">
        <v>1</v>
      </c>
      <c r="P1352" s="663">
        <v>48.42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11</v>
      </c>
      <c r="B1353" s="662" t="s">
        <v>581</v>
      </c>
      <c r="C1353" s="662" t="s">
        <v>2731</v>
      </c>
      <c r="D1353" s="743" t="s">
        <v>4537</v>
      </c>
      <c r="E1353" s="744" t="s">
        <v>2747</v>
      </c>
      <c r="F1353" s="662" t="s">
        <v>2726</v>
      </c>
      <c r="G1353" s="662" t="s">
        <v>2783</v>
      </c>
      <c r="H1353" s="662" t="s">
        <v>582</v>
      </c>
      <c r="I1353" s="662" t="s">
        <v>2258</v>
      </c>
      <c r="J1353" s="662" t="s">
        <v>1074</v>
      </c>
      <c r="K1353" s="662" t="s">
        <v>2889</v>
      </c>
      <c r="L1353" s="663">
        <v>48.42</v>
      </c>
      <c r="M1353" s="663">
        <v>338.94</v>
      </c>
      <c r="N1353" s="662">
        <v>7</v>
      </c>
      <c r="O1353" s="745">
        <v>3.5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11</v>
      </c>
      <c r="B1354" s="662" t="s">
        <v>581</v>
      </c>
      <c r="C1354" s="662" t="s">
        <v>2731</v>
      </c>
      <c r="D1354" s="743" t="s">
        <v>4537</v>
      </c>
      <c r="E1354" s="744" t="s">
        <v>2747</v>
      </c>
      <c r="F1354" s="662" t="s">
        <v>2726</v>
      </c>
      <c r="G1354" s="662" t="s">
        <v>4051</v>
      </c>
      <c r="H1354" s="662" t="s">
        <v>1064</v>
      </c>
      <c r="I1354" s="662" t="s">
        <v>4052</v>
      </c>
      <c r="J1354" s="662" t="s">
        <v>4053</v>
      </c>
      <c r="K1354" s="662" t="s">
        <v>4054</v>
      </c>
      <c r="L1354" s="663">
        <v>614.29999999999995</v>
      </c>
      <c r="M1354" s="663">
        <v>1228.5999999999999</v>
      </c>
      <c r="N1354" s="662">
        <v>2</v>
      </c>
      <c r="O1354" s="745">
        <v>2</v>
      </c>
      <c r="P1354" s="663">
        <v>1228.5999999999999</v>
      </c>
      <c r="Q1354" s="678">
        <v>1</v>
      </c>
      <c r="R1354" s="662">
        <v>2</v>
      </c>
      <c r="S1354" s="678">
        <v>1</v>
      </c>
      <c r="T1354" s="745">
        <v>2</v>
      </c>
      <c r="U1354" s="701">
        <v>1</v>
      </c>
    </row>
    <row r="1355" spans="1:21" ht="14.4" customHeight="1" x14ac:dyDescent="0.3">
      <c r="A1355" s="661">
        <v>11</v>
      </c>
      <c r="B1355" s="662" t="s">
        <v>581</v>
      </c>
      <c r="C1355" s="662" t="s">
        <v>2731</v>
      </c>
      <c r="D1355" s="743" t="s">
        <v>4537</v>
      </c>
      <c r="E1355" s="744" t="s">
        <v>2747</v>
      </c>
      <c r="F1355" s="662" t="s">
        <v>2726</v>
      </c>
      <c r="G1355" s="662" t="s">
        <v>2790</v>
      </c>
      <c r="H1355" s="662" t="s">
        <v>1064</v>
      </c>
      <c r="I1355" s="662" t="s">
        <v>4055</v>
      </c>
      <c r="J1355" s="662" t="s">
        <v>3551</v>
      </c>
      <c r="K1355" s="662" t="s">
        <v>2611</v>
      </c>
      <c r="L1355" s="663">
        <v>31.32</v>
      </c>
      <c r="M1355" s="663">
        <v>62.64</v>
      </c>
      <c r="N1355" s="662">
        <v>2</v>
      </c>
      <c r="O1355" s="745">
        <v>2</v>
      </c>
      <c r="P1355" s="663">
        <v>31.32</v>
      </c>
      <c r="Q1355" s="678">
        <v>0.5</v>
      </c>
      <c r="R1355" s="662">
        <v>1</v>
      </c>
      <c r="S1355" s="678">
        <v>0.5</v>
      </c>
      <c r="T1355" s="745">
        <v>1</v>
      </c>
      <c r="U1355" s="701">
        <v>0.5</v>
      </c>
    </row>
    <row r="1356" spans="1:21" ht="14.4" customHeight="1" x14ac:dyDescent="0.3">
      <c r="A1356" s="661">
        <v>11</v>
      </c>
      <c r="B1356" s="662" t="s">
        <v>581</v>
      </c>
      <c r="C1356" s="662" t="s">
        <v>2731</v>
      </c>
      <c r="D1356" s="743" t="s">
        <v>4537</v>
      </c>
      <c r="E1356" s="744" t="s">
        <v>2747</v>
      </c>
      <c r="F1356" s="662" t="s">
        <v>2726</v>
      </c>
      <c r="G1356" s="662" t="s">
        <v>2790</v>
      </c>
      <c r="H1356" s="662" t="s">
        <v>1064</v>
      </c>
      <c r="I1356" s="662" t="s">
        <v>2933</v>
      </c>
      <c r="J1356" s="662" t="s">
        <v>2934</v>
      </c>
      <c r="K1356" s="662" t="s">
        <v>2935</v>
      </c>
      <c r="L1356" s="663">
        <v>31.32</v>
      </c>
      <c r="M1356" s="663">
        <v>31.32</v>
      </c>
      <c r="N1356" s="662">
        <v>1</v>
      </c>
      <c r="O1356" s="745">
        <v>1</v>
      </c>
      <c r="P1356" s="663">
        <v>31.32</v>
      </c>
      <c r="Q1356" s="678">
        <v>1</v>
      </c>
      <c r="R1356" s="662">
        <v>1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11</v>
      </c>
      <c r="B1357" s="662" t="s">
        <v>581</v>
      </c>
      <c r="C1357" s="662" t="s">
        <v>2731</v>
      </c>
      <c r="D1357" s="743" t="s">
        <v>4537</v>
      </c>
      <c r="E1357" s="744" t="s">
        <v>2747</v>
      </c>
      <c r="F1357" s="662" t="s">
        <v>2726</v>
      </c>
      <c r="G1357" s="662" t="s">
        <v>3413</v>
      </c>
      <c r="H1357" s="662" t="s">
        <v>582</v>
      </c>
      <c r="I1357" s="662" t="s">
        <v>4056</v>
      </c>
      <c r="J1357" s="662" t="s">
        <v>3497</v>
      </c>
      <c r="K1357" s="662" t="s">
        <v>1036</v>
      </c>
      <c r="L1357" s="663">
        <v>0</v>
      </c>
      <c r="M1357" s="663">
        <v>0</v>
      </c>
      <c r="N1357" s="662">
        <v>1</v>
      </c>
      <c r="O1357" s="745">
        <v>0.5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11</v>
      </c>
      <c r="B1358" s="662" t="s">
        <v>581</v>
      </c>
      <c r="C1358" s="662" t="s">
        <v>2731</v>
      </c>
      <c r="D1358" s="743" t="s">
        <v>4537</v>
      </c>
      <c r="E1358" s="744" t="s">
        <v>2747</v>
      </c>
      <c r="F1358" s="662" t="s">
        <v>2728</v>
      </c>
      <c r="G1358" s="662" t="s">
        <v>2839</v>
      </c>
      <c r="H1358" s="662" t="s">
        <v>582</v>
      </c>
      <c r="I1358" s="662" t="s">
        <v>3747</v>
      </c>
      <c r="J1358" s="662" t="s">
        <v>3748</v>
      </c>
      <c r="K1358" s="662" t="s">
        <v>3171</v>
      </c>
      <c r="L1358" s="663">
        <v>300</v>
      </c>
      <c r="M1358" s="663">
        <v>6600</v>
      </c>
      <c r="N1358" s="662">
        <v>22</v>
      </c>
      <c r="O1358" s="745">
        <v>22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11</v>
      </c>
      <c r="B1359" s="662" t="s">
        <v>581</v>
      </c>
      <c r="C1359" s="662" t="s">
        <v>2731</v>
      </c>
      <c r="D1359" s="743" t="s">
        <v>4537</v>
      </c>
      <c r="E1359" s="744" t="s">
        <v>2747</v>
      </c>
      <c r="F1359" s="662" t="s">
        <v>2728</v>
      </c>
      <c r="G1359" s="662" t="s">
        <v>2839</v>
      </c>
      <c r="H1359" s="662" t="s">
        <v>582</v>
      </c>
      <c r="I1359" s="662" t="s">
        <v>2840</v>
      </c>
      <c r="J1359" s="662" t="s">
        <v>2841</v>
      </c>
      <c r="K1359" s="662" t="s">
        <v>2842</v>
      </c>
      <c r="L1359" s="663">
        <v>0</v>
      </c>
      <c r="M1359" s="663">
        <v>0</v>
      </c>
      <c r="N1359" s="662">
        <v>3</v>
      </c>
      <c r="O1359" s="745">
        <v>3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11</v>
      </c>
      <c r="B1360" s="662" t="s">
        <v>581</v>
      </c>
      <c r="C1360" s="662" t="s">
        <v>2731</v>
      </c>
      <c r="D1360" s="743" t="s">
        <v>4537</v>
      </c>
      <c r="E1360" s="744" t="s">
        <v>2747</v>
      </c>
      <c r="F1360" s="662" t="s">
        <v>2728</v>
      </c>
      <c r="G1360" s="662" t="s">
        <v>2795</v>
      </c>
      <c r="H1360" s="662" t="s">
        <v>582</v>
      </c>
      <c r="I1360" s="662" t="s">
        <v>2804</v>
      </c>
      <c r="J1360" s="662" t="s">
        <v>2805</v>
      </c>
      <c r="K1360" s="662" t="s">
        <v>2806</v>
      </c>
      <c r="L1360" s="663">
        <v>971.25</v>
      </c>
      <c r="M1360" s="663">
        <v>971.25</v>
      </c>
      <c r="N1360" s="662">
        <v>1</v>
      </c>
      <c r="O1360" s="745">
        <v>1</v>
      </c>
      <c r="P1360" s="663">
        <v>971.25</v>
      </c>
      <c r="Q1360" s="678">
        <v>1</v>
      </c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11</v>
      </c>
      <c r="B1361" s="662" t="s">
        <v>581</v>
      </c>
      <c r="C1361" s="662" t="s">
        <v>2731</v>
      </c>
      <c r="D1361" s="743" t="s">
        <v>4537</v>
      </c>
      <c r="E1361" s="744" t="s">
        <v>2747</v>
      </c>
      <c r="F1361" s="662" t="s">
        <v>2728</v>
      </c>
      <c r="G1361" s="662" t="s">
        <v>2795</v>
      </c>
      <c r="H1361" s="662" t="s">
        <v>582</v>
      </c>
      <c r="I1361" s="662" t="s">
        <v>3508</v>
      </c>
      <c r="J1361" s="662" t="s">
        <v>3509</v>
      </c>
      <c r="K1361" s="662" t="s">
        <v>3510</v>
      </c>
      <c r="L1361" s="663">
        <v>700</v>
      </c>
      <c r="M1361" s="663">
        <v>700</v>
      </c>
      <c r="N1361" s="662">
        <v>1</v>
      </c>
      <c r="O1361" s="745">
        <v>1</v>
      </c>
      <c r="P1361" s="663">
        <v>700</v>
      </c>
      <c r="Q1361" s="678">
        <v>1</v>
      </c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11</v>
      </c>
      <c r="B1362" s="662" t="s">
        <v>581</v>
      </c>
      <c r="C1362" s="662" t="s">
        <v>2731</v>
      </c>
      <c r="D1362" s="743" t="s">
        <v>4537</v>
      </c>
      <c r="E1362" s="744" t="s">
        <v>2747</v>
      </c>
      <c r="F1362" s="662" t="s">
        <v>2728</v>
      </c>
      <c r="G1362" s="662" t="s">
        <v>2809</v>
      </c>
      <c r="H1362" s="662" t="s">
        <v>582</v>
      </c>
      <c r="I1362" s="662" t="s">
        <v>2921</v>
      </c>
      <c r="J1362" s="662" t="s">
        <v>2922</v>
      </c>
      <c r="K1362" s="662" t="s">
        <v>2923</v>
      </c>
      <c r="L1362" s="663">
        <v>200</v>
      </c>
      <c r="M1362" s="663">
        <v>2000</v>
      </c>
      <c r="N1362" s="662">
        <v>10</v>
      </c>
      <c r="O1362" s="745">
        <v>5</v>
      </c>
      <c r="P1362" s="663">
        <v>1600</v>
      </c>
      <c r="Q1362" s="678">
        <v>0.8</v>
      </c>
      <c r="R1362" s="662">
        <v>8</v>
      </c>
      <c r="S1362" s="678">
        <v>0.8</v>
      </c>
      <c r="T1362" s="745">
        <v>4</v>
      </c>
      <c r="U1362" s="701">
        <v>0.8</v>
      </c>
    </row>
    <row r="1363" spans="1:21" ht="14.4" customHeight="1" x14ac:dyDescent="0.3">
      <c r="A1363" s="661">
        <v>11</v>
      </c>
      <c r="B1363" s="662" t="s">
        <v>581</v>
      </c>
      <c r="C1363" s="662" t="s">
        <v>2731</v>
      </c>
      <c r="D1363" s="743" t="s">
        <v>4537</v>
      </c>
      <c r="E1363" s="744" t="s">
        <v>2747</v>
      </c>
      <c r="F1363" s="662" t="s">
        <v>2728</v>
      </c>
      <c r="G1363" s="662" t="s">
        <v>2809</v>
      </c>
      <c r="H1363" s="662" t="s">
        <v>582</v>
      </c>
      <c r="I1363" s="662" t="s">
        <v>2813</v>
      </c>
      <c r="J1363" s="662" t="s">
        <v>2814</v>
      </c>
      <c r="K1363" s="662" t="s">
        <v>2815</v>
      </c>
      <c r="L1363" s="663">
        <v>278.75</v>
      </c>
      <c r="M1363" s="663">
        <v>1115</v>
      </c>
      <c r="N1363" s="662">
        <v>4</v>
      </c>
      <c r="O1363" s="745">
        <v>2</v>
      </c>
      <c r="P1363" s="663">
        <v>1115</v>
      </c>
      <c r="Q1363" s="678">
        <v>1</v>
      </c>
      <c r="R1363" s="662">
        <v>4</v>
      </c>
      <c r="S1363" s="678">
        <v>1</v>
      </c>
      <c r="T1363" s="745">
        <v>2</v>
      </c>
      <c r="U1363" s="701">
        <v>1</v>
      </c>
    </row>
    <row r="1364" spans="1:21" ht="14.4" customHeight="1" x14ac:dyDescent="0.3">
      <c r="A1364" s="661">
        <v>11</v>
      </c>
      <c r="B1364" s="662" t="s">
        <v>581</v>
      </c>
      <c r="C1364" s="662" t="s">
        <v>2731</v>
      </c>
      <c r="D1364" s="743" t="s">
        <v>4537</v>
      </c>
      <c r="E1364" s="744" t="s">
        <v>2747</v>
      </c>
      <c r="F1364" s="662" t="s">
        <v>2728</v>
      </c>
      <c r="G1364" s="662" t="s">
        <v>2849</v>
      </c>
      <c r="H1364" s="662" t="s">
        <v>582</v>
      </c>
      <c r="I1364" s="662" t="s">
        <v>3921</v>
      </c>
      <c r="J1364" s="662" t="s">
        <v>3922</v>
      </c>
      <c r="K1364" s="662" t="s">
        <v>3923</v>
      </c>
      <c r="L1364" s="663">
        <v>0</v>
      </c>
      <c r="M1364" s="663">
        <v>0</v>
      </c>
      <c r="N1364" s="662">
        <v>1</v>
      </c>
      <c r="O1364" s="745">
        <v>1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11</v>
      </c>
      <c r="B1365" s="662" t="s">
        <v>581</v>
      </c>
      <c r="C1365" s="662" t="s">
        <v>2731</v>
      </c>
      <c r="D1365" s="743" t="s">
        <v>4537</v>
      </c>
      <c r="E1365" s="744" t="s">
        <v>2747</v>
      </c>
      <c r="F1365" s="662" t="s">
        <v>2728</v>
      </c>
      <c r="G1365" s="662" t="s">
        <v>3278</v>
      </c>
      <c r="H1365" s="662" t="s">
        <v>582</v>
      </c>
      <c r="I1365" s="662" t="s">
        <v>3279</v>
      </c>
      <c r="J1365" s="662" t="s">
        <v>3280</v>
      </c>
      <c r="K1365" s="662" t="s">
        <v>3281</v>
      </c>
      <c r="L1365" s="663">
        <v>1659.44</v>
      </c>
      <c r="M1365" s="663">
        <v>1659.44</v>
      </c>
      <c r="N1365" s="662">
        <v>1</v>
      </c>
      <c r="O1365" s="745">
        <v>1</v>
      </c>
      <c r="P1365" s="663">
        <v>1659.44</v>
      </c>
      <c r="Q1365" s="678">
        <v>1</v>
      </c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11</v>
      </c>
      <c r="B1366" s="662" t="s">
        <v>581</v>
      </c>
      <c r="C1366" s="662" t="s">
        <v>2731</v>
      </c>
      <c r="D1366" s="743" t="s">
        <v>4537</v>
      </c>
      <c r="E1366" s="744" t="s">
        <v>2747</v>
      </c>
      <c r="F1366" s="662" t="s">
        <v>2728</v>
      </c>
      <c r="G1366" s="662" t="s">
        <v>3278</v>
      </c>
      <c r="H1366" s="662" t="s">
        <v>582</v>
      </c>
      <c r="I1366" s="662" t="s">
        <v>3478</v>
      </c>
      <c r="J1366" s="662" t="s">
        <v>3479</v>
      </c>
      <c r="K1366" s="662" t="s">
        <v>3480</v>
      </c>
      <c r="L1366" s="663">
        <v>553.15</v>
      </c>
      <c r="M1366" s="663">
        <v>11616.150000000001</v>
      </c>
      <c r="N1366" s="662">
        <v>21</v>
      </c>
      <c r="O1366" s="745">
        <v>7</v>
      </c>
      <c r="P1366" s="663">
        <v>11616.150000000001</v>
      </c>
      <c r="Q1366" s="678">
        <v>1</v>
      </c>
      <c r="R1366" s="662">
        <v>21</v>
      </c>
      <c r="S1366" s="678">
        <v>1</v>
      </c>
      <c r="T1366" s="745">
        <v>7</v>
      </c>
      <c r="U1366" s="701">
        <v>1</v>
      </c>
    </row>
    <row r="1367" spans="1:21" ht="14.4" customHeight="1" x14ac:dyDescent="0.3">
      <c r="A1367" s="661">
        <v>11</v>
      </c>
      <c r="B1367" s="662" t="s">
        <v>581</v>
      </c>
      <c r="C1367" s="662" t="s">
        <v>2731</v>
      </c>
      <c r="D1367" s="743" t="s">
        <v>4537</v>
      </c>
      <c r="E1367" s="744" t="s">
        <v>2747</v>
      </c>
      <c r="F1367" s="662" t="s">
        <v>2728</v>
      </c>
      <c r="G1367" s="662" t="s">
        <v>3278</v>
      </c>
      <c r="H1367" s="662" t="s">
        <v>582</v>
      </c>
      <c r="I1367" s="662" t="s">
        <v>3282</v>
      </c>
      <c r="J1367" s="662" t="s">
        <v>3283</v>
      </c>
      <c r="K1367" s="662" t="s">
        <v>3284</v>
      </c>
      <c r="L1367" s="663">
        <v>995.67</v>
      </c>
      <c r="M1367" s="663">
        <v>995.67</v>
      </c>
      <c r="N1367" s="662">
        <v>1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11</v>
      </c>
      <c r="B1368" s="662" t="s">
        <v>581</v>
      </c>
      <c r="C1368" s="662" t="s">
        <v>2731</v>
      </c>
      <c r="D1368" s="743" t="s">
        <v>4537</v>
      </c>
      <c r="E1368" s="744" t="s">
        <v>2748</v>
      </c>
      <c r="F1368" s="662" t="s">
        <v>2726</v>
      </c>
      <c r="G1368" s="662" t="s">
        <v>3018</v>
      </c>
      <c r="H1368" s="662" t="s">
        <v>582</v>
      </c>
      <c r="I1368" s="662" t="s">
        <v>3019</v>
      </c>
      <c r="J1368" s="662" t="s">
        <v>3020</v>
      </c>
      <c r="K1368" s="662" t="s">
        <v>3021</v>
      </c>
      <c r="L1368" s="663">
        <v>32.28</v>
      </c>
      <c r="M1368" s="663">
        <v>32.28</v>
      </c>
      <c r="N1368" s="662">
        <v>1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11</v>
      </c>
      <c r="B1369" s="662" t="s">
        <v>581</v>
      </c>
      <c r="C1369" s="662" t="s">
        <v>2731</v>
      </c>
      <c r="D1369" s="743" t="s">
        <v>4537</v>
      </c>
      <c r="E1369" s="744" t="s">
        <v>2748</v>
      </c>
      <c r="F1369" s="662" t="s">
        <v>2726</v>
      </c>
      <c r="G1369" s="662" t="s">
        <v>3018</v>
      </c>
      <c r="H1369" s="662" t="s">
        <v>582</v>
      </c>
      <c r="I1369" s="662" t="s">
        <v>3022</v>
      </c>
      <c r="J1369" s="662" t="s">
        <v>3020</v>
      </c>
      <c r="K1369" s="662" t="s">
        <v>3023</v>
      </c>
      <c r="L1369" s="663">
        <v>96.84</v>
      </c>
      <c r="M1369" s="663">
        <v>290.52</v>
      </c>
      <c r="N1369" s="662">
        <v>3</v>
      </c>
      <c r="O1369" s="745">
        <v>2.5</v>
      </c>
      <c r="P1369" s="663">
        <v>193.68</v>
      </c>
      <c r="Q1369" s="678">
        <v>0.66666666666666674</v>
      </c>
      <c r="R1369" s="662">
        <v>2</v>
      </c>
      <c r="S1369" s="678">
        <v>0.66666666666666663</v>
      </c>
      <c r="T1369" s="745">
        <v>1.5</v>
      </c>
      <c r="U1369" s="701">
        <v>0.6</v>
      </c>
    </row>
    <row r="1370" spans="1:21" ht="14.4" customHeight="1" x14ac:dyDescent="0.3">
      <c r="A1370" s="661">
        <v>11</v>
      </c>
      <c r="B1370" s="662" t="s">
        <v>581</v>
      </c>
      <c r="C1370" s="662" t="s">
        <v>2731</v>
      </c>
      <c r="D1370" s="743" t="s">
        <v>4537</v>
      </c>
      <c r="E1370" s="744" t="s">
        <v>2748</v>
      </c>
      <c r="F1370" s="662" t="s">
        <v>2726</v>
      </c>
      <c r="G1370" s="662" t="s">
        <v>3018</v>
      </c>
      <c r="H1370" s="662" t="s">
        <v>582</v>
      </c>
      <c r="I1370" s="662" t="s">
        <v>4057</v>
      </c>
      <c r="J1370" s="662" t="s">
        <v>3020</v>
      </c>
      <c r="K1370" s="662" t="s">
        <v>3021</v>
      </c>
      <c r="L1370" s="663">
        <v>32.28</v>
      </c>
      <c r="M1370" s="663">
        <v>64.56</v>
      </c>
      <c r="N1370" s="662">
        <v>2</v>
      </c>
      <c r="O1370" s="745">
        <v>1.5</v>
      </c>
      <c r="P1370" s="663">
        <v>32.28</v>
      </c>
      <c r="Q1370" s="678">
        <v>0.5</v>
      </c>
      <c r="R1370" s="662">
        <v>1</v>
      </c>
      <c r="S1370" s="678">
        <v>0.5</v>
      </c>
      <c r="T1370" s="745">
        <v>0.5</v>
      </c>
      <c r="U1370" s="701">
        <v>0.33333333333333331</v>
      </c>
    </row>
    <row r="1371" spans="1:21" ht="14.4" customHeight="1" x14ac:dyDescent="0.3">
      <c r="A1371" s="661">
        <v>11</v>
      </c>
      <c r="B1371" s="662" t="s">
        <v>581</v>
      </c>
      <c r="C1371" s="662" t="s">
        <v>2731</v>
      </c>
      <c r="D1371" s="743" t="s">
        <v>4537</v>
      </c>
      <c r="E1371" s="744" t="s">
        <v>2748</v>
      </c>
      <c r="F1371" s="662" t="s">
        <v>2726</v>
      </c>
      <c r="G1371" s="662" t="s">
        <v>3018</v>
      </c>
      <c r="H1371" s="662" t="s">
        <v>582</v>
      </c>
      <c r="I1371" s="662" t="s">
        <v>3289</v>
      </c>
      <c r="J1371" s="662" t="s">
        <v>3020</v>
      </c>
      <c r="K1371" s="662" t="s">
        <v>3023</v>
      </c>
      <c r="L1371" s="663">
        <v>96.84</v>
      </c>
      <c r="M1371" s="663">
        <v>193.68</v>
      </c>
      <c r="N1371" s="662">
        <v>2</v>
      </c>
      <c r="O1371" s="745">
        <v>1.5</v>
      </c>
      <c r="P1371" s="663">
        <v>96.84</v>
      </c>
      <c r="Q1371" s="678">
        <v>0.5</v>
      </c>
      <c r="R1371" s="662">
        <v>1</v>
      </c>
      <c r="S1371" s="678">
        <v>0.5</v>
      </c>
      <c r="T1371" s="745">
        <v>1</v>
      </c>
      <c r="U1371" s="701">
        <v>0.66666666666666663</v>
      </c>
    </row>
    <row r="1372" spans="1:21" ht="14.4" customHeight="1" x14ac:dyDescent="0.3">
      <c r="A1372" s="661">
        <v>11</v>
      </c>
      <c r="B1372" s="662" t="s">
        <v>581</v>
      </c>
      <c r="C1372" s="662" t="s">
        <v>2731</v>
      </c>
      <c r="D1372" s="743" t="s">
        <v>4537</v>
      </c>
      <c r="E1372" s="744" t="s">
        <v>2748</v>
      </c>
      <c r="F1372" s="662" t="s">
        <v>2726</v>
      </c>
      <c r="G1372" s="662" t="s">
        <v>4058</v>
      </c>
      <c r="H1372" s="662" t="s">
        <v>582</v>
      </c>
      <c r="I1372" s="662" t="s">
        <v>4059</v>
      </c>
      <c r="J1372" s="662" t="s">
        <v>4060</v>
      </c>
      <c r="K1372" s="662" t="s">
        <v>2608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11</v>
      </c>
      <c r="B1373" s="662" t="s">
        <v>581</v>
      </c>
      <c r="C1373" s="662" t="s">
        <v>2731</v>
      </c>
      <c r="D1373" s="743" t="s">
        <v>4537</v>
      </c>
      <c r="E1373" s="744" t="s">
        <v>2748</v>
      </c>
      <c r="F1373" s="662" t="s">
        <v>2726</v>
      </c>
      <c r="G1373" s="662" t="s">
        <v>2966</v>
      </c>
      <c r="H1373" s="662" t="s">
        <v>582</v>
      </c>
      <c r="I1373" s="662" t="s">
        <v>2967</v>
      </c>
      <c r="J1373" s="662" t="s">
        <v>2968</v>
      </c>
      <c r="K1373" s="662" t="s">
        <v>2969</v>
      </c>
      <c r="L1373" s="663">
        <v>159.71</v>
      </c>
      <c r="M1373" s="663">
        <v>11658.83</v>
      </c>
      <c r="N1373" s="662">
        <v>73</v>
      </c>
      <c r="O1373" s="745">
        <v>23</v>
      </c>
      <c r="P1373" s="663">
        <v>3353.9100000000003</v>
      </c>
      <c r="Q1373" s="678">
        <v>0.28767123287671237</v>
      </c>
      <c r="R1373" s="662">
        <v>21</v>
      </c>
      <c r="S1373" s="678">
        <v>0.28767123287671231</v>
      </c>
      <c r="T1373" s="745">
        <v>6</v>
      </c>
      <c r="U1373" s="701">
        <v>0.2608695652173913</v>
      </c>
    </row>
    <row r="1374" spans="1:21" ht="14.4" customHeight="1" x14ac:dyDescent="0.3">
      <c r="A1374" s="661">
        <v>11</v>
      </c>
      <c r="B1374" s="662" t="s">
        <v>581</v>
      </c>
      <c r="C1374" s="662" t="s">
        <v>2731</v>
      </c>
      <c r="D1374" s="743" t="s">
        <v>4537</v>
      </c>
      <c r="E1374" s="744" t="s">
        <v>2748</v>
      </c>
      <c r="F1374" s="662" t="s">
        <v>2726</v>
      </c>
      <c r="G1374" s="662" t="s">
        <v>2854</v>
      </c>
      <c r="H1374" s="662" t="s">
        <v>1064</v>
      </c>
      <c r="I1374" s="662" t="s">
        <v>3611</v>
      </c>
      <c r="J1374" s="662" t="s">
        <v>3612</v>
      </c>
      <c r="K1374" s="662" t="s">
        <v>3030</v>
      </c>
      <c r="L1374" s="663">
        <v>70.540000000000006</v>
      </c>
      <c r="M1374" s="663">
        <v>282.16000000000003</v>
      </c>
      <c r="N1374" s="662">
        <v>4</v>
      </c>
      <c r="O1374" s="745">
        <v>1</v>
      </c>
      <c r="P1374" s="663">
        <v>282.16000000000003</v>
      </c>
      <c r="Q1374" s="678">
        <v>1</v>
      </c>
      <c r="R1374" s="662">
        <v>4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11</v>
      </c>
      <c r="B1375" s="662" t="s">
        <v>581</v>
      </c>
      <c r="C1375" s="662" t="s">
        <v>2731</v>
      </c>
      <c r="D1375" s="743" t="s">
        <v>4537</v>
      </c>
      <c r="E1375" s="744" t="s">
        <v>2748</v>
      </c>
      <c r="F1375" s="662" t="s">
        <v>2726</v>
      </c>
      <c r="G1375" s="662" t="s">
        <v>2766</v>
      </c>
      <c r="H1375" s="662" t="s">
        <v>582</v>
      </c>
      <c r="I1375" s="662" t="s">
        <v>1247</v>
      </c>
      <c r="J1375" s="662" t="s">
        <v>1248</v>
      </c>
      <c r="K1375" s="662" t="s">
        <v>2594</v>
      </c>
      <c r="L1375" s="663">
        <v>170.52</v>
      </c>
      <c r="M1375" s="663">
        <v>682.08</v>
      </c>
      <c r="N1375" s="662">
        <v>4</v>
      </c>
      <c r="O1375" s="745">
        <v>2.5</v>
      </c>
      <c r="P1375" s="663">
        <v>170.52</v>
      </c>
      <c r="Q1375" s="678">
        <v>0.25</v>
      </c>
      <c r="R1375" s="662">
        <v>1</v>
      </c>
      <c r="S1375" s="678">
        <v>0.25</v>
      </c>
      <c r="T1375" s="745">
        <v>0.5</v>
      </c>
      <c r="U1375" s="701">
        <v>0.2</v>
      </c>
    </row>
    <row r="1376" spans="1:21" ht="14.4" customHeight="1" x14ac:dyDescent="0.3">
      <c r="A1376" s="661">
        <v>11</v>
      </c>
      <c r="B1376" s="662" t="s">
        <v>581</v>
      </c>
      <c r="C1376" s="662" t="s">
        <v>2731</v>
      </c>
      <c r="D1376" s="743" t="s">
        <v>4537</v>
      </c>
      <c r="E1376" s="744" t="s">
        <v>2748</v>
      </c>
      <c r="F1376" s="662" t="s">
        <v>2726</v>
      </c>
      <c r="G1376" s="662" t="s">
        <v>3623</v>
      </c>
      <c r="H1376" s="662" t="s">
        <v>582</v>
      </c>
      <c r="I1376" s="662" t="s">
        <v>3624</v>
      </c>
      <c r="J1376" s="662" t="s">
        <v>3625</v>
      </c>
      <c r="K1376" s="662" t="s">
        <v>3626</v>
      </c>
      <c r="L1376" s="663">
        <v>508.75</v>
      </c>
      <c r="M1376" s="663">
        <v>1017.5</v>
      </c>
      <c r="N1376" s="662">
        <v>2</v>
      </c>
      <c r="O1376" s="745">
        <v>1.5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11</v>
      </c>
      <c r="B1377" s="662" t="s">
        <v>581</v>
      </c>
      <c r="C1377" s="662" t="s">
        <v>2731</v>
      </c>
      <c r="D1377" s="743" t="s">
        <v>4537</v>
      </c>
      <c r="E1377" s="744" t="s">
        <v>2748</v>
      </c>
      <c r="F1377" s="662" t="s">
        <v>2726</v>
      </c>
      <c r="G1377" s="662" t="s">
        <v>3034</v>
      </c>
      <c r="H1377" s="662" t="s">
        <v>582</v>
      </c>
      <c r="I1377" s="662" t="s">
        <v>639</v>
      </c>
      <c r="J1377" s="662" t="s">
        <v>3035</v>
      </c>
      <c r="K1377" s="662" t="s">
        <v>3036</v>
      </c>
      <c r="L1377" s="663">
        <v>18.11</v>
      </c>
      <c r="M1377" s="663">
        <v>18.11</v>
      </c>
      <c r="N1377" s="662">
        <v>1</v>
      </c>
      <c r="O1377" s="745">
        <v>1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11</v>
      </c>
      <c r="B1378" s="662" t="s">
        <v>581</v>
      </c>
      <c r="C1378" s="662" t="s">
        <v>2731</v>
      </c>
      <c r="D1378" s="743" t="s">
        <v>4537</v>
      </c>
      <c r="E1378" s="744" t="s">
        <v>2748</v>
      </c>
      <c r="F1378" s="662" t="s">
        <v>2726</v>
      </c>
      <c r="G1378" s="662" t="s">
        <v>2769</v>
      </c>
      <c r="H1378" s="662" t="s">
        <v>582</v>
      </c>
      <c r="I1378" s="662" t="s">
        <v>897</v>
      </c>
      <c r="J1378" s="662" t="s">
        <v>898</v>
      </c>
      <c r="K1378" s="662" t="s">
        <v>2770</v>
      </c>
      <c r="L1378" s="663">
        <v>72.64</v>
      </c>
      <c r="M1378" s="663">
        <v>72.64</v>
      </c>
      <c r="N1378" s="662">
        <v>1</v>
      </c>
      <c r="O1378" s="745">
        <v>1</v>
      </c>
      <c r="P1378" s="663">
        <v>72.64</v>
      </c>
      <c r="Q1378" s="678">
        <v>1</v>
      </c>
      <c r="R1378" s="662">
        <v>1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11</v>
      </c>
      <c r="B1379" s="662" t="s">
        <v>581</v>
      </c>
      <c r="C1379" s="662" t="s">
        <v>2731</v>
      </c>
      <c r="D1379" s="743" t="s">
        <v>4537</v>
      </c>
      <c r="E1379" s="744" t="s">
        <v>2748</v>
      </c>
      <c r="F1379" s="662" t="s">
        <v>2726</v>
      </c>
      <c r="G1379" s="662" t="s">
        <v>2769</v>
      </c>
      <c r="H1379" s="662" t="s">
        <v>582</v>
      </c>
      <c r="I1379" s="662" t="s">
        <v>3942</v>
      </c>
      <c r="J1379" s="662" t="s">
        <v>3943</v>
      </c>
      <c r="K1379" s="662" t="s">
        <v>3944</v>
      </c>
      <c r="L1379" s="663">
        <v>0</v>
      </c>
      <c r="M1379" s="663">
        <v>0</v>
      </c>
      <c r="N1379" s="662">
        <v>14</v>
      </c>
      <c r="O1379" s="745">
        <v>8.5</v>
      </c>
      <c r="P1379" s="663">
        <v>0</v>
      </c>
      <c r="Q1379" s="678"/>
      <c r="R1379" s="662">
        <v>4</v>
      </c>
      <c r="S1379" s="678">
        <v>0.2857142857142857</v>
      </c>
      <c r="T1379" s="745">
        <v>2.5</v>
      </c>
      <c r="U1379" s="701">
        <v>0.29411764705882354</v>
      </c>
    </row>
    <row r="1380" spans="1:21" ht="14.4" customHeight="1" x14ac:dyDescent="0.3">
      <c r="A1380" s="661">
        <v>11</v>
      </c>
      <c r="B1380" s="662" t="s">
        <v>581</v>
      </c>
      <c r="C1380" s="662" t="s">
        <v>2731</v>
      </c>
      <c r="D1380" s="743" t="s">
        <v>4537</v>
      </c>
      <c r="E1380" s="744" t="s">
        <v>2748</v>
      </c>
      <c r="F1380" s="662" t="s">
        <v>2726</v>
      </c>
      <c r="G1380" s="662" t="s">
        <v>2769</v>
      </c>
      <c r="H1380" s="662" t="s">
        <v>582</v>
      </c>
      <c r="I1380" s="662" t="s">
        <v>4061</v>
      </c>
      <c r="J1380" s="662" t="s">
        <v>3943</v>
      </c>
      <c r="K1380" s="662" t="s">
        <v>4062</v>
      </c>
      <c r="L1380" s="663">
        <v>0</v>
      </c>
      <c r="M1380" s="663">
        <v>0</v>
      </c>
      <c r="N1380" s="662">
        <v>8</v>
      </c>
      <c r="O1380" s="745">
        <v>5.5</v>
      </c>
      <c r="P1380" s="663">
        <v>0</v>
      </c>
      <c r="Q1380" s="678"/>
      <c r="R1380" s="662">
        <v>1</v>
      </c>
      <c r="S1380" s="678">
        <v>0.125</v>
      </c>
      <c r="T1380" s="745">
        <v>1</v>
      </c>
      <c r="U1380" s="701">
        <v>0.18181818181818182</v>
      </c>
    </row>
    <row r="1381" spans="1:21" ht="14.4" customHeight="1" x14ac:dyDescent="0.3">
      <c r="A1381" s="661">
        <v>11</v>
      </c>
      <c r="B1381" s="662" t="s">
        <v>581</v>
      </c>
      <c r="C1381" s="662" t="s">
        <v>2731</v>
      </c>
      <c r="D1381" s="743" t="s">
        <v>4537</v>
      </c>
      <c r="E1381" s="744" t="s">
        <v>2748</v>
      </c>
      <c r="F1381" s="662" t="s">
        <v>2726</v>
      </c>
      <c r="G1381" s="662" t="s">
        <v>2769</v>
      </c>
      <c r="H1381" s="662" t="s">
        <v>582</v>
      </c>
      <c r="I1381" s="662" t="s">
        <v>3042</v>
      </c>
      <c r="J1381" s="662" t="s">
        <v>3043</v>
      </c>
      <c r="K1381" s="662" t="s">
        <v>3044</v>
      </c>
      <c r="L1381" s="663">
        <v>96.84</v>
      </c>
      <c r="M1381" s="663">
        <v>96.84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11</v>
      </c>
      <c r="B1382" s="662" t="s">
        <v>581</v>
      </c>
      <c r="C1382" s="662" t="s">
        <v>2731</v>
      </c>
      <c r="D1382" s="743" t="s">
        <v>4537</v>
      </c>
      <c r="E1382" s="744" t="s">
        <v>2748</v>
      </c>
      <c r="F1382" s="662" t="s">
        <v>2726</v>
      </c>
      <c r="G1382" s="662" t="s">
        <v>2769</v>
      </c>
      <c r="H1382" s="662" t="s">
        <v>582</v>
      </c>
      <c r="I1382" s="662" t="s">
        <v>3948</v>
      </c>
      <c r="J1382" s="662" t="s">
        <v>3949</v>
      </c>
      <c r="K1382" s="662" t="s">
        <v>3950</v>
      </c>
      <c r="L1382" s="663">
        <v>39.020000000000003</v>
      </c>
      <c r="M1382" s="663">
        <v>195.10000000000002</v>
      </c>
      <c r="N1382" s="662">
        <v>5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11</v>
      </c>
      <c r="B1383" s="662" t="s">
        <v>581</v>
      </c>
      <c r="C1383" s="662" t="s">
        <v>2731</v>
      </c>
      <c r="D1383" s="743" t="s">
        <v>4537</v>
      </c>
      <c r="E1383" s="744" t="s">
        <v>2748</v>
      </c>
      <c r="F1383" s="662" t="s">
        <v>2726</v>
      </c>
      <c r="G1383" s="662" t="s">
        <v>2769</v>
      </c>
      <c r="H1383" s="662" t="s">
        <v>582</v>
      </c>
      <c r="I1383" s="662" t="s">
        <v>4063</v>
      </c>
      <c r="J1383" s="662" t="s">
        <v>3946</v>
      </c>
      <c r="K1383" s="662" t="s">
        <v>4064</v>
      </c>
      <c r="L1383" s="663">
        <v>0</v>
      </c>
      <c r="M1383" s="663">
        <v>0</v>
      </c>
      <c r="N1383" s="662">
        <v>1</v>
      </c>
      <c r="O1383" s="745">
        <v>0.5</v>
      </c>
      <c r="P1383" s="663"/>
      <c r="Q1383" s="678"/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11</v>
      </c>
      <c r="B1384" s="662" t="s">
        <v>581</v>
      </c>
      <c r="C1384" s="662" t="s">
        <v>2731</v>
      </c>
      <c r="D1384" s="743" t="s">
        <v>4537</v>
      </c>
      <c r="E1384" s="744" t="s">
        <v>2748</v>
      </c>
      <c r="F1384" s="662" t="s">
        <v>2726</v>
      </c>
      <c r="G1384" s="662" t="s">
        <v>2769</v>
      </c>
      <c r="H1384" s="662" t="s">
        <v>582</v>
      </c>
      <c r="I1384" s="662" t="s">
        <v>4065</v>
      </c>
      <c r="J1384" s="662" t="s">
        <v>4066</v>
      </c>
      <c r="K1384" s="662" t="s">
        <v>4067</v>
      </c>
      <c r="L1384" s="663">
        <v>32.28</v>
      </c>
      <c r="M1384" s="663">
        <v>32.28</v>
      </c>
      <c r="N1384" s="662">
        <v>1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11</v>
      </c>
      <c r="B1385" s="662" t="s">
        <v>581</v>
      </c>
      <c r="C1385" s="662" t="s">
        <v>2731</v>
      </c>
      <c r="D1385" s="743" t="s">
        <v>4537</v>
      </c>
      <c r="E1385" s="744" t="s">
        <v>2748</v>
      </c>
      <c r="F1385" s="662" t="s">
        <v>2726</v>
      </c>
      <c r="G1385" s="662" t="s">
        <v>2823</v>
      </c>
      <c r="H1385" s="662" t="s">
        <v>582</v>
      </c>
      <c r="I1385" s="662" t="s">
        <v>675</v>
      </c>
      <c r="J1385" s="662" t="s">
        <v>676</v>
      </c>
      <c r="K1385" s="662" t="s">
        <v>2825</v>
      </c>
      <c r="L1385" s="663">
        <v>110.28</v>
      </c>
      <c r="M1385" s="663">
        <v>220.56</v>
      </c>
      <c r="N1385" s="662">
        <v>2</v>
      </c>
      <c r="O1385" s="745">
        <v>1</v>
      </c>
      <c r="P1385" s="663">
        <v>220.56</v>
      </c>
      <c r="Q1385" s="678">
        <v>1</v>
      </c>
      <c r="R1385" s="662">
        <v>2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11</v>
      </c>
      <c r="B1386" s="662" t="s">
        <v>581</v>
      </c>
      <c r="C1386" s="662" t="s">
        <v>2731</v>
      </c>
      <c r="D1386" s="743" t="s">
        <v>4537</v>
      </c>
      <c r="E1386" s="744" t="s">
        <v>2748</v>
      </c>
      <c r="F1386" s="662" t="s">
        <v>2726</v>
      </c>
      <c r="G1386" s="662" t="s">
        <v>2823</v>
      </c>
      <c r="H1386" s="662" t="s">
        <v>582</v>
      </c>
      <c r="I1386" s="662" t="s">
        <v>3056</v>
      </c>
      <c r="J1386" s="662" t="s">
        <v>676</v>
      </c>
      <c r="K1386" s="662" t="s">
        <v>2825</v>
      </c>
      <c r="L1386" s="663">
        <v>110.28</v>
      </c>
      <c r="M1386" s="663">
        <v>110.28</v>
      </c>
      <c r="N1386" s="662">
        <v>1</v>
      </c>
      <c r="O1386" s="745">
        <v>0.5</v>
      </c>
      <c r="P1386" s="663">
        <v>110.28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11</v>
      </c>
      <c r="B1387" s="662" t="s">
        <v>581</v>
      </c>
      <c r="C1387" s="662" t="s">
        <v>2731</v>
      </c>
      <c r="D1387" s="743" t="s">
        <v>4537</v>
      </c>
      <c r="E1387" s="744" t="s">
        <v>2748</v>
      </c>
      <c r="F1387" s="662" t="s">
        <v>2726</v>
      </c>
      <c r="G1387" s="662" t="s">
        <v>4068</v>
      </c>
      <c r="H1387" s="662" t="s">
        <v>582</v>
      </c>
      <c r="I1387" s="662" t="s">
        <v>4069</v>
      </c>
      <c r="J1387" s="662" t="s">
        <v>4070</v>
      </c>
      <c r="K1387" s="662" t="s">
        <v>4071</v>
      </c>
      <c r="L1387" s="663">
        <v>0</v>
      </c>
      <c r="M1387" s="663">
        <v>0</v>
      </c>
      <c r="N1387" s="662">
        <v>1</v>
      </c>
      <c r="O1387" s="745">
        <v>1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11</v>
      </c>
      <c r="B1388" s="662" t="s">
        <v>581</v>
      </c>
      <c r="C1388" s="662" t="s">
        <v>2731</v>
      </c>
      <c r="D1388" s="743" t="s">
        <v>4537</v>
      </c>
      <c r="E1388" s="744" t="s">
        <v>2748</v>
      </c>
      <c r="F1388" s="662" t="s">
        <v>2726</v>
      </c>
      <c r="G1388" s="662" t="s">
        <v>3804</v>
      </c>
      <c r="H1388" s="662" t="s">
        <v>582</v>
      </c>
      <c r="I1388" s="662" t="s">
        <v>4072</v>
      </c>
      <c r="J1388" s="662" t="s">
        <v>4073</v>
      </c>
      <c r="K1388" s="662" t="s">
        <v>4074</v>
      </c>
      <c r="L1388" s="663">
        <v>0</v>
      </c>
      <c r="M1388" s="663">
        <v>0</v>
      </c>
      <c r="N1388" s="662">
        <v>1</v>
      </c>
      <c r="O1388" s="745">
        <v>1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11</v>
      </c>
      <c r="B1389" s="662" t="s">
        <v>581</v>
      </c>
      <c r="C1389" s="662" t="s">
        <v>2731</v>
      </c>
      <c r="D1389" s="743" t="s">
        <v>4537</v>
      </c>
      <c r="E1389" s="744" t="s">
        <v>2748</v>
      </c>
      <c r="F1389" s="662" t="s">
        <v>2726</v>
      </c>
      <c r="G1389" s="662" t="s">
        <v>2916</v>
      </c>
      <c r="H1389" s="662" t="s">
        <v>582</v>
      </c>
      <c r="I1389" s="662" t="s">
        <v>2109</v>
      </c>
      <c r="J1389" s="662" t="s">
        <v>2110</v>
      </c>
      <c r="K1389" s="662" t="s">
        <v>2917</v>
      </c>
      <c r="L1389" s="663">
        <v>156.77000000000001</v>
      </c>
      <c r="M1389" s="663">
        <v>783.85000000000014</v>
      </c>
      <c r="N1389" s="662">
        <v>5</v>
      </c>
      <c r="O1389" s="745">
        <v>1.5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11</v>
      </c>
      <c r="B1390" s="662" t="s">
        <v>581</v>
      </c>
      <c r="C1390" s="662" t="s">
        <v>2731</v>
      </c>
      <c r="D1390" s="743" t="s">
        <v>4537</v>
      </c>
      <c r="E1390" s="744" t="s">
        <v>2748</v>
      </c>
      <c r="F1390" s="662" t="s">
        <v>2726</v>
      </c>
      <c r="G1390" s="662" t="s">
        <v>2916</v>
      </c>
      <c r="H1390" s="662" t="s">
        <v>582</v>
      </c>
      <c r="I1390" s="662" t="s">
        <v>2109</v>
      </c>
      <c r="J1390" s="662" t="s">
        <v>2110</v>
      </c>
      <c r="K1390" s="662" t="s">
        <v>2917</v>
      </c>
      <c r="L1390" s="663">
        <v>107.27</v>
      </c>
      <c r="M1390" s="663">
        <v>214.54</v>
      </c>
      <c r="N1390" s="662">
        <v>2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11</v>
      </c>
      <c r="B1391" s="662" t="s">
        <v>581</v>
      </c>
      <c r="C1391" s="662" t="s">
        <v>2731</v>
      </c>
      <c r="D1391" s="743" t="s">
        <v>4537</v>
      </c>
      <c r="E1391" s="744" t="s">
        <v>2748</v>
      </c>
      <c r="F1391" s="662" t="s">
        <v>2726</v>
      </c>
      <c r="G1391" s="662" t="s">
        <v>2916</v>
      </c>
      <c r="H1391" s="662" t="s">
        <v>582</v>
      </c>
      <c r="I1391" s="662" t="s">
        <v>3329</v>
      </c>
      <c r="J1391" s="662" t="s">
        <v>2110</v>
      </c>
      <c r="K1391" s="662" t="s">
        <v>2917</v>
      </c>
      <c r="L1391" s="663">
        <v>107.27</v>
      </c>
      <c r="M1391" s="663">
        <v>321.81</v>
      </c>
      <c r="N1391" s="662">
        <v>3</v>
      </c>
      <c r="O1391" s="745">
        <v>1.5</v>
      </c>
      <c r="P1391" s="663">
        <v>214.54</v>
      </c>
      <c r="Q1391" s="678">
        <v>0.66666666666666663</v>
      </c>
      <c r="R1391" s="662">
        <v>2</v>
      </c>
      <c r="S1391" s="678">
        <v>0.66666666666666663</v>
      </c>
      <c r="T1391" s="745">
        <v>1</v>
      </c>
      <c r="U1391" s="701">
        <v>0.66666666666666663</v>
      </c>
    </row>
    <row r="1392" spans="1:21" ht="14.4" customHeight="1" x14ac:dyDescent="0.3">
      <c r="A1392" s="661">
        <v>11</v>
      </c>
      <c r="B1392" s="662" t="s">
        <v>581</v>
      </c>
      <c r="C1392" s="662" t="s">
        <v>2731</v>
      </c>
      <c r="D1392" s="743" t="s">
        <v>4537</v>
      </c>
      <c r="E1392" s="744" t="s">
        <v>2748</v>
      </c>
      <c r="F1392" s="662" t="s">
        <v>2726</v>
      </c>
      <c r="G1392" s="662" t="s">
        <v>2864</v>
      </c>
      <c r="H1392" s="662" t="s">
        <v>582</v>
      </c>
      <c r="I1392" s="662" t="s">
        <v>1468</v>
      </c>
      <c r="J1392" s="662" t="s">
        <v>2865</v>
      </c>
      <c r="K1392" s="662" t="s">
        <v>1466</v>
      </c>
      <c r="L1392" s="663">
        <v>0</v>
      </c>
      <c r="M1392" s="663">
        <v>0</v>
      </c>
      <c r="N1392" s="662">
        <v>11</v>
      </c>
      <c r="O1392" s="745">
        <v>4</v>
      </c>
      <c r="P1392" s="663">
        <v>0</v>
      </c>
      <c r="Q1392" s="678"/>
      <c r="R1392" s="662">
        <v>7</v>
      </c>
      <c r="S1392" s="678">
        <v>0.63636363636363635</v>
      </c>
      <c r="T1392" s="745">
        <v>2.5</v>
      </c>
      <c r="U1392" s="701">
        <v>0.625</v>
      </c>
    </row>
    <row r="1393" spans="1:21" ht="14.4" customHeight="1" x14ac:dyDescent="0.3">
      <c r="A1393" s="661">
        <v>11</v>
      </c>
      <c r="B1393" s="662" t="s">
        <v>581</v>
      </c>
      <c r="C1393" s="662" t="s">
        <v>2731</v>
      </c>
      <c r="D1393" s="743" t="s">
        <v>4537</v>
      </c>
      <c r="E1393" s="744" t="s">
        <v>2748</v>
      </c>
      <c r="F1393" s="662" t="s">
        <v>2726</v>
      </c>
      <c r="G1393" s="662" t="s">
        <v>4075</v>
      </c>
      <c r="H1393" s="662" t="s">
        <v>582</v>
      </c>
      <c r="I1393" s="662" t="s">
        <v>4076</v>
      </c>
      <c r="J1393" s="662" t="s">
        <v>4077</v>
      </c>
      <c r="K1393" s="662" t="s">
        <v>4044</v>
      </c>
      <c r="L1393" s="663">
        <v>0</v>
      </c>
      <c r="M1393" s="663">
        <v>0</v>
      </c>
      <c r="N1393" s="662">
        <v>1</v>
      </c>
      <c r="O1393" s="745">
        <v>1</v>
      </c>
      <c r="P1393" s="663">
        <v>0</v>
      </c>
      <c r="Q1393" s="678"/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11</v>
      </c>
      <c r="B1394" s="662" t="s">
        <v>581</v>
      </c>
      <c r="C1394" s="662" t="s">
        <v>2731</v>
      </c>
      <c r="D1394" s="743" t="s">
        <v>4537</v>
      </c>
      <c r="E1394" s="744" t="s">
        <v>2748</v>
      </c>
      <c r="F1394" s="662" t="s">
        <v>2726</v>
      </c>
      <c r="G1394" s="662" t="s">
        <v>4078</v>
      </c>
      <c r="H1394" s="662" t="s">
        <v>582</v>
      </c>
      <c r="I1394" s="662" t="s">
        <v>4079</v>
      </c>
      <c r="J1394" s="662" t="s">
        <v>4080</v>
      </c>
      <c r="K1394" s="662" t="s">
        <v>4081</v>
      </c>
      <c r="L1394" s="663">
        <v>0</v>
      </c>
      <c r="M1394" s="663">
        <v>0</v>
      </c>
      <c r="N1394" s="662">
        <v>1</v>
      </c>
      <c r="O1394" s="745">
        <v>0.5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11</v>
      </c>
      <c r="B1395" s="662" t="s">
        <v>581</v>
      </c>
      <c r="C1395" s="662" t="s">
        <v>2731</v>
      </c>
      <c r="D1395" s="743" t="s">
        <v>4537</v>
      </c>
      <c r="E1395" s="744" t="s">
        <v>2748</v>
      </c>
      <c r="F1395" s="662" t="s">
        <v>2726</v>
      </c>
      <c r="G1395" s="662" t="s">
        <v>3067</v>
      </c>
      <c r="H1395" s="662" t="s">
        <v>582</v>
      </c>
      <c r="I1395" s="662" t="s">
        <v>3071</v>
      </c>
      <c r="J1395" s="662" t="s">
        <v>3069</v>
      </c>
      <c r="K1395" s="662" t="s">
        <v>3072</v>
      </c>
      <c r="L1395" s="663">
        <v>159.71</v>
      </c>
      <c r="M1395" s="663">
        <v>479.13</v>
      </c>
      <c r="N1395" s="662">
        <v>3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11</v>
      </c>
      <c r="B1396" s="662" t="s">
        <v>581</v>
      </c>
      <c r="C1396" s="662" t="s">
        <v>2731</v>
      </c>
      <c r="D1396" s="743" t="s">
        <v>4537</v>
      </c>
      <c r="E1396" s="744" t="s">
        <v>2748</v>
      </c>
      <c r="F1396" s="662" t="s">
        <v>2726</v>
      </c>
      <c r="G1396" s="662" t="s">
        <v>3067</v>
      </c>
      <c r="H1396" s="662" t="s">
        <v>582</v>
      </c>
      <c r="I1396" s="662" t="s">
        <v>3332</v>
      </c>
      <c r="J1396" s="662" t="s">
        <v>3069</v>
      </c>
      <c r="K1396" s="662" t="s">
        <v>3333</v>
      </c>
      <c r="L1396" s="663">
        <v>0</v>
      </c>
      <c r="M1396" s="663">
        <v>0</v>
      </c>
      <c r="N1396" s="662">
        <v>1</v>
      </c>
      <c r="O1396" s="745">
        <v>1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11</v>
      </c>
      <c r="B1397" s="662" t="s">
        <v>581</v>
      </c>
      <c r="C1397" s="662" t="s">
        <v>2731</v>
      </c>
      <c r="D1397" s="743" t="s">
        <v>4537</v>
      </c>
      <c r="E1397" s="744" t="s">
        <v>2748</v>
      </c>
      <c r="F1397" s="662" t="s">
        <v>2726</v>
      </c>
      <c r="G1397" s="662" t="s">
        <v>2826</v>
      </c>
      <c r="H1397" s="662" t="s">
        <v>582</v>
      </c>
      <c r="I1397" s="662" t="s">
        <v>883</v>
      </c>
      <c r="J1397" s="662" t="s">
        <v>884</v>
      </c>
      <c r="K1397" s="662" t="s">
        <v>2827</v>
      </c>
      <c r="L1397" s="663">
        <v>60.9</v>
      </c>
      <c r="M1397" s="663">
        <v>1644.3</v>
      </c>
      <c r="N1397" s="662">
        <v>27</v>
      </c>
      <c r="O1397" s="745">
        <v>14.5</v>
      </c>
      <c r="P1397" s="663">
        <v>243.6</v>
      </c>
      <c r="Q1397" s="678">
        <v>0.14814814814814814</v>
      </c>
      <c r="R1397" s="662">
        <v>4</v>
      </c>
      <c r="S1397" s="678">
        <v>0.14814814814814814</v>
      </c>
      <c r="T1397" s="745">
        <v>3.5</v>
      </c>
      <c r="U1397" s="701">
        <v>0.2413793103448276</v>
      </c>
    </row>
    <row r="1398" spans="1:21" ht="14.4" customHeight="1" x14ac:dyDescent="0.3">
      <c r="A1398" s="661">
        <v>11</v>
      </c>
      <c r="B1398" s="662" t="s">
        <v>581</v>
      </c>
      <c r="C1398" s="662" t="s">
        <v>2731</v>
      </c>
      <c r="D1398" s="743" t="s">
        <v>4537</v>
      </c>
      <c r="E1398" s="744" t="s">
        <v>2748</v>
      </c>
      <c r="F1398" s="662" t="s">
        <v>2726</v>
      </c>
      <c r="G1398" s="662" t="s">
        <v>2927</v>
      </c>
      <c r="H1398" s="662" t="s">
        <v>582</v>
      </c>
      <c r="I1398" s="662" t="s">
        <v>4082</v>
      </c>
      <c r="J1398" s="662" t="s">
        <v>2743</v>
      </c>
      <c r="K1398" s="662"/>
      <c r="L1398" s="663">
        <v>0</v>
      </c>
      <c r="M1398" s="663">
        <v>0</v>
      </c>
      <c r="N1398" s="662">
        <v>1</v>
      </c>
      <c r="O1398" s="745">
        <v>0.5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11</v>
      </c>
      <c r="B1399" s="662" t="s">
        <v>581</v>
      </c>
      <c r="C1399" s="662" t="s">
        <v>2731</v>
      </c>
      <c r="D1399" s="743" t="s">
        <v>4537</v>
      </c>
      <c r="E1399" s="744" t="s">
        <v>2748</v>
      </c>
      <c r="F1399" s="662" t="s">
        <v>2726</v>
      </c>
      <c r="G1399" s="662" t="s">
        <v>2828</v>
      </c>
      <c r="H1399" s="662" t="s">
        <v>582</v>
      </c>
      <c r="I1399" s="662" t="s">
        <v>798</v>
      </c>
      <c r="J1399" s="662" t="s">
        <v>799</v>
      </c>
      <c r="K1399" s="662" t="s">
        <v>2870</v>
      </c>
      <c r="L1399" s="663">
        <v>0</v>
      </c>
      <c r="M1399" s="663">
        <v>0</v>
      </c>
      <c r="N1399" s="662">
        <v>1</v>
      </c>
      <c r="O1399" s="745">
        <v>0.5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11</v>
      </c>
      <c r="B1400" s="662" t="s">
        <v>581</v>
      </c>
      <c r="C1400" s="662" t="s">
        <v>2731</v>
      </c>
      <c r="D1400" s="743" t="s">
        <v>4537</v>
      </c>
      <c r="E1400" s="744" t="s">
        <v>2748</v>
      </c>
      <c r="F1400" s="662" t="s">
        <v>2726</v>
      </c>
      <c r="G1400" s="662" t="s">
        <v>2828</v>
      </c>
      <c r="H1400" s="662" t="s">
        <v>582</v>
      </c>
      <c r="I1400" s="662" t="s">
        <v>1851</v>
      </c>
      <c r="J1400" s="662" t="s">
        <v>799</v>
      </c>
      <c r="K1400" s="662" t="s">
        <v>1852</v>
      </c>
      <c r="L1400" s="663">
        <v>0</v>
      </c>
      <c r="M1400" s="663">
        <v>0</v>
      </c>
      <c r="N1400" s="662">
        <v>1</v>
      </c>
      <c r="O1400" s="745">
        <v>0.5</v>
      </c>
      <c r="P1400" s="663">
        <v>0</v>
      </c>
      <c r="Q1400" s="678"/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11</v>
      </c>
      <c r="B1401" s="662" t="s">
        <v>581</v>
      </c>
      <c r="C1401" s="662" t="s">
        <v>2731</v>
      </c>
      <c r="D1401" s="743" t="s">
        <v>4537</v>
      </c>
      <c r="E1401" s="744" t="s">
        <v>2748</v>
      </c>
      <c r="F1401" s="662" t="s">
        <v>2726</v>
      </c>
      <c r="G1401" s="662" t="s">
        <v>3529</v>
      </c>
      <c r="H1401" s="662" t="s">
        <v>582</v>
      </c>
      <c r="I1401" s="662" t="s">
        <v>3530</v>
      </c>
      <c r="J1401" s="662" t="s">
        <v>3531</v>
      </c>
      <c r="K1401" s="662" t="s">
        <v>3532</v>
      </c>
      <c r="L1401" s="663">
        <v>0</v>
      </c>
      <c r="M1401" s="663">
        <v>0</v>
      </c>
      <c r="N1401" s="662">
        <v>3</v>
      </c>
      <c r="O1401" s="745">
        <v>1</v>
      </c>
      <c r="P1401" s="663">
        <v>0</v>
      </c>
      <c r="Q1401" s="678"/>
      <c r="R1401" s="662">
        <v>3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11</v>
      </c>
      <c r="B1402" s="662" t="s">
        <v>581</v>
      </c>
      <c r="C1402" s="662" t="s">
        <v>2731</v>
      </c>
      <c r="D1402" s="743" t="s">
        <v>4537</v>
      </c>
      <c r="E1402" s="744" t="s">
        <v>2748</v>
      </c>
      <c r="F1402" s="662" t="s">
        <v>2726</v>
      </c>
      <c r="G1402" s="662" t="s">
        <v>3098</v>
      </c>
      <c r="H1402" s="662" t="s">
        <v>582</v>
      </c>
      <c r="I1402" s="662" t="s">
        <v>3352</v>
      </c>
      <c r="J1402" s="662" t="s">
        <v>3353</v>
      </c>
      <c r="K1402" s="662" t="s">
        <v>3101</v>
      </c>
      <c r="L1402" s="663">
        <v>1776.67</v>
      </c>
      <c r="M1402" s="663">
        <v>3553.34</v>
      </c>
      <c r="N1402" s="662">
        <v>2</v>
      </c>
      <c r="O1402" s="745">
        <v>1</v>
      </c>
      <c r="P1402" s="663">
        <v>3553.34</v>
      </c>
      <c r="Q1402" s="678">
        <v>1</v>
      </c>
      <c r="R1402" s="662">
        <v>2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11</v>
      </c>
      <c r="B1403" s="662" t="s">
        <v>581</v>
      </c>
      <c r="C1403" s="662" t="s">
        <v>2731</v>
      </c>
      <c r="D1403" s="743" t="s">
        <v>4537</v>
      </c>
      <c r="E1403" s="744" t="s">
        <v>2748</v>
      </c>
      <c r="F1403" s="662" t="s">
        <v>2726</v>
      </c>
      <c r="G1403" s="662" t="s">
        <v>3098</v>
      </c>
      <c r="H1403" s="662" t="s">
        <v>582</v>
      </c>
      <c r="I1403" s="662" t="s">
        <v>3099</v>
      </c>
      <c r="J1403" s="662" t="s">
        <v>3100</v>
      </c>
      <c r="K1403" s="662" t="s">
        <v>3101</v>
      </c>
      <c r="L1403" s="663">
        <v>1776.68</v>
      </c>
      <c r="M1403" s="663">
        <v>7106.72</v>
      </c>
      <c r="N1403" s="662">
        <v>4</v>
      </c>
      <c r="O1403" s="745">
        <v>2</v>
      </c>
      <c r="P1403" s="663">
        <v>5330.04</v>
      </c>
      <c r="Q1403" s="678">
        <v>0.75</v>
      </c>
      <c r="R1403" s="662">
        <v>3</v>
      </c>
      <c r="S1403" s="678">
        <v>0.75</v>
      </c>
      <c r="T1403" s="745">
        <v>1.5</v>
      </c>
      <c r="U1403" s="701">
        <v>0.75</v>
      </c>
    </row>
    <row r="1404" spans="1:21" ht="14.4" customHeight="1" x14ac:dyDescent="0.3">
      <c r="A1404" s="661">
        <v>11</v>
      </c>
      <c r="B1404" s="662" t="s">
        <v>581</v>
      </c>
      <c r="C1404" s="662" t="s">
        <v>2731</v>
      </c>
      <c r="D1404" s="743" t="s">
        <v>4537</v>
      </c>
      <c r="E1404" s="744" t="s">
        <v>2748</v>
      </c>
      <c r="F1404" s="662" t="s">
        <v>2726</v>
      </c>
      <c r="G1404" s="662" t="s">
        <v>3098</v>
      </c>
      <c r="H1404" s="662" t="s">
        <v>582</v>
      </c>
      <c r="I1404" s="662" t="s">
        <v>4083</v>
      </c>
      <c r="J1404" s="662" t="s">
        <v>3353</v>
      </c>
      <c r="K1404" s="662" t="s">
        <v>4084</v>
      </c>
      <c r="L1404" s="663">
        <v>0</v>
      </c>
      <c r="M1404" s="663">
        <v>0</v>
      </c>
      <c r="N1404" s="662">
        <v>1</v>
      </c>
      <c r="O1404" s="745">
        <v>1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11</v>
      </c>
      <c r="B1405" s="662" t="s">
        <v>581</v>
      </c>
      <c r="C1405" s="662" t="s">
        <v>2731</v>
      </c>
      <c r="D1405" s="743" t="s">
        <v>4537</v>
      </c>
      <c r="E1405" s="744" t="s">
        <v>2748</v>
      </c>
      <c r="F1405" s="662" t="s">
        <v>2726</v>
      </c>
      <c r="G1405" s="662" t="s">
        <v>4085</v>
      </c>
      <c r="H1405" s="662" t="s">
        <v>582</v>
      </c>
      <c r="I1405" s="662" t="s">
        <v>737</v>
      </c>
      <c r="J1405" s="662" t="s">
        <v>4086</v>
      </c>
      <c r="K1405" s="662" t="s">
        <v>4087</v>
      </c>
      <c r="L1405" s="663">
        <v>88.76</v>
      </c>
      <c r="M1405" s="663">
        <v>88.76</v>
      </c>
      <c r="N1405" s="662">
        <v>1</v>
      </c>
      <c r="O1405" s="745">
        <v>1</v>
      </c>
      <c r="P1405" s="663">
        <v>88.76</v>
      </c>
      <c r="Q1405" s="678">
        <v>1</v>
      </c>
      <c r="R1405" s="662">
        <v>1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11</v>
      </c>
      <c r="B1406" s="662" t="s">
        <v>581</v>
      </c>
      <c r="C1406" s="662" t="s">
        <v>2731</v>
      </c>
      <c r="D1406" s="743" t="s">
        <v>4537</v>
      </c>
      <c r="E1406" s="744" t="s">
        <v>2748</v>
      </c>
      <c r="F1406" s="662" t="s">
        <v>2726</v>
      </c>
      <c r="G1406" s="662" t="s">
        <v>2956</v>
      </c>
      <c r="H1406" s="662" t="s">
        <v>1064</v>
      </c>
      <c r="I1406" s="662" t="s">
        <v>3112</v>
      </c>
      <c r="J1406" s="662" t="s">
        <v>2340</v>
      </c>
      <c r="K1406" s="662" t="s">
        <v>3113</v>
      </c>
      <c r="L1406" s="663">
        <v>96.84</v>
      </c>
      <c r="M1406" s="663">
        <v>290.52</v>
      </c>
      <c r="N1406" s="662">
        <v>3</v>
      </c>
      <c r="O1406" s="745">
        <v>2.5</v>
      </c>
      <c r="P1406" s="663">
        <v>96.84</v>
      </c>
      <c r="Q1406" s="678">
        <v>0.33333333333333337</v>
      </c>
      <c r="R1406" s="662">
        <v>1</v>
      </c>
      <c r="S1406" s="678">
        <v>0.33333333333333331</v>
      </c>
      <c r="T1406" s="745">
        <v>1</v>
      </c>
      <c r="U1406" s="701">
        <v>0.4</v>
      </c>
    </row>
    <row r="1407" spans="1:21" ht="14.4" customHeight="1" x14ac:dyDescent="0.3">
      <c r="A1407" s="661">
        <v>11</v>
      </c>
      <c r="B1407" s="662" t="s">
        <v>581</v>
      </c>
      <c r="C1407" s="662" t="s">
        <v>2731</v>
      </c>
      <c r="D1407" s="743" t="s">
        <v>4537</v>
      </c>
      <c r="E1407" s="744" t="s">
        <v>2748</v>
      </c>
      <c r="F1407" s="662" t="s">
        <v>2726</v>
      </c>
      <c r="G1407" s="662" t="s">
        <v>2956</v>
      </c>
      <c r="H1407" s="662" t="s">
        <v>1064</v>
      </c>
      <c r="I1407" s="662" t="s">
        <v>2339</v>
      </c>
      <c r="J1407" s="662" t="s">
        <v>2340</v>
      </c>
      <c r="K1407" s="662" t="s">
        <v>2341</v>
      </c>
      <c r="L1407" s="663">
        <v>193.68</v>
      </c>
      <c r="M1407" s="663">
        <v>193.68</v>
      </c>
      <c r="N1407" s="662">
        <v>1</v>
      </c>
      <c r="O1407" s="745">
        <v>1</v>
      </c>
      <c r="P1407" s="663">
        <v>193.68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11</v>
      </c>
      <c r="B1408" s="662" t="s">
        <v>581</v>
      </c>
      <c r="C1408" s="662" t="s">
        <v>2731</v>
      </c>
      <c r="D1408" s="743" t="s">
        <v>4537</v>
      </c>
      <c r="E1408" s="744" t="s">
        <v>2748</v>
      </c>
      <c r="F1408" s="662" t="s">
        <v>2726</v>
      </c>
      <c r="G1408" s="662" t="s">
        <v>2956</v>
      </c>
      <c r="H1408" s="662" t="s">
        <v>582</v>
      </c>
      <c r="I1408" s="662" t="s">
        <v>4088</v>
      </c>
      <c r="J1408" s="662" t="s">
        <v>4089</v>
      </c>
      <c r="K1408" s="662" t="s">
        <v>4090</v>
      </c>
      <c r="L1408" s="663">
        <v>96.84</v>
      </c>
      <c r="M1408" s="663">
        <v>193.68</v>
      </c>
      <c r="N1408" s="662">
        <v>2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11</v>
      </c>
      <c r="B1409" s="662" t="s">
        <v>581</v>
      </c>
      <c r="C1409" s="662" t="s">
        <v>2731</v>
      </c>
      <c r="D1409" s="743" t="s">
        <v>4537</v>
      </c>
      <c r="E1409" s="744" t="s">
        <v>2748</v>
      </c>
      <c r="F1409" s="662" t="s">
        <v>2726</v>
      </c>
      <c r="G1409" s="662" t="s">
        <v>2932</v>
      </c>
      <c r="H1409" s="662" t="s">
        <v>1064</v>
      </c>
      <c r="I1409" s="662" t="s">
        <v>1869</v>
      </c>
      <c r="J1409" s="662" t="s">
        <v>1870</v>
      </c>
      <c r="K1409" s="662" t="s">
        <v>2665</v>
      </c>
      <c r="L1409" s="663">
        <v>37.159999999999997</v>
      </c>
      <c r="M1409" s="663">
        <v>37.159999999999997</v>
      </c>
      <c r="N1409" s="662">
        <v>1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11</v>
      </c>
      <c r="B1410" s="662" t="s">
        <v>581</v>
      </c>
      <c r="C1410" s="662" t="s">
        <v>2731</v>
      </c>
      <c r="D1410" s="743" t="s">
        <v>4537</v>
      </c>
      <c r="E1410" s="744" t="s">
        <v>2748</v>
      </c>
      <c r="F1410" s="662" t="s">
        <v>2726</v>
      </c>
      <c r="G1410" s="662" t="s">
        <v>2932</v>
      </c>
      <c r="H1410" s="662" t="s">
        <v>1064</v>
      </c>
      <c r="I1410" s="662" t="s">
        <v>4091</v>
      </c>
      <c r="J1410" s="662" t="s">
        <v>4092</v>
      </c>
      <c r="K1410" s="662" t="s">
        <v>4093</v>
      </c>
      <c r="L1410" s="663">
        <v>247.78</v>
      </c>
      <c r="M1410" s="663">
        <v>247.78</v>
      </c>
      <c r="N1410" s="662">
        <v>1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11</v>
      </c>
      <c r="B1411" s="662" t="s">
        <v>581</v>
      </c>
      <c r="C1411" s="662" t="s">
        <v>2731</v>
      </c>
      <c r="D1411" s="743" t="s">
        <v>4537</v>
      </c>
      <c r="E1411" s="744" t="s">
        <v>2748</v>
      </c>
      <c r="F1411" s="662" t="s">
        <v>2726</v>
      </c>
      <c r="G1411" s="662" t="s">
        <v>2932</v>
      </c>
      <c r="H1411" s="662" t="s">
        <v>582</v>
      </c>
      <c r="I1411" s="662" t="s">
        <v>4094</v>
      </c>
      <c r="J1411" s="662" t="s">
        <v>4092</v>
      </c>
      <c r="K1411" s="662" t="s">
        <v>4095</v>
      </c>
      <c r="L1411" s="663">
        <v>0</v>
      </c>
      <c r="M1411" s="663">
        <v>0</v>
      </c>
      <c r="N1411" s="662">
        <v>1</v>
      </c>
      <c r="O1411" s="745">
        <v>0.5</v>
      </c>
      <c r="P1411" s="663">
        <v>0</v>
      </c>
      <c r="Q1411" s="678"/>
      <c r="R1411" s="662">
        <v>1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11</v>
      </c>
      <c r="B1412" s="662" t="s">
        <v>581</v>
      </c>
      <c r="C1412" s="662" t="s">
        <v>2731</v>
      </c>
      <c r="D1412" s="743" t="s">
        <v>4537</v>
      </c>
      <c r="E1412" s="744" t="s">
        <v>2748</v>
      </c>
      <c r="F1412" s="662" t="s">
        <v>2726</v>
      </c>
      <c r="G1412" s="662" t="s">
        <v>2780</v>
      </c>
      <c r="H1412" s="662" t="s">
        <v>1064</v>
      </c>
      <c r="I1412" s="662" t="s">
        <v>1197</v>
      </c>
      <c r="J1412" s="662" t="s">
        <v>1089</v>
      </c>
      <c r="K1412" s="662" t="s">
        <v>2554</v>
      </c>
      <c r="L1412" s="663">
        <v>543.39</v>
      </c>
      <c r="M1412" s="663">
        <v>1086.78</v>
      </c>
      <c r="N1412" s="662">
        <v>2</v>
      </c>
      <c r="O1412" s="745">
        <v>2</v>
      </c>
      <c r="P1412" s="663">
        <v>543.39</v>
      </c>
      <c r="Q1412" s="678">
        <v>0.5</v>
      </c>
      <c r="R1412" s="662">
        <v>1</v>
      </c>
      <c r="S1412" s="678">
        <v>0.5</v>
      </c>
      <c r="T1412" s="745">
        <v>1</v>
      </c>
      <c r="U1412" s="701">
        <v>0.5</v>
      </c>
    </row>
    <row r="1413" spans="1:21" ht="14.4" customHeight="1" x14ac:dyDescent="0.3">
      <c r="A1413" s="661">
        <v>11</v>
      </c>
      <c r="B1413" s="662" t="s">
        <v>581</v>
      </c>
      <c r="C1413" s="662" t="s">
        <v>2731</v>
      </c>
      <c r="D1413" s="743" t="s">
        <v>4537</v>
      </c>
      <c r="E1413" s="744" t="s">
        <v>2748</v>
      </c>
      <c r="F1413" s="662" t="s">
        <v>2726</v>
      </c>
      <c r="G1413" s="662" t="s">
        <v>2780</v>
      </c>
      <c r="H1413" s="662" t="s">
        <v>1064</v>
      </c>
      <c r="I1413" s="662" t="s">
        <v>1088</v>
      </c>
      <c r="J1413" s="662" t="s">
        <v>1089</v>
      </c>
      <c r="K1413" s="662" t="s">
        <v>2553</v>
      </c>
      <c r="L1413" s="663">
        <v>815.1</v>
      </c>
      <c r="M1413" s="663">
        <v>26898.300000000003</v>
      </c>
      <c r="N1413" s="662">
        <v>33</v>
      </c>
      <c r="O1413" s="745">
        <v>17.5</v>
      </c>
      <c r="P1413" s="663">
        <v>8151.0000000000018</v>
      </c>
      <c r="Q1413" s="678">
        <v>0.30303030303030304</v>
      </c>
      <c r="R1413" s="662">
        <v>10</v>
      </c>
      <c r="S1413" s="678">
        <v>0.30303030303030304</v>
      </c>
      <c r="T1413" s="745">
        <v>7</v>
      </c>
      <c r="U1413" s="701">
        <v>0.4</v>
      </c>
    </row>
    <row r="1414" spans="1:21" ht="14.4" customHeight="1" x14ac:dyDescent="0.3">
      <c r="A1414" s="661">
        <v>11</v>
      </c>
      <c r="B1414" s="662" t="s">
        <v>581</v>
      </c>
      <c r="C1414" s="662" t="s">
        <v>2731</v>
      </c>
      <c r="D1414" s="743" t="s">
        <v>4537</v>
      </c>
      <c r="E1414" s="744" t="s">
        <v>2748</v>
      </c>
      <c r="F1414" s="662" t="s">
        <v>2726</v>
      </c>
      <c r="G1414" s="662" t="s">
        <v>2783</v>
      </c>
      <c r="H1414" s="662" t="s">
        <v>1064</v>
      </c>
      <c r="I1414" s="662" t="s">
        <v>1160</v>
      </c>
      <c r="J1414" s="662" t="s">
        <v>1074</v>
      </c>
      <c r="K1414" s="662" t="s">
        <v>2607</v>
      </c>
      <c r="L1414" s="663">
        <v>24.22</v>
      </c>
      <c r="M1414" s="663">
        <v>314.86</v>
      </c>
      <c r="N1414" s="662">
        <v>13</v>
      </c>
      <c r="O1414" s="745">
        <v>11</v>
      </c>
      <c r="P1414" s="663">
        <v>96.88</v>
      </c>
      <c r="Q1414" s="678">
        <v>0.30769230769230765</v>
      </c>
      <c r="R1414" s="662">
        <v>4</v>
      </c>
      <c r="S1414" s="678">
        <v>0.30769230769230771</v>
      </c>
      <c r="T1414" s="745">
        <v>3.5</v>
      </c>
      <c r="U1414" s="701">
        <v>0.31818181818181818</v>
      </c>
    </row>
    <row r="1415" spans="1:21" ht="14.4" customHeight="1" x14ac:dyDescent="0.3">
      <c r="A1415" s="661">
        <v>11</v>
      </c>
      <c r="B1415" s="662" t="s">
        <v>581</v>
      </c>
      <c r="C1415" s="662" t="s">
        <v>2731</v>
      </c>
      <c r="D1415" s="743" t="s">
        <v>4537</v>
      </c>
      <c r="E1415" s="744" t="s">
        <v>2748</v>
      </c>
      <c r="F1415" s="662" t="s">
        <v>2726</v>
      </c>
      <c r="G1415" s="662" t="s">
        <v>2783</v>
      </c>
      <c r="H1415" s="662" t="s">
        <v>1064</v>
      </c>
      <c r="I1415" s="662" t="s">
        <v>1073</v>
      </c>
      <c r="J1415" s="662" t="s">
        <v>1074</v>
      </c>
      <c r="K1415" s="662" t="s">
        <v>2608</v>
      </c>
      <c r="L1415" s="663">
        <v>48.42</v>
      </c>
      <c r="M1415" s="663">
        <v>4212.5400000000027</v>
      </c>
      <c r="N1415" s="662">
        <v>87</v>
      </c>
      <c r="O1415" s="745">
        <v>76</v>
      </c>
      <c r="P1415" s="663">
        <v>1694.7000000000007</v>
      </c>
      <c r="Q1415" s="678">
        <v>0.40229885057471254</v>
      </c>
      <c r="R1415" s="662">
        <v>35</v>
      </c>
      <c r="S1415" s="678">
        <v>0.40229885057471265</v>
      </c>
      <c r="T1415" s="745">
        <v>29</v>
      </c>
      <c r="U1415" s="701">
        <v>0.38157894736842107</v>
      </c>
    </row>
    <row r="1416" spans="1:21" ht="14.4" customHeight="1" x14ac:dyDescent="0.3">
      <c r="A1416" s="661">
        <v>11</v>
      </c>
      <c r="B1416" s="662" t="s">
        <v>581</v>
      </c>
      <c r="C1416" s="662" t="s">
        <v>2731</v>
      </c>
      <c r="D1416" s="743" t="s">
        <v>4537</v>
      </c>
      <c r="E1416" s="744" t="s">
        <v>2748</v>
      </c>
      <c r="F1416" s="662" t="s">
        <v>2726</v>
      </c>
      <c r="G1416" s="662" t="s">
        <v>2783</v>
      </c>
      <c r="H1416" s="662" t="s">
        <v>1064</v>
      </c>
      <c r="I1416" s="662" t="s">
        <v>1073</v>
      </c>
      <c r="J1416" s="662" t="s">
        <v>1074</v>
      </c>
      <c r="K1416" s="662" t="s">
        <v>2608</v>
      </c>
      <c r="L1416" s="663">
        <v>36.54</v>
      </c>
      <c r="M1416" s="663">
        <v>438.48000000000008</v>
      </c>
      <c r="N1416" s="662">
        <v>12</v>
      </c>
      <c r="O1416" s="745">
        <v>11</v>
      </c>
      <c r="P1416" s="663">
        <v>36.54</v>
      </c>
      <c r="Q1416" s="678">
        <v>8.3333333333333315E-2</v>
      </c>
      <c r="R1416" s="662">
        <v>1</v>
      </c>
      <c r="S1416" s="678">
        <v>8.3333333333333329E-2</v>
      </c>
      <c r="T1416" s="745">
        <v>1</v>
      </c>
      <c r="U1416" s="701">
        <v>9.0909090909090912E-2</v>
      </c>
    </row>
    <row r="1417" spans="1:21" ht="14.4" customHeight="1" x14ac:dyDescent="0.3">
      <c r="A1417" s="661">
        <v>11</v>
      </c>
      <c r="B1417" s="662" t="s">
        <v>581</v>
      </c>
      <c r="C1417" s="662" t="s">
        <v>2731</v>
      </c>
      <c r="D1417" s="743" t="s">
        <v>4537</v>
      </c>
      <c r="E1417" s="744" t="s">
        <v>2748</v>
      </c>
      <c r="F1417" s="662" t="s">
        <v>2726</v>
      </c>
      <c r="G1417" s="662" t="s">
        <v>2783</v>
      </c>
      <c r="H1417" s="662" t="s">
        <v>1064</v>
      </c>
      <c r="I1417" s="662" t="s">
        <v>2831</v>
      </c>
      <c r="J1417" s="662" t="s">
        <v>1074</v>
      </c>
      <c r="K1417" s="662" t="s">
        <v>2832</v>
      </c>
      <c r="L1417" s="663">
        <v>0</v>
      </c>
      <c r="M1417" s="663">
        <v>0</v>
      </c>
      <c r="N1417" s="662">
        <v>2</v>
      </c>
      <c r="O1417" s="745">
        <v>2</v>
      </c>
      <c r="P1417" s="663">
        <v>0</v>
      </c>
      <c r="Q1417" s="678"/>
      <c r="R1417" s="662">
        <v>1</v>
      </c>
      <c r="S1417" s="678">
        <v>0.5</v>
      </c>
      <c r="T1417" s="745">
        <v>1</v>
      </c>
      <c r="U1417" s="701">
        <v>0.5</v>
      </c>
    </row>
    <row r="1418" spans="1:21" ht="14.4" customHeight="1" x14ac:dyDescent="0.3">
      <c r="A1418" s="661">
        <v>11</v>
      </c>
      <c r="B1418" s="662" t="s">
        <v>581</v>
      </c>
      <c r="C1418" s="662" t="s">
        <v>2731</v>
      </c>
      <c r="D1418" s="743" t="s">
        <v>4537</v>
      </c>
      <c r="E1418" s="744" t="s">
        <v>2748</v>
      </c>
      <c r="F1418" s="662" t="s">
        <v>2726</v>
      </c>
      <c r="G1418" s="662" t="s">
        <v>2783</v>
      </c>
      <c r="H1418" s="662" t="s">
        <v>582</v>
      </c>
      <c r="I1418" s="662" t="s">
        <v>2258</v>
      </c>
      <c r="J1418" s="662" t="s">
        <v>1074</v>
      </c>
      <c r="K1418" s="662" t="s">
        <v>2889</v>
      </c>
      <c r="L1418" s="663">
        <v>48.42</v>
      </c>
      <c r="M1418" s="663">
        <v>871.56000000000006</v>
      </c>
      <c r="N1418" s="662">
        <v>18</v>
      </c>
      <c r="O1418" s="745">
        <v>13</v>
      </c>
      <c r="P1418" s="663">
        <v>338.94000000000005</v>
      </c>
      <c r="Q1418" s="678">
        <v>0.38888888888888895</v>
      </c>
      <c r="R1418" s="662">
        <v>7</v>
      </c>
      <c r="S1418" s="678">
        <v>0.3888888888888889</v>
      </c>
      <c r="T1418" s="745">
        <v>6</v>
      </c>
      <c r="U1418" s="701">
        <v>0.46153846153846156</v>
      </c>
    </row>
    <row r="1419" spans="1:21" ht="14.4" customHeight="1" x14ac:dyDescent="0.3">
      <c r="A1419" s="661">
        <v>11</v>
      </c>
      <c r="B1419" s="662" t="s">
        <v>581</v>
      </c>
      <c r="C1419" s="662" t="s">
        <v>2731</v>
      </c>
      <c r="D1419" s="743" t="s">
        <v>4537</v>
      </c>
      <c r="E1419" s="744" t="s">
        <v>2748</v>
      </c>
      <c r="F1419" s="662" t="s">
        <v>2726</v>
      </c>
      <c r="G1419" s="662" t="s">
        <v>2783</v>
      </c>
      <c r="H1419" s="662" t="s">
        <v>582</v>
      </c>
      <c r="I1419" s="662" t="s">
        <v>3697</v>
      </c>
      <c r="J1419" s="662" t="s">
        <v>3698</v>
      </c>
      <c r="K1419" s="662" t="s">
        <v>3351</v>
      </c>
      <c r="L1419" s="663">
        <v>0</v>
      </c>
      <c r="M1419" s="663">
        <v>0</v>
      </c>
      <c r="N1419" s="662">
        <v>2</v>
      </c>
      <c r="O1419" s="745">
        <v>1</v>
      </c>
      <c r="P1419" s="663">
        <v>0</v>
      </c>
      <c r="Q1419" s="678"/>
      <c r="R1419" s="662">
        <v>2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11</v>
      </c>
      <c r="B1420" s="662" t="s">
        <v>581</v>
      </c>
      <c r="C1420" s="662" t="s">
        <v>2731</v>
      </c>
      <c r="D1420" s="743" t="s">
        <v>4537</v>
      </c>
      <c r="E1420" s="744" t="s">
        <v>2748</v>
      </c>
      <c r="F1420" s="662" t="s">
        <v>2726</v>
      </c>
      <c r="G1420" s="662" t="s">
        <v>2783</v>
      </c>
      <c r="H1420" s="662" t="s">
        <v>582</v>
      </c>
      <c r="I1420" s="662" t="s">
        <v>2981</v>
      </c>
      <c r="J1420" s="662" t="s">
        <v>1074</v>
      </c>
      <c r="K1420" s="662" t="s">
        <v>2982</v>
      </c>
      <c r="L1420" s="663">
        <v>24.22</v>
      </c>
      <c r="M1420" s="663">
        <v>217.98</v>
      </c>
      <c r="N1420" s="662">
        <v>9</v>
      </c>
      <c r="O1420" s="745">
        <v>7.5</v>
      </c>
      <c r="P1420" s="663">
        <v>169.54</v>
      </c>
      <c r="Q1420" s="678">
        <v>0.77777777777777779</v>
      </c>
      <c r="R1420" s="662">
        <v>7</v>
      </c>
      <c r="S1420" s="678">
        <v>0.77777777777777779</v>
      </c>
      <c r="T1420" s="745">
        <v>6</v>
      </c>
      <c r="U1420" s="701">
        <v>0.8</v>
      </c>
    </row>
    <row r="1421" spans="1:21" ht="14.4" customHeight="1" x14ac:dyDescent="0.3">
      <c r="A1421" s="661">
        <v>11</v>
      </c>
      <c r="B1421" s="662" t="s">
        <v>581</v>
      </c>
      <c r="C1421" s="662" t="s">
        <v>2731</v>
      </c>
      <c r="D1421" s="743" t="s">
        <v>4537</v>
      </c>
      <c r="E1421" s="744" t="s">
        <v>2748</v>
      </c>
      <c r="F1421" s="662" t="s">
        <v>2726</v>
      </c>
      <c r="G1421" s="662" t="s">
        <v>2783</v>
      </c>
      <c r="H1421" s="662" t="s">
        <v>582</v>
      </c>
      <c r="I1421" s="662" t="s">
        <v>2981</v>
      </c>
      <c r="J1421" s="662" t="s">
        <v>1074</v>
      </c>
      <c r="K1421" s="662" t="s">
        <v>2982</v>
      </c>
      <c r="L1421" s="663">
        <v>18.260000000000002</v>
      </c>
      <c r="M1421" s="663">
        <v>54.78</v>
      </c>
      <c r="N1421" s="662">
        <v>3</v>
      </c>
      <c r="O1421" s="745">
        <v>1.5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11</v>
      </c>
      <c r="B1422" s="662" t="s">
        <v>581</v>
      </c>
      <c r="C1422" s="662" t="s">
        <v>2731</v>
      </c>
      <c r="D1422" s="743" t="s">
        <v>4537</v>
      </c>
      <c r="E1422" s="744" t="s">
        <v>2748</v>
      </c>
      <c r="F1422" s="662" t="s">
        <v>2726</v>
      </c>
      <c r="G1422" s="662" t="s">
        <v>2783</v>
      </c>
      <c r="H1422" s="662" t="s">
        <v>582</v>
      </c>
      <c r="I1422" s="662" t="s">
        <v>3818</v>
      </c>
      <c r="J1422" s="662" t="s">
        <v>1074</v>
      </c>
      <c r="K1422" s="662" t="s">
        <v>2608</v>
      </c>
      <c r="L1422" s="663">
        <v>48.42</v>
      </c>
      <c r="M1422" s="663">
        <v>48.42</v>
      </c>
      <c r="N1422" s="662">
        <v>1</v>
      </c>
      <c r="O1422" s="745">
        <v>1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11</v>
      </c>
      <c r="B1423" s="662" t="s">
        <v>581</v>
      </c>
      <c r="C1423" s="662" t="s">
        <v>2731</v>
      </c>
      <c r="D1423" s="743" t="s">
        <v>4537</v>
      </c>
      <c r="E1423" s="744" t="s">
        <v>2748</v>
      </c>
      <c r="F1423" s="662" t="s">
        <v>2726</v>
      </c>
      <c r="G1423" s="662" t="s">
        <v>2783</v>
      </c>
      <c r="H1423" s="662" t="s">
        <v>582</v>
      </c>
      <c r="I1423" s="662" t="s">
        <v>3819</v>
      </c>
      <c r="J1423" s="662" t="s">
        <v>3698</v>
      </c>
      <c r="K1423" s="662" t="s">
        <v>3517</v>
      </c>
      <c r="L1423" s="663">
        <v>0</v>
      </c>
      <c r="M1423" s="663">
        <v>0</v>
      </c>
      <c r="N1423" s="662">
        <v>1</v>
      </c>
      <c r="O1423" s="745">
        <v>0.5</v>
      </c>
      <c r="P1423" s="663">
        <v>0</v>
      </c>
      <c r="Q1423" s="678"/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11</v>
      </c>
      <c r="B1424" s="662" t="s">
        <v>581</v>
      </c>
      <c r="C1424" s="662" t="s">
        <v>2731</v>
      </c>
      <c r="D1424" s="743" t="s">
        <v>4537</v>
      </c>
      <c r="E1424" s="744" t="s">
        <v>2748</v>
      </c>
      <c r="F1424" s="662" t="s">
        <v>2726</v>
      </c>
      <c r="G1424" s="662" t="s">
        <v>3699</v>
      </c>
      <c r="H1424" s="662" t="s">
        <v>582</v>
      </c>
      <c r="I1424" s="662" t="s">
        <v>655</v>
      </c>
      <c r="J1424" s="662" t="s">
        <v>3700</v>
      </c>
      <c r="K1424" s="662" t="s">
        <v>2020</v>
      </c>
      <c r="L1424" s="663">
        <v>0</v>
      </c>
      <c r="M1424" s="663">
        <v>0</v>
      </c>
      <c r="N1424" s="662">
        <v>1</v>
      </c>
      <c r="O1424" s="745">
        <v>0.5</v>
      </c>
      <c r="P1424" s="663"/>
      <c r="Q1424" s="678"/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11</v>
      </c>
      <c r="B1425" s="662" t="s">
        <v>581</v>
      </c>
      <c r="C1425" s="662" t="s">
        <v>2731</v>
      </c>
      <c r="D1425" s="743" t="s">
        <v>4537</v>
      </c>
      <c r="E1425" s="744" t="s">
        <v>2748</v>
      </c>
      <c r="F1425" s="662" t="s">
        <v>2726</v>
      </c>
      <c r="G1425" s="662" t="s">
        <v>3384</v>
      </c>
      <c r="H1425" s="662" t="s">
        <v>582</v>
      </c>
      <c r="I1425" s="662" t="s">
        <v>2269</v>
      </c>
      <c r="J1425" s="662" t="s">
        <v>2270</v>
      </c>
      <c r="K1425" s="662" t="s">
        <v>1729</v>
      </c>
      <c r="L1425" s="663">
        <v>108.44</v>
      </c>
      <c r="M1425" s="663">
        <v>108.44</v>
      </c>
      <c r="N1425" s="662">
        <v>1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11</v>
      </c>
      <c r="B1426" s="662" t="s">
        <v>581</v>
      </c>
      <c r="C1426" s="662" t="s">
        <v>2731</v>
      </c>
      <c r="D1426" s="743" t="s">
        <v>4537</v>
      </c>
      <c r="E1426" s="744" t="s">
        <v>2748</v>
      </c>
      <c r="F1426" s="662" t="s">
        <v>2726</v>
      </c>
      <c r="G1426" s="662" t="s">
        <v>3701</v>
      </c>
      <c r="H1426" s="662" t="s">
        <v>582</v>
      </c>
      <c r="I1426" s="662" t="s">
        <v>1700</v>
      </c>
      <c r="J1426" s="662" t="s">
        <v>1701</v>
      </c>
      <c r="K1426" s="662" t="s">
        <v>1702</v>
      </c>
      <c r="L1426" s="663">
        <v>54.55</v>
      </c>
      <c r="M1426" s="663">
        <v>327.29999999999995</v>
      </c>
      <c r="N1426" s="662">
        <v>6</v>
      </c>
      <c r="O1426" s="745">
        <v>1.5</v>
      </c>
      <c r="P1426" s="663">
        <v>109.1</v>
      </c>
      <c r="Q1426" s="678">
        <v>0.33333333333333337</v>
      </c>
      <c r="R1426" s="662">
        <v>2</v>
      </c>
      <c r="S1426" s="678">
        <v>0.33333333333333331</v>
      </c>
      <c r="T1426" s="745">
        <v>0.5</v>
      </c>
      <c r="U1426" s="701">
        <v>0.33333333333333331</v>
      </c>
    </row>
    <row r="1427" spans="1:21" ht="14.4" customHeight="1" x14ac:dyDescent="0.3">
      <c r="A1427" s="661">
        <v>11</v>
      </c>
      <c r="B1427" s="662" t="s">
        <v>581</v>
      </c>
      <c r="C1427" s="662" t="s">
        <v>2731</v>
      </c>
      <c r="D1427" s="743" t="s">
        <v>4537</v>
      </c>
      <c r="E1427" s="744" t="s">
        <v>2748</v>
      </c>
      <c r="F1427" s="662" t="s">
        <v>2726</v>
      </c>
      <c r="G1427" s="662" t="s">
        <v>4096</v>
      </c>
      <c r="H1427" s="662" t="s">
        <v>1064</v>
      </c>
      <c r="I1427" s="662" t="s">
        <v>4097</v>
      </c>
      <c r="J1427" s="662" t="s">
        <v>4098</v>
      </c>
      <c r="K1427" s="662" t="s">
        <v>4099</v>
      </c>
      <c r="L1427" s="663">
        <v>0</v>
      </c>
      <c r="M1427" s="663">
        <v>0</v>
      </c>
      <c r="N1427" s="662">
        <v>3</v>
      </c>
      <c r="O1427" s="745">
        <v>0.5</v>
      </c>
      <c r="P1427" s="663">
        <v>0</v>
      </c>
      <c r="Q1427" s="678"/>
      <c r="R1427" s="662">
        <v>3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11</v>
      </c>
      <c r="B1428" s="662" t="s">
        <v>581</v>
      </c>
      <c r="C1428" s="662" t="s">
        <v>2731</v>
      </c>
      <c r="D1428" s="743" t="s">
        <v>4537</v>
      </c>
      <c r="E1428" s="744" t="s">
        <v>2748</v>
      </c>
      <c r="F1428" s="662" t="s">
        <v>2726</v>
      </c>
      <c r="G1428" s="662" t="s">
        <v>4100</v>
      </c>
      <c r="H1428" s="662" t="s">
        <v>582</v>
      </c>
      <c r="I1428" s="662" t="s">
        <v>4101</v>
      </c>
      <c r="J1428" s="662" t="s">
        <v>4102</v>
      </c>
      <c r="K1428" s="662" t="s">
        <v>4103</v>
      </c>
      <c r="L1428" s="663">
        <v>194.49</v>
      </c>
      <c r="M1428" s="663">
        <v>388.98</v>
      </c>
      <c r="N1428" s="662">
        <v>2</v>
      </c>
      <c r="O1428" s="745">
        <v>2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11</v>
      </c>
      <c r="B1429" s="662" t="s">
        <v>581</v>
      </c>
      <c r="C1429" s="662" t="s">
        <v>2731</v>
      </c>
      <c r="D1429" s="743" t="s">
        <v>4537</v>
      </c>
      <c r="E1429" s="744" t="s">
        <v>2748</v>
      </c>
      <c r="F1429" s="662" t="s">
        <v>2726</v>
      </c>
      <c r="G1429" s="662" t="s">
        <v>2833</v>
      </c>
      <c r="H1429" s="662" t="s">
        <v>582</v>
      </c>
      <c r="I1429" s="662" t="s">
        <v>4104</v>
      </c>
      <c r="J1429" s="662" t="s">
        <v>962</v>
      </c>
      <c r="K1429" s="662" t="s">
        <v>3545</v>
      </c>
      <c r="L1429" s="663">
        <v>0</v>
      </c>
      <c r="M1429" s="663">
        <v>0</v>
      </c>
      <c r="N1429" s="662">
        <v>2</v>
      </c>
      <c r="O1429" s="745">
        <v>0.5</v>
      </c>
      <c r="P1429" s="663">
        <v>0</v>
      </c>
      <c r="Q1429" s="678"/>
      <c r="R1429" s="662">
        <v>2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11</v>
      </c>
      <c r="B1430" s="662" t="s">
        <v>581</v>
      </c>
      <c r="C1430" s="662" t="s">
        <v>2731</v>
      </c>
      <c r="D1430" s="743" t="s">
        <v>4537</v>
      </c>
      <c r="E1430" s="744" t="s">
        <v>2748</v>
      </c>
      <c r="F1430" s="662" t="s">
        <v>2726</v>
      </c>
      <c r="G1430" s="662" t="s">
        <v>2784</v>
      </c>
      <c r="H1430" s="662" t="s">
        <v>582</v>
      </c>
      <c r="I1430" s="662" t="s">
        <v>725</v>
      </c>
      <c r="J1430" s="662" t="s">
        <v>2785</v>
      </c>
      <c r="K1430" s="662" t="s">
        <v>2786</v>
      </c>
      <c r="L1430" s="663">
        <v>0</v>
      </c>
      <c r="M1430" s="663">
        <v>0</v>
      </c>
      <c r="N1430" s="662">
        <v>33</v>
      </c>
      <c r="O1430" s="745">
        <v>18.5</v>
      </c>
      <c r="P1430" s="663">
        <v>0</v>
      </c>
      <c r="Q1430" s="678"/>
      <c r="R1430" s="662">
        <v>8</v>
      </c>
      <c r="S1430" s="678">
        <v>0.24242424242424243</v>
      </c>
      <c r="T1430" s="745">
        <v>4</v>
      </c>
      <c r="U1430" s="701">
        <v>0.21621621621621623</v>
      </c>
    </row>
    <row r="1431" spans="1:21" ht="14.4" customHeight="1" x14ac:dyDescent="0.3">
      <c r="A1431" s="661">
        <v>11</v>
      </c>
      <c r="B1431" s="662" t="s">
        <v>581</v>
      </c>
      <c r="C1431" s="662" t="s">
        <v>2731</v>
      </c>
      <c r="D1431" s="743" t="s">
        <v>4537</v>
      </c>
      <c r="E1431" s="744" t="s">
        <v>2748</v>
      </c>
      <c r="F1431" s="662" t="s">
        <v>2726</v>
      </c>
      <c r="G1431" s="662" t="s">
        <v>4105</v>
      </c>
      <c r="H1431" s="662" t="s">
        <v>582</v>
      </c>
      <c r="I1431" s="662" t="s">
        <v>4106</v>
      </c>
      <c r="J1431" s="662" t="s">
        <v>4107</v>
      </c>
      <c r="K1431" s="662" t="s">
        <v>4108</v>
      </c>
      <c r="L1431" s="663">
        <v>1795.78</v>
      </c>
      <c r="M1431" s="663">
        <v>8978.9</v>
      </c>
      <c r="N1431" s="662">
        <v>5</v>
      </c>
      <c r="O1431" s="745">
        <v>1.5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11</v>
      </c>
      <c r="B1432" s="662" t="s">
        <v>581</v>
      </c>
      <c r="C1432" s="662" t="s">
        <v>2731</v>
      </c>
      <c r="D1432" s="743" t="s">
        <v>4537</v>
      </c>
      <c r="E1432" s="744" t="s">
        <v>2748</v>
      </c>
      <c r="F1432" s="662" t="s">
        <v>2726</v>
      </c>
      <c r="G1432" s="662" t="s">
        <v>4109</v>
      </c>
      <c r="H1432" s="662" t="s">
        <v>582</v>
      </c>
      <c r="I1432" s="662" t="s">
        <v>4110</v>
      </c>
      <c r="J1432" s="662" t="s">
        <v>4111</v>
      </c>
      <c r="K1432" s="662" t="s">
        <v>2633</v>
      </c>
      <c r="L1432" s="663">
        <v>77.13</v>
      </c>
      <c r="M1432" s="663">
        <v>694.17</v>
      </c>
      <c r="N1432" s="662">
        <v>9</v>
      </c>
      <c r="O1432" s="745">
        <v>2.5</v>
      </c>
      <c r="P1432" s="663">
        <v>617.04</v>
      </c>
      <c r="Q1432" s="678">
        <v>0.88888888888888884</v>
      </c>
      <c r="R1432" s="662">
        <v>8</v>
      </c>
      <c r="S1432" s="678">
        <v>0.88888888888888884</v>
      </c>
      <c r="T1432" s="745">
        <v>2</v>
      </c>
      <c r="U1432" s="701">
        <v>0.8</v>
      </c>
    </row>
    <row r="1433" spans="1:21" ht="14.4" customHeight="1" x14ac:dyDescent="0.3">
      <c r="A1433" s="661">
        <v>11</v>
      </c>
      <c r="B1433" s="662" t="s">
        <v>581</v>
      </c>
      <c r="C1433" s="662" t="s">
        <v>2731</v>
      </c>
      <c r="D1433" s="743" t="s">
        <v>4537</v>
      </c>
      <c r="E1433" s="744" t="s">
        <v>2748</v>
      </c>
      <c r="F1433" s="662" t="s">
        <v>2726</v>
      </c>
      <c r="G1433" s="662" t="s">
        <v>2790</v>
      </c>
      <c r="H1433" s="662" t="s">
        <v>1064</v>
      </c>
      <c r="I1433" s="662" t="s">
        <v>4055</v>
      </c>
      <c r="J1433" s="662" t="s">
        <v>3551</v>
      </c>
      <c r="K1433" s="662" t="s">
        <v>2611</v>
      </c>
      <c r="L1433" s="663">
        <v>31.32</v>
      </c>
      <c r="M1433" s="663">
        <v>93.960000000000008</v>
      </c>
      <c r="N1433" s="662">
        <v>3</v>
      </c>
      <c r="O1433" s="745">
        <v>2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11</v>
      </c>
      <c r="B1434" s="662" t="s">
        <v>581</v>
      </c>
      <c r="C1434" s="662" t="s">
        <v>2731</v>
      </c>
      <c r="D1434" s="743" t="s">
        <v>4537</v>
      </c>
      <c r="E1434" s="744" t="s">
        <v>2748</v>
      </c>
      <c r="F1434" s="662" t="s">
        <v>2726</v>
      </c>
      <c r="G1434" s="662" t="s">
        <v>2790</v>
      </c>
      <c r="H1434" s="662" t="s">
        <v>1064</v>
      </c>
      <c r="I1434" s="662" t="s">
        <v>3402</v>
      </c>
      <c r="J1434" s="662" t="s">
        <v>3141</v>
      </c>
      <c r="K1434" s="662" t="s">
        <v>3403</v>
      </c>
      <c r="L1434" s="663">
        <v>0</v>
      </c>
      <c r="M1434" s="663">
        <v>0</v>
      </c>
      <c r="N1434" s="662">
        <v>1</v>
      </c>
      <c r="O1434" s="745">
        <v>1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11</v>
      </c>
      <c r="B1435" s="662" t="s">
        <v>581</v>
      </c>
      <c r="C1435" s="662" t="s">
        <v>2731</v>
      </c>
      <c r="D1435" s="743" t="s">
        <v>4537</v>
      </c>
      <c r="E1435" s="744" t="s">
        <v>2748</v>
      </c>
      <c r="F1435" s="662" t="s">
        <v>2726</v>
      </c>
      <c r="G1435" s="662" t="s">
        <v>2790</v>
      </c>
      <c r="H1435" s="662" t="s">
        <v>1064</v>
      </c>
      <c r="I1435" s="662" t="s">
        <v>3550</v>
      </c>
      <c r="J1435" s="662" t="s">
        <v>3551</v>
      </c>
      <c r="K1435" s="662" t="s">
        <v>3549</v>
      </c>
      <c r="L1435" s="663">
        <v>300.68</v>
      </c>
      <c r="M1435" s="663">
        <v>300.68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11</v>
      </c>
      <c r="B1436" s="662" t="s">
        <v>581</v>
      </c>
      <c r="C1436" s="662" t="s">
        <v>2731</v>
      </c>
      <c r="D1436" s="743" t="s">
        <v>4537</v>
      </c>
      <c r="E1436" s="744" t="s">
        <v>2748</v>
      </c>
      <c r="F1436" s="662" t="s">
        <v>2726</v>
      </c>
      <c r="G1436" s="662" t="s">
        <v>2936</v>
      </c>
      <c r="H1436" s="662" t="s">
        <v>582</v>
      </c>
      <c r="I1436" s="662" t="s">
        <v>4112</v>
      </c>
      <c r="J1436" s="662" t="s">
        <v>2938</v>
      </c>
      <c r="K1436" s="662" t="s">
        <v>677</v>
      </c>
      <c r="L1436" s="663">
        <v>150.43</v>
      </c>
      <c r="M1436" s="663">
        <v>150.43</v>
      </c>
      <c r="N1436" s="662">
        <v>1</v>
      </c>
      <c r="O1436" s="745">
        <v>0.5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11</v>
      </c>
      <c r="B1437" s="662" t="s">
        <v>581</v>
      </c>
      <c r="C1437" s="662" t="s">
        <v>2731</v>
      </c>
      <c r="D1437" s="743" t="s">
        <v>4537</v>
      </c>
      <c r="E1437" s="744" t="s">
        <v>2748</v>
      </c>
      <c r="F1437" s="662" t="s">
        <v>2726</v>
      </c>
      <c r="G1437" s="662" t="s">
        <v>2936</v>
      </c>
      <c r="H1437" s="662" t="s">
        <v>582</v>
      </c>
      <c r="I1437" s="662" t="s">
        <v>4113</v>
      </c>
      <c r="J1437" s="662" t="s">
        <v>1850</v>
      </c>
      <c r="K1437" s="662" t="s">
        <v>1725</v>
      </c>
      <c r="L1437" s="663">
        <v>410.78</v>
      </c>
      <c r="M1437" s="663">
        <v>410.78</v>
      </c>
      <c r="N1437" s="662">
        <v>1</v>
      </c>
      <c r="O1437" s="745">
        <v>1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11</v>
      </c>
      <c r="B1438" s="662" t="s">
        <v>581</v>
      </c>
      <c r="C1438" s="662" t="s">
        <v>2731</v>
      </c>
      <c r="D1438" s="743" t="s">
        <v>4537</v>
      </c>
      <c r="E1438" s="744" t="s">
        <v>2748</v>
      </c>
      <c r="F1438" s="662" t="s">
        <v>2726</v>
      </c>
      <c r="G1438" s="662" t="s">
        <v>2936</v>
      </c>
      <c r="H1438" s="662" t="s">
        <v>582</v>
      </c>
      <c r="I1438" s="662" t="s">
        <v>4114</v>
      </c>
      <c r="J1438" s="662" t="s">
        <v>1850</v>
      </c>
      <c r="K1438" s="662" t="s">
        <v>3708</v>
      </c>
      <c r="L1438" s="663">
        <v>0</v>
      </c>
      <c r="M1438" s="663">
        <v>0</v>
      </c>
      <c r="N1438" s="662">
        <v>1</v>
      </c>
      <c r="O1438" s="745">
        <v>1</v>
      </c>
      <c r="P1438" s="663"/>
      <c r="Q1438" s="678"/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11</v>
      </c>
      <c r="B1439" s="662" t="s">
        <v>581</v>
      </c>
      <c r="C1439" s="662" t="s">
        <v>2731</v>
      </c>
      <c r="D1439" s="743" t="s">
        <v>4537</v>
      </c>
      <c r="E1439" s="744" t="s">
        <v>2748</v>
      </c>
      <c r="F1439" s="662" t="s">
        <v>2726</v>
      </c>
      <c r="G1439" s="662" t="s">
        <v>3150</v>
      </c>
      <c r="H1439" s="662" t="s">
        <v>582</v>
      </c>
      <c r="I1439" s="662" t="s">
        <v>4115</v>
      </c>
      <c r="J1439" s="662" t="s">
        <v>1724</v>
      </c>
      <c r="K1439" s="662" t="s">
        <v>839</v>
      </c>
      <c r="L1439" s="663">
        <v>0</v>
      </c>
      <c r="M1439" s="663">
        <v>0</v>
      </c>
      <c r="N1439" s="662">
        <v>1</v>
      </c>
      <c r="O1439" s="745">
        <v>0.5</v>
      </c>
      <c r="P1439" s="663"/>
      <c r="Q1439" s="678"/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11</v>
      </c>
      <c r="B1440" s="662" t="s">
        <v>581</v>
      </c>
      <c r="C1440" s="662" t="s">
        <v>2731</v>
      </c>
      <c r="D1440" s="743" t="s">
        <v>4537</v>
      </c>
      <c r="E1440" s="744" t="s">
        <v>2748</v>
      </c>
      <c r="F1440" s="662" t="s">
        <v>2726</v>
      </c>
      <c r="G1440" s="662" t="s">
        <v>3150</v>
      </c>
      <c r="H1440" s="662" t="s">
        <v>582</v>
      </c>
      <c r="I1440" s="662" t="s">
        <v>3154</v>
      </c>
      <c r="J1440" s="662" t="s">
        <v>3152</v>
      </c>
      <c r="K1440" s="662" t="s">
        <v>3155</v>
      </c>
      <c r="L1440" s="663">
        <v>151.62</v>
      </c>
      <c r="M1440" s="663">
        <v>454.86</v>
      </c>
      <c r="N1440" s="662">
        <v>3</v>
      </c>
      <c r="O1440" s="745">
        <v>1</v>
      </c>
      <c r="P1440" s="663">
        <v>303.24</v>
      </c>
      <c r="Q1440" s="678">
        <v>0.66666666666666663</v>
      </c>
      <c r="R1440" s="662">
        <v>2</v>
      </c>
      <c r="S1440" s="678">
        <v>0.66666666666666663</v>
      </c>
      <c r="T1440" s="745">
        <v>0.5</v>
      </c>
      <c r="U1440" s="701">
        <v>0.5</v>
      </c>
    </row>
    <row r="1441" spans="1:21" ht="14.4" customHeight="1" x14ac:dyDescent="0.3">
      <c r="A1441" s="661">
        <v>11</v>
      </c>
      <c r="B1441" s="662" t="s">
        <v>581</v>
      </c>
      <c r="C1441" s="662" t="s">
        <v>2731</v>
      </c>
      <c r="D1441" s="743" t="s">
        <v>4537</v>
      </c>
      <c r="E1441" s="744" t="s">
        <v>2748</v>
      </c>
      <c r="F1441" s="662" t="s">
        <v>2726</v>
      </c>
      <c r="G1441" s="662" t="s">
        <v>3150</v>
      </c>
      <c r="H1441" s="662" t="s">
        <v>582</v>
      </c>
      <c r="I1441" s="662" t="s">
        <v>3411</v>
      </c>
      <c r="J1441" s="662" t="s">
        <v>3152</v>
      </c>
      <c r="K1441" s="662" t="s">
        <v>3412</v>
      </c>
      <c r="L1441" s="663">
        <v>0</v>
      </c>
      <c r="M1441" s="663">
        <v>0</v>
      </c>
      <c r="N1441" s="662">
        <v>1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11</v>
      </c>
      <c r="B1442" s="662" t="s">
        <v>581</v>
      </c>
      <c r="C1442" s="662" t="s">
        <v>2731</v>
      </c>
      <c r="D1442" s="743" t="s">
        <v>4537</v>
      </c>
      <c r="E1442" s="744" t="s">
        <v>2748</v>
      </c>
      <c r="F1442" s="662" t="s">
        <v>2726</v>
      </c>
      <c r="G1442" s="662" t="s">
        <v>3150</v>
      </c>
      <c r="H1442" s="662" t="s">
        <v>582</v>
      </c>
      <c r="I1442" s="662" t="s">
        <v>4116</v>
      </c>
      <c r="J1442" s="662" t="s">
        <v>4117</v>
      </c>
      <c r="K1442" s="662" t="s">
        <v>3155</v>
      </c>
      <c r="L1442" s="663">
        <v>296.55</v>
      </c>
      <c r="M1442" s="663">
        <v>889.65000000000009</v>
      </c>
      <c r="N1442" s="662">
        <v>3</v>
      </c>
      <c r="O1442" s="745">
        <v>1.5</v>
      </c>
      <c r="P1442" s="663">
        <v>593.1</v>
      </c>
      <c r="Q1442" s="678">
        <v>0.66666666666666663</v>
      </c>
      <c r="R1442" s="662">
        <v>2</v>
      </c>
      <c r="S1442" s="678">
        <v>0.66666666666666663</v>
      </c>
      <c r="T1442" s="745">
        <v>1</v>
      </c>
      <c r="U1442" s="701">
        <v>0.66666666666666663</v>
      </c>
    </row>
    <row r="1443" spans="1:21" ht="14.4" customHeight="1" x14ac:dyDescent="0.3">
      <c r="A1443" s="661">
        <v>11</v>
      </c>
      <c r="B1443" s="662" t="s">
        <v>581</v>
      </c>
      <c r="C1443" s="662" t="s">
        <v>2731</v>
      </c>
      <c r="D1443" s="743" t="s">
        <v>4537</v>
      </c>
      <c r="E1443" s="744" t="s">
        <v>2748</v>
      </c>
      <c r="F1443" s="662" t="s">
        <v>2726</v>
      </c>
      <c r="G1443" s="662" t="s">
        <v>3150</v>
      </c>
      <c r="H1443" s="662" t="s">
        <v>582</v>
      </c>
      <c r="I1443" s="662" t="s">
        <v>4118</v>
      </c>
      <c r="J1443" s="662" t="s">
        <v>4117</v>
      </c>
      <c r="K1443" s="662" t="s">
        <v>4119</v>
      </c>
      <c r="L1443" s="663">
        <v>0</v>
      </c>
      <c r="M1443" s="663">
        <v>0</v>
      </c>
      <c r="N1443" s="662">
        <v>1</v>
      </c>
      <c r="O1443" s="745">
        <v>0.5</v>
      </c>
      <c r="P1443" s="663">
        <v>0</v>
      </c>
      <c r="Q1443" s="678"/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11</v>
      </c>
      <c r="B1444" s="662" t="s">
        <v>581</v>
      </c>
      <c r="C1444" s="662" t="s">
        <v>2731</v>
      </c>
      <c r="D1444" s="743" t="s">
        <v>4537</v>
      </c>
      <c r="E1444" s="744" t="s">
        <v>2748</v>
      </c>
      <c r="F1444" s="662" t="s">
        <v>2726</v>
      </c>
      <c r="G1444" s="662" t="s">
        <v>3150</v>
      </c>
      <c r="H1444" s="662" t="s">
        <v>582</v>
      </c>
      <c r="I1444" s="662" t="s">
        <v>4120</v>
      </c>
      <c r="J1444" s="662" t="s">
        <v>4117</v>
      </c>
      <c r="K1444" s="662" t="s">
        <v>4121</v>
      </c>
      <c r="L1444" s="663">
        <v>0</v>
      </c>
      <c r="M1444" s="663">
        <v>0</v>
      </c>
      <c r="N1444" s="662">
        <v>1</v>
      </c>
      <c r="O1444" s="745">
        <v>0.5</v>
      </c>
      <c r="P1444" s="663">
        <v>0</v>
      </c>
      <c r="Q1444" s="678"/>
      <c r="R1444" s="662">
        <v>1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11</v>
      </c>
      <c r="B1445" s="662" t="s">
        <v>581</v>
      </c>
      <c r="C1445" s="662" t="s">
        <v>2731</v>
      </c>
      <c r="D1445" s="743" t="s">
        <v>4537</v>
      </c>
      <c r="E1445" s="744" t="s">
        <v>2748</v>
      </c>
      <c r="F1445" s="662" t="s">
        <v>2726</v>
      </c>
      <c r="G1445" s="662" t="s">
        <v>4122</v>
      </c>
      <c r="H1445" s="662" t="s">
        <v>582</v>
      </c>
      <c r="I1445" s="662" t="s">
        <v>4123</v>
      </c>
      <c r="J1445" s="662" t="s">
        <v>4124</v>
      </c>
      <c r="K1445" s="662" t="s">
        <v>4125</v>
      </c>
      <c r="L1445" s="663">
        <v>0</v>
      </c>
      <c r="M1445" s="663">
        <v>0</v>
      </c>
      <c r="N1445" s="662">
        <v>2</v>
      </c>
      <c r="O1445" s="745">
        <v>1.5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11</v>
      </c>
      <c r="B1446" s="662" t="s">
        <v>581</v>
      </c>
      <c r="C1446" s="662" t="s">
        <v>2731</v>
      </c>
      <c r="D1446" s="743" t="s">
        <v>4537</v>
      </c>
      <c r="E1446" s="744" t="s">
        <v>2748</v>
      </c>
      <c r="F1446" s="662" t="s">
        <v>2728</v>
      </c>
      <c r="G1446" s="662" t="s">
        <v>2839</v>
      </c>
      <c r="H1446" s="662" t="s">
        <v>582</v>
      </c>
      <c r="I1446" s="662" t="s">
        <v>3167</v>
      </c>
      <c r="J1446" s="662" t="s">
        <v>3168</v>
      </c>
      <c r="K1446" s="662"/>
      <c r="L1446" s="663">
        <v>0</v>
      </c>
      <c r="M1446" s="663">
        <v>0</v>
      </c>
      <c r="N1446" s="662">
        <v>1</v>
      </c>
      <c r="O1446" s="745">
        <v>1</v>
      </c>
      <c r="P1446" s="663">
        <v>0</v>
      </c>
      <c r="Q1446" s="678"/>
      <c r="R1446" s="662">
        <v>1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11</v>
      </c>
      <c r="B1447" s="662" t="s">
        <v>581</v>
      </c>
      <c r="C1447" s="662" t="s">
        <v>2731</v>
      </c>
      <c r="D1447" s="743" t="s">
        <v>4537</v>
      </c>
      <c r="E1447" s="744" t="s">
        <v>2748</v>
      </c>
      <c r="F1447" s="662" t="s">
        <v>2728</v>
      </c>
      <c r="G1447" s="662" t="s">
        <v>2839</v>
      </c>
      <c r="H1447" s="662" t="s">
        <v>582</v>
      </c>
      <c r="I1447" s="662" t="s">
        <v>2840</v>
      </c>
      <c r="J1447" s="662" t="s">
        <v>2841</v>
      </c>
      <c r="K1447" s="662" t="s">
        <v>2842</v>
      </c>
      <c r="L1447" s="663">
        <v>0</v>
      </c>
      <c r="M1447" s="663">
        <v>0</v>
      </c>
      <c r="N1447" s="662">
        <v>45</v>
      </c>
      <c r="O1447" s="745">
        <v>43</v>
      </c>
      <c r="P1447" s="663">
        <v>0</v>
      </c>
      <c r="Q1447" s="678"/>
      <c r="R1447" s="662">
        <v>1</v>
      </c>
      <c r="S1447" s="678">
        <v>2.2222222222222223E-2</v>
      </c>
      <c r="T1447" s="745">
        <v>1</v>
      </c>
      <c r="U1447" s="701">
        <v>2.3255813953488372E-2</v>
      </c>
    </row>
    <row r="1448" spans="1:21" ht="14.4" customHeight="1" x14ac:dyDescent="0.3">
      <c r="A1448" s="661">
        <v>11</v>
      </c>
      <c r="B1448" s="662" t="s">
        <v>581</v>
      </c>
      <c r="C1448" s="662" t="s">
        <v>2731</v>
      </c>
      <c r="D1448" s="743" t="s">
        <v>4537</v>
      </c>
      <c r="E1448" s="744" t="s">
        <v>2748</v>
      </c>
      <c r="F1448" s="662" t="s">
        <v>2728</v>
      </c>
      <c r="G1448" s="662" t="s">
        <v>2791</v>
      </c>
      <c r="H1448" s="662" t="s">
        <v>582</v>
      </c>
      <c r="I1448" s="662" t="s">
        <v>3187</v>
      </c>
      <c r="J1448" s="662" t="s">
        <v>3188</v>
      </c>
      <c r="K1448" s="662" t="s">
        <v>3189</v>
      </c>
      <c r="L1448" s="663">
        <v>35.75</v>
      </c>
      <c r="M1448" s="663">
        <v>71.5</v>
      </c>
      <c r="N1448" s="662">
        <v>2</v>
      </c>
      <c r="O1448" s="745">
        <v>1</v>
      </c>
      <c r="P1448" s="663">
        <v>71.5</v>
      </c>
      <c r="Q1448" s="678">
        <v>1</v>
      </c>
      <c r="R1448" s="662">
        <v>2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11</v>
      </c>
      <c r="B1449" s="662" t="s">
        <v>581</v>
      </c>
      <c r="C1449" s="662" t="s">
        <v>2731</v>
      </c>
      <c r="D1449" s="743" t="s">
        <v>4537</v>
      </c>
      <c r="E1449" s="744" t="s">
        <v>2748</v>
      </c>
      <c r="F1449" s="662" t="s">
        <v>2728</v>
      </c>
      <c r="G1449" s="662" t="s">
        <v>4126</v>
      </c>
      <c r="H1449" s="662" t="s">
        <v>582</v>
      </c>
      <c r="I1449" s="662" t="s">
        <v>4127</v>
      </c>
      <c r="J1449" s="662" t="s">
        <v>4128</v>
      </c>
      <c r="K1449" s="662" t="s">
        <v>4129</v>
      </c>
      <c r="L1449" s="663">
        <v>600</v>
      </c>
      <c r="M1449" s="663">
        <v>1200</v>
      </c>
      <c r="N1449" s="662">
        <v>2</v>
      </c>
      <c r="O1449" s="745">
        <v>1</v>
      </c>
      <c r="P1449" s="663">
        <v>1200</v>
      </c>
      <c r="Q1449" s="678">
        <v>1</v>
      </c>
      <c r="R1449" s="662">
        <v>2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11</v>
      </c>
      <c r="B1450" s="662" t="s">
        <v>581</v>
      </c>
      <c r="C1450" s="662" t="s">
        <v>2731</v>
      </c>
      <c r="D1450" s="743" t="s">
        <v>4537</v>
      </c>
      <c r="E1450" s="744" t="s">
        <v>2748</v>
      </c>
      <c r="F1450" s="662" t="s">
        <v>2728</v>
      </c>
      <c r="G1450" s="662" t="s">
        <v>4126</v>
      </c>
      <c r="H1450" s="662" t="s">
        <v>582</v>
      </c>
      <c r="I1450" s="662" t="s">
        <v>4130</v>
      </c>
      <c r="J1450" s="662" t="s">
        <v>4131</v>
      </c>
      <c r="K1450" s="662" t="s">
        <v>4132</v>
      </c>
      <c r="L1450" s="663">
        <v>205</v>
      </c>
      <c r="M1450" s="663">
        <v>205</v>
      </c>
      <c r="N1450" s="662">
        <v>1</v>
      </c>
      <c r="O1450" s="745">
        <v>1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11</v>
      </c>
      <c r="B1451" s="662" t="s">
        <v>581</v>
      </c>
      <c r="C1451" s="662" t="s">
        <v>2731</v>
      </c>
      <c r="D1451" s="743" t="s">
        <v>4537</v>
      </c>
      <c r="E1451" s="744" t="s">
        <v>2748</v>
      </c>
      <c r="F1451" s="662" t="s">
        <v>2728</v>
      </c>
      <c r="G1451" s="662" t="s">
        <v>2795</v>
      </c>
      <c r="H1451" s="662" t="s">
        <v>582</v>
      </c>
      <c r="I1451" s="662" t="s">
        <v>2088</v>
      </c>
      <c r="J1451" s="662" t="s">
        <v>2796</v>
      </c>
      <c r="K1451" s="662" t="s">
        <v>2797</v>
      </c>
      <c r="L1451" s="663">
        <v>748.12</v>
      </c>
      <c r="M1451" s="663">
        <v>2244.36</v>
      </c>
      <c r="N1451" s="662">
        <v>3</v>
      </c>
      <c r="O1451" s="745">
        <v>3</v>
      </c>
      <c r="P1451" s="663">
        <v>2244.36</v>
      </c>
      <c r="Q1451" s="678">
        <v>1</v>
      </c>
      <c r="R1451" s="662">
        <v>3</v>
      </c>
      <c r="S1451" s="678">
        <v>1</v>
      </c>
      <c r="T1451" s="745">
        <v>3</v>
      </c>
      <c r="U1451" s="701">
        <v>1</v>
      </c>
    </row>
    <row r="1452" spans="1:21" ht="14.4" customHeight="1" x14ac:dyDescent="0.3">
      <c r="A1452" s="661">
        <v>11</v>
      </c>
      <c r="B1452" s="662" t="s">
        <v>581</v>
      </c>
      <c r="C1452" s="662" t="s">
        <v>2731</v>
      </c>
      <c r="D1452" s="743" t="s">
        <v>4537</v>
      </c>
      <c r="E1452" s="744" t="s">
        <v>2748</v>
      </c>
      <c r="F1452" s="662" t="s">
        <v>2728</v>
      </c>
      <c r="G1452" s="662" t="s">
        <v>2795</v>
      </c>
      <c r="H1452" s="662" t="s">
        <v>582</v>
      </c>
      <c r="I1452" s="662" t="s">
        <v>2798</v>
      </c>
      <c r="J1452" s="662" t="s">
        <v>2799</v>
      </c>
      <c r="K1452" s="662" t="s">
        <v>2800</v>
      </c>
      <c r="L1452" s="663">
        <v>1000</v>
      </c>
      <c r="M1452" s="663">
        <v>2000</v>
      </c>
      <c r="N1452" s="662">
        <v>2</v>
      </c>
      <c r="O1452" s="745">
        <v>2</v>
      </c>
      <c r="P1452" s="663">
        <v>2000</v>
      </c>
      <c r="Q1452" s="678">
        <v>1</v>
      </c>
      <c r="R1452" s="662">
        <v>2</v>
      </c>
      <c r="S1452" s="678">
        <v>1</v>
      </c>
      <c r="T1452" s="745">
        <v>2</v>
      </c>
      <c r="U1452" s="701">
        <v>1</v>
      </c>
    </row>
    <row r="1453" spans="1:21" ht="14.4" customHeight="1" x14ac:dyDescent="0.3">
      <c r="A1453" s="661">
        <v>11</v>
      </c>
      <c r="B1453" s="662" t="s">
        <v>581</v>
      </c>
      <c r="C1453" s="662" t="s">
        <v>2731</v>
      </c>
      <c r="D1453" s="743" t="s">
        <v>4537</v>
      </c>
      <c r="E1453" s="744" t="s">
        <v>2748</v>
      </c>
      <c r="F1453" s="662" t="s">
        <v>2728</v>
      </c>
      <c r="G1453" s="662" t="s">
        <v>2795</v>
      </c>
      <c r="H1453" s="662" t="s">
        <v>582</v>
      </c>
      <c r="I1453" s="662" t="s">
        <v>2899</v>
      </c>
      <c r="J1453" s="662" t="s">
        <v>2900</v>
      </c>
      <c r="K1453" s="662" t="s">
        <v>2901</v>
      </c>
      <c r="L1453" s="663">
        <v>350</v>
      </c>
      <c r="M1453" s="663">
        <v>700</v>
      </c>
      <c r="N1453" s="662">
        <v>2</v>
      </c>
      <c r="O1453" s="745">
        <v>2</v>
      </c>
      <c r="P1453" s="663">
        <v>700</v>
      </c>
      <c r="Q1453" s="678">
        <v>1</v>
      </c>
      <c r="R1453" s="662">
        <v>2</v>
      </c>
      <c r="S1453" s="678">
        <v>1</v>
      </c>
      <c r="T1453" s="745">
        <v>2</v>
      </c>
      <c r="U1453" s="701">
        <v>1</v>
      </c>
    </row>
    <row r="1454" spans="1:21" ht="14.4" customHeight="1" x14ac:dyDescent="0.3">
      <c r="A1454" s="661">
        <v>11</v>
      </c>
      <c r="B1454" s="662" t="s">
        <v>581</v>
      </c>
      <c r="C1454" s="662" t="s">
        <v>2731</v>
      </c>
      <c r="D1454" s="743" t="s">
        <v>4537</v>
      </c>
      <c r="E1454" s="744" t="s">
        <v>2748</v>
      </c>
      <c r="F1454" s="662" t="s">
        <v>2728</v>
      </c>
      <c r="G1454" s="662" t="s">
        <v>2795</v>
      </c>
      <c r="H1454" s="662" t="s">
        <v>582</v>
      </c>
      <c r="I1454" s="662" t="s">
        <v>2801</v>
      </c>
      <c r="J1454" s="662" t="s">
        <v>2802</v>
      </c>
      <c r="K1454" s="662" t="s">
        <v>2803</v>
      </c>
      <c r="L1454" s="663">
        <v>500</v>
      </c>
      <c r="M1454" s="663">
        <v>1000</v>
      </c>
      <c r="N1454" s="662">
        <v>2</v>
      </c>
      <c r="O1454" s="745">
        <v>2</v>
      </c>
      <c r="P1454" s="663">
        <v>1000</v>
      </c>
      <c r="Q1454" s="678">
        <v>1</v>
      </c>
      <c r="R1454" s="662">
        <v>2</v>
      </c>
      <c r="S1454" s="678">
        <v>1</v>
      </c>
      <c r="T1454" s="745">
        <v>2</v>
      </c>
      <c r="U1454" s="701">
        <v>1</v>
      </c>
    </row>
    <row r="1455" spans="1:21" ht="14.4" customHeight="1" x14ac:dyDescent="0.3">
      <c r="A1455" s="661">
        <v>11</v>
      </c>
      <c r="B1455" s="662" t="s">
        <v>581</v>
      </c>
      <c r="C1455" s="662" t="s">
        <v>2731</v>
      </c>
      <c r="D1455" s="743" t="s">
        <v>4537</v>
      </c>
      <c r="E1455" s="744" t="s">
        <v>2748</v>
      </c>
      <c r="F1455" s="662" t="s">
        <v>2728</v>
      </c>
      <c r="G1455" s="662" t="s">
        <v>2795</v>
      </c>
      <c r="H1455" s="662" t="s">
        <v>582</v>
      </c>
      <c r="I1455" s="662" t="s">
        <v>3198</v>
      </c>
      <c r="J1455" s="662" t="s">
        <v>3199</v>
      </c>
      <c r="K1455" s="662" t="s">
        <v>3200</v>
      </c>
      <c r="L1455" s="663">
        <v>969.57</v>
      </c>
      <c r="M1455" s="663">
        <v>969.57</v>
      </c>
      <c r="N1455" s="662">
        <v>1</v>
      </c>
      <c r="O1455" s="745">
        <v>1</v>
      </c>
      <c r="P1455" s="663">
        <v>969.57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11</v>
      </c>
      <c r="B1456" s="662" t="s">
        <v>581</v>
      </c>
      <c r="C1456" s="662" t="s">
        <v>2731</v>
      </c>
      <c r="D1456" s="743" t="s">
        <v>4537</v>
      </c>
      <c r="E1456" s="744" t="s">
        <v>2748</v>
      </c>
      <c r="F1456" s="662" t="s">
        <v>2728</v>
      </c>
      <c r="G1456" s="662" t="s">
        <v>2795</v>
      </c>
      <c r="H1456" s="662" t="s">
        <v>582</v>
      </c>
      <c r="I1456" s="662" t="s">
        <v>3420</v>
      </c>
      <c r="J1456" s="662" t="s">
        <v>3421</v>
      </c>
      <c r="K1456" s="662" t="s">
        <v>3422</v>
      </c>
      <c r="L1456" s="663">
        <v>2200</v>
      </c>
      <c r="M1456" s="663">
        <v>6600</v>
      </c>
      <c r="N1456" s="662">
        <v>3</v>
      </c>
      <c r="O1456" s="745">
        <v>3</v>
      </c>
      <c r="P1456" s="663">
        <v>2200</v>
      </c>
      <c r="Q1456" s="678">
        <v>0.33333333333333331</v>
      </c>
      <c r="R1456" s="662">
        <v>1</v>
      </c>
      <c r="S1456" s="678">
        <v>0.33333333333333331</v>
      </c>
      <c r="T1456" s="745">
        <v>1</v>
      </c>
      <c r="U1456" s="701">
        <v>0.33333333333333331</v>
      </c>
    </row>
    <row r="1457" spans="1:21" ht="14.4" customHeight="1" x14ac:dyDescent="0.3">
      <c r="A1457" s="661">
        <v>11</v>
      </c>
      <c r="B1457" s="662" t="s">
        <v>581</v>
      </c>
      <c r="C1457" s="662" t="s">
        <v>2731</v>
      </c>
      <c r="D1457" s="743" t="s">
        <v>4537</v>
      </c>
      <c r="E1457" s="744" t="s">
        <v>2748</v>
      </c>
      <c r="F1457" s="662" t="s">
        <v>2728</v>
      </c>
      <c r="G1457" s="662" t="s">
        <v>2795</v>
      </c>
      <c r="H1457" s="662" t="s">
        <v>582</v>
      </c>
      <c r="I1457" s="662" t="s">
        <v>3503</v>
      </c>
      <c r="J1457" s="662" t="s">
        <v>3421</v>
      </c>
      <c r="K1457" s="662" t="s">
        <v>3504</v>
      </c>
      <c r="L1457" s="663">
        <v>1600</v>
      </c>
      <c r="M1457" s="663">
        <v>6400</v>
      </c>
      <c r="N1457" s="662">
        <v>4</v>
      </c>
      <c r="O1457" s="745">
        <v>4</v>
      </c>
      <c r="P1457" s="663">
        <v>4800</v>
      </c>
      <c r="Q1457" s="678">
        <v>0.75</v>
      </c>
      <c r="R1457" s="662">
        <v>3</v>
      </c>
      <c r="S1457" s="678">
        <v>0.75</v>
      </c>
      <c r="T1457" s="745">
        <v>3</v>
      </c>
      <c r="U1457" s="701">
        <v>0.75</v>
      </c>
    </row>
    <row r="1458" spans="1:21" ht="14.4" customHeight="1" x14ac:dyDescent="0.3">
      <c r="A1458" s="661">
        <v>11</v>
      </c>
      <c r="B1458" s="662" t="s">
        <v>581</v>
      </c>
      <c r="C1458" s="662" t="s">
        <v>2731</v>
      </c>
      <c r="D1458" s="743" t="s">
        <v>4537</v>
      </c>
      <c r="E1458" s="744" t="s">
        <v>2748</v>
      </c>
      <c r="F1458" s="662" t="s">
        <v>2728</v>
      </c>
      <c r="G1458" s="662" t="s">
        <v>2795</v>
      </c>
      <c r="H1458" s="662" t="s">
        <v>582</v>
      </c>
      <c r="I1458" s="662" t="s">
        <v>2804</v>
      </c>
      <c r="J1458" s="662" t="s">
        <v>2805</v>
      </c>
      <c r="K1458" s="662" t="s">
        <v>2806</v>
      </c>
      <c r="L1458" s="663">
        <v>971.25</v>
      </c>
      <c r="M1458" s="663">
        <v>2913.75</v>
      </c>
      <c r="N1458" s="662">
        <v>3</v>
      </c>
      <c r="O1458" s="745">
        <v>3</v>
      </c>
      <c r="P1458" s="663">
        <v>2913.75</v>
      </c>
      <c r="Q1458" s="678">
        <v>1</v>
      </c>
      <c r="R1458" s="662">
        <v>3</v>
      </c>
      <c r="S1458" s="678">
        <v>1</v>
      </c>
      <c r="T1458" s="745">
        <v>3</v>
      </c>
      <c r="U1458" s="701">
        <v>1</v>
      </c>
    </row>
    <row r="1459" spans="1:21" ht="14.4" customHeight="1" x14ac:dyDescent="0.3">
      <c r="A1459" s="661">
        <v>11</v>
      </c>
      <c r="B1459" s="662" t="s">
        <v>581</v>
      </c>
      <c r="C1459" s="662" t="s">
        <v>2731</v>
      </c>
      <c r="D1459" s="743" t="s">
        <v>4537</v>
      </c>
      <c r="E1459" s="744" t="s">
        <v>2748</v>
      </c>
      <c r="F1459" s="662" t="s">
        <v>2728</v>
      </c>
      <c r="G1459" s="662" t="s">
        <v>2795</v>
      </c>
      <c r="H1459" s="662" t="s">
        <v>582</v>
      </c>
      <c r="I1459" s="662" t="s">
        <v>2910</v>
      </c>
      <c r="J1459" s="662" t="s">
        <v>2911</v>
      </c>
      <c r="K1459" s="662"/>
      <c r="L1459" s="663">
        <v>500</v>
      </c>
      <c r="M1459" s="663">
        <v>500</v>
      </c>
      <c r="N1459" s="662">
        <v>1</v>
      </c>
      <c r="O1459" s="745">
        <v>1</v>
      </c>
      <c r="P1459" s="663">
        <v>500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11</v>
      </c>
      <c r="B1460" s="662" t="s">
        <v>581</v>
      </c>
      <c r="C1460" s="662" t="s">
        <v>2731</v>
      </c>
      <c r="D1460" s="743" t="s">
        <v>4537</v>
      </c>
      <c r="E1460" s="744" t="s">
        <v>2748</v>
      </c>
      <c r="F1460" s="662" t="s">
        <v>2728</v>
      </c>
      <c r="G1460" s="662" t="s">
        <v>2795</v>
      </c>
      <c r="H1460" s="662" t="s">
        <v>582</v>
      </c>
      <c r="I1460" s="662" t="s">
        <v>3207</v>
      </c>
      <c r="J1460" s="662" t="s">
        <v>3208</v>
      </c>
      <c r="K1460" s="662"/>
      <c r="L1460" s="663">
        <v>600</v>
      </c>
      <c r="M1460" s="663">
        <v>600</v>
      </c>
      <c r="N1460" s="662">
        <v>1</v>
      </c>
      <c r="O1460" s="745">
        <v>1</v>
      </c>
      <c r="P1460" s="663">
        <v>600</v>
      </c>
      <c r="Q1460" s="678">
        <v>1</v>
      </c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11</v>
      </c>
      <c r="B1461" s="662" t="s">
        <v>581</v>
      </c>
      <c r="C1461" s="662" t="s">
        <v>2731</v>
      </c>
      <c r="D1461" s="743" t="s">
        <v>4537</v>
      </c>
      <c r="E1461" s="744" t="s">
        <v>2748</v>
      </c>
      <c r="F1461" s="662" t="s">
        <v>2728</v>
      </c>
      <c r="G1461" s="662" t="s">
        <v>2795</v>
      </c>
      <c r="H1461" s="662" t="s">
        <v>582</v>
      </c>
      <c r="I1461" s="662" t="s">
        <v>4133</v>
      </c>
      <c r="J1461" s="662" t="s">
        <v>4134</v>
      </c>
      <c r="K1461" s="662" t="s">
        <v>4135</v>
      </c>
      <c r="L1461" s="663">
        <v>600</v>
      </c>
      <c r="M1461" s="663">
        <v>600</v>
      </c>
      <c r="N1461" s="662">
        <v>1</v>
      </c>
      <c r="O1461" s="745">
        <v>1</v>
      </c>
      <c r="P1461" s="663">
        <v>600</v>
      </c>
      <c r="Q1461" s="678">
        <v>1</v>
      </c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11</v>
      </c>
      <c r="B1462" s="662" t="s">
        <v>581</v>
      </c>
      <c r="C1462" s="662" t="s">
        <v>2731</v>
      </c>
      <c r="D1462" s="743" t="s">
        <v>4537</v>
      </c>
      <c r="E1462" s="744" t="s">
        <v>2748</v>
      </c>
      <c r="F1462" s="662" t="s">
        <v>2728</v>
      </c>
      <c r="G1462" s="662" t="s">
        <v>2795</v>
      </c>
      <c r="H1462" s="662" t="s">
        <v>582</v>
      </c>
      <c r="I1462" s="662" t="s">
        <v>4136</v>
      </c>
      <c r="J1462" s="662" t="s">
        <v>4137</v>
      </c>
      <c r="K1462" s="662" t="s">
        <v>4138</v>
      </c>
      <c r="L1462" s="663">
        <v>855</v>
      </c>
      <c r="M1462" s="663">
        <v>1710</v>
      </c>
      <c r="N1462" s="662">
        <v>2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11</v>
      </c>
      <c r="B1463" s="662" t="s">
        <v>581</v>
      </c>
      <c r="C1463" s="662" t="s">
        <v>2731</v>
      </c>
      <c r="D1463" s="743" t="s">
        <v>4537</v>
      </c>
      <c r="E1463" s="744" t="s">
        <v>2748</v>
      </c>
      <c r="F1463" s="662" t="s">
        <v>2728</v>
      </c>
      <c r="G1463" s="662" t="s">
        <v>2795</v>
      </c>
      <c r="H1463" s="662" t="s">
        <v>582</v>
      </c>
      <c r="I1463" s="662" t="s">
        <v>3212</v>
      </c>
      <c r="J1463" s="662" t="s">
        <v>3213</v>
      </c>
      <c r="K1463" s="662" t="s">
        <v>3214</v>
      </c>
      <c r="L1463" s="663">
        <v>600</v>
      </c>
      <c r="M1463" s="663">
        <v>600</v>
      </c>
      <c r="N1463" s="662">
        <v>1</v>
      </c>
      <c r="O1463" s="745">
        <v>1</v>
      </c>
      <c r="P1463" s="663">
        <v>600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11</v>
      </c>
      <c r="B1464" s="662" t="s">
        <v>581</v>
      </c>
      <c r="C1464" s="662" t="s">
        <v>2731</v>
      </c>
      <c r="D1464" s="743" t="s">
        <v>4537</v>
      </c>
      <c r="E1464" s="744" t="s">
        <v>2748</v>
      </c>
      <c r="F1464" s="662" t="s">
        <v>2728</v>
      </c>
      <c r="G1464" s="662" t="s">
        <v>2795</v>
      </c>
      <c r="H1464" s="662" t="s">
        <v>582</v>
      </c>
      <c r="I1464" s="662" t="s">
        <v>2807</v>
      </c>
      <c r="J1464" s="662" t="s">
        <v>2808</v>
      </c>
      <c r="K1464" s="662"/>
      <c r="L1464" s="663">
        <v>1000</v>
      </c>
      <c r="M1464" s="663">
        <v>1000</v>
      </c>
      <c r="N1464" s="662">
        <v>1</v>
      </c>
      <c r="O1464" s="745">
        <v>1</v>
      </c>
      <c r="P1464" s="663">
        <v>1000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11</v>
      </c>
      <c r="B1465" s="662" t="s">
        <v>581</v>
      </c>
      <c r="C1465" s="662" t="s">
        <v>2731</v>
      </c>
      <c r="D1465" s="743" t="s">
        <v>4537</v>
      </c>
      <c r="E1465" s="744" t="s">
        <v>2748</v>
      </c>
      <c r="F1465" s="662" t="s">
        <v>2728</v>
      </c>
      <c r="G1465" s="662" t="s">
        <v>2795</v>
      </c>
      <c r="H1465" s="662" t="s">
        <v>582</v>
      </c>
      <c r="I1465" s="662" t="s">
        <v>3505</v>
      </c>
      <c r="J1465" s="662" t="s">
        <v>3506</v>
      </c>
      <c r="K1465" s="662" t="s">
        <v>3507</v>
      </c>
      <c r="L1465" s="663">
        <v>350</v>
      </c>
      <c r="M1465" s="663">
        <v>700</v>
      </c>
      <c r="N1465" s="662">
        <v>2</v>
      </c>
      <c r="O1465" s="745">
        <v>2</v>
      </c>
      <c r="P1465" s="663">
        <v>700</v>
      </c>
      <c r="Q1465" s="678">
        <v>1</v>
      </c>
      <c r="R1465" s="662">
        <v>2</v>
      </c>
      <c r="S1465" s="678">
        <v>1</v>
      </c>
      <c r="T1465" s="745">
        <v>2</v>
      </c>
      <c r="U1465" s="701">
        <v>1</v>
      </c>
    </row>
    <row r="1466" spans="1:21" ht="14.4" customHeight="1" x14ac:dyDescent="0.3">
      <c r="A1466" s="661">
        <v>11</v>
      </c>
      <c r="B1466" s="662" t="s">
        <v>581</v>
      </c>
      <c r="C1466" s="662" t="s">
        <v>2731</v>
      </c>
      <c r="D1466" s="743" t="s">
        <v>4537</v>
      </c>
      <c r="E1466" s="744" t="s">
        <v>2748</v>
      </c>
      <c r="F1466" s="662" t="s">
        <v>2728</v>
      </c>
      <c r="G1466" s="662" t="s">
        <v>2795</v>
      </c>
      <c r="H1466" s="662" t="s">
        <v>582</v>
      </c>
      <c r="I1466" s="662" t="s">
        <v>3758</v>
      </c>
      <c r="J1466" s="662" t="s">
        <v>3759</v>
      </c>
      <c r="K1466" s="662" t="s">
        <v>3760</v>
      </c>
      <c r="L1466" s="663">
        <v>500</v>
      </c>
      <c r="M1466" s="663">
        <v>500</v>
      </c>
      <c r="N1466" s="662">
        <v>1</v>
      </c>
      <c r="O1466" s="745">
        <v>1</v>
      </c>
      <c r="P1466" s="663">
        <v>500</v>
      </c>
      <c r="Q1466" s="678">
        <v>1</v>
      </c>
      <c r="R1466" s="662">
        <v>1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11</v>
      </c>
      <c r="B1467" s="662" t="s">
        <v>581</v>
      </c>
      <c r="C1467" s="662" t="s">
        <v>2731</v>
      </c>
      <c r="D1467" s="743" t="s">
        <v>4537</v>
      </c>
      <c r="E1467" s="744" t="s">
        <v>2748</v>
      </c>
      <c r="F1467" s="662" t="s">
        <v>2728</v>
      </c>
      <c r="G1467" s="662" t="s">
        <v>2795</v>
      </c>
      <c r="H1467" s="662" t="s">
        <v>582</v>
      </c>
      <c r="I1467" s="662" t="s">
        <v>2912</v>
      </c>
      <c r="J1467" s="662" t="s">
        <v>2913</v>
      </c>
      <c r="K1467" s="662" t="s">
        <v>2914</v>
      </c>
      <c r="L1467" s="663">
        <v>3200</v>
      </c>
      <c r="M1467" s="663">
        <v>3200</v>
      </c>
      <c r="N1467" s="662">
        <v>1</v>
      </c>
      <c r="O1467" s="745">
        <v>1</v>
      </c>
      <c r="P1467" s="663">
        <v>3200</v>
      </c>
      <c r="Q1467" s="678">
        <v>1</v>
      </c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11</v>
      </c>
      <c r="B1468" s="662" t="s">
        <v>581</v>
      </c>
      <c r="C1468" s="662" t="s">
        <v>2731</v>
      </c>
      <c r="D1468" s="743" t="s">
        <v>4537</v>
      </c>
      <c r="E1468" s="744" t="s">
        <v>2748</v>
      </c>
      <c r="F1468" s="662" t="s">
        <v>2728</v>
      </c>
      <c r="G1468" s="662" t="s">
        <v>2795</v>
      </c>
      <c r="H1468" s="662" t="s">
        <v>582</v>
      </c>
      <c r="I1468" s="662" t="s">
        <v>3839</v>
      </c>
      <c r="J1468" s="662" t="s">
        <v>3840</v>
      </c>
      <c r="K1468" s="662" t="s">
        <v>3841</v>
      </c>
      <c r="L1468" s="663">
        <v>2520</v>
      </c>
      <c r="M1468" s="663">
        <v>5040</v>
      </c>
      <c r="N1468" s="662">
        <v>2</v>
      </c>
      <c r="O1468" s="745">
        <v>2</v>
      </c>
      <c r="P1468" s="663">
        <v>5040</v>
      </c>
      <c r="Q1468" s="678">
        <v>1</v>
      </c>
      <c r="R1468" s="662">
        <v>2</v>
      </c>
      <c r="S1468" s="678">
        <v>1</v>
      </c>
      <c r="T1468" s="745">
        <v>2</v>
      </c>
      <c r="U1468" s="701">
        <v>1</v>
      </c>
    </row>
    <row r="1469" spans="1:21" ht="14.4" customHeight="1" x14ac:dyDescent="0.3">
      <c r="A1469" s="661">
        <v>11</v>
      </c>
      <c r="B1469" s="662" t="s">
        <v>581</v>
      </c>
      <c r="C1469" s="662" t="s">
        <v>2731</v>
      </c>
      <c r="D1469" s="743" t="s">
        <v>4537</v>
      </c>
      <c r="E1469" s="744" t="s">
        <v>2748</v>
      </c>
      <c r="F1469" s="662" t="s">
        <v>2728</v>
      </c>
      <c r="G1469" s="662" t="s">
        <v>2795</v>
      </c>
      <c r="H1469" s="662" t="s">
        <v>582</v>
      </c>
      <c r="I1469" s="662" t="s">
        <v>4139</v>
      </c>
      <c r="J1469" s="662" t="s">
        <v>4140</v>
      </c>
      <c r="K1469" s="662" t="s">
        <v>4141</v>
      </c>
      <c r="L1469" s="663">
        <v>220.56</v>
      </c>
      <c r="M1469" s="663">
        <v>220.56</v>
      </c>
      <c r="N1469" s="662">
        <v>1</v>
      </c>
      <c r="O1469" s="745">
        <v>1</v>
      </c>
      <c r="P1469" s="663">
        <v>220.56</v>
      </c>
      <c r="Q1469" s="678">
        <v>1</v>
      </c>
      <c r="R1469" s="662">
        <v>1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11</v>
      </c>
      <c r="B1470" s="662" t="s">
        <v>581</v>
      </c>
      <c r="C1470" s="662" t="s">
        <v>2731</v>
      </c>
      <c r="D1470" s="743" t="s">
        <v>4537</v>
      </c>
      <c r="E1470" s="744" t="s">
        <v>2748</v>
      </c>
      <c r="F1470" s="662" t="s">
        <v>2728</v>
      </c>
      <c r="G1470" s="662" t="s">
        <v>2795</v>
      </c>
      <c r="H1470" s="662" t="s">
        <v>582</v>
      </c>
      <c r="I1470" s="662" t="s">
        <v>4142</v>
      </c>
      <c r="J1470" s="662" t="s">
        <v>4143</v>
      </c>
      <c r="K1470" s="662" t="s">
        <v>4144</v>
      </c>
      <c r="L1470" s="663">
        <v>1000</v>
      </c>
      <c r="M1470" s="663">
        <v>1000</v>
      </c>
      <c r="N1470" s="662">
        <v>1</v>
      </c>
      <c r="O1470" s="745">
        <v>1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11</v>
      </c>
      <c r="B1471" s="662" t="s">
        <v>581</v>
      </c>
      <c r="C1471" s="662" t="s">
        <v>2731</v>
      </c>
      <c r="D1471" s="743" t="s">
        <v>4537</v>
      </c>
      <c r="E1471" s="744" t="s">
        <v>2748</v>
      </c>
      <c r="F1471" s="662" t="s">
        <v>2728</v>
      </c>
      <c r="G1471" s="662" t="s">
        <v>2795</v>
      </c>
      <c r="H1471" s="662" t="s">
        <v>582</v>
      </c>
      <c r="I1471" s="662" t="s">
        <v>4145</v>
      </c>
      <c r="J1471" s="662" t="s">
        <v>4146</v>
      </c>
      <c r="K1471" s="662" t="s">
        <v>4147</v>
      </c>
      <c r="L1471" s="663">
        <v>500</v>
      </c>
      <c r="M1471" s="663">
        <v>500</v>
      </c>
      <c r="N1471" s="662">
        <v>1</v>
      </c>
      <c r="O1471" s="745">
        <v>1</v>
      </c>
      <c r="P1471" s="663">
        <v>500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11</v>
      </c>
      <c r="B1472" s="662" t="s">
        <v>581</v>
      </c>
      <c r="C1472" s="662" t="s">
        <v>2731</v>
      </c>
      <c r="D1472" s="743" t="s">
        <v>4537</v>
      </c>
      <c r="E1472" s="744" t="s">
        <v>2748</v>
      </c>
      <c r="F1472" s="662" t="s">
        <v>2728</v>
      </c>
      <c r="G1472" s="662" t="s">
        <v>2795</v>
      </c>
      <c r="H1472" s="662" t="s">
        <v>582</v>
      </c>
      <c r="I1472" s="662" t="s">
        <v>4148</v>
      </c>
      <c r="J1472" s="662" t="s">
        <v>4149</v>
      </c>
      <c r="K1472" s="662" t="s">
        <v>4150</v>
      </c>
      <c r="L1472" s="663">
        <v>600</v>
      </c>
      <c r="M1472" s="663">
        <v>1200</v>
      </c>
      <c r="N1472" s="662">
        <v>2</v>
      </c>
      <c r="O1472" s="745">
        <v>1</v>
      </c>
      <c r="P1472" s="663">
        <v>1200</v>
      </c>
      <c r="Q1472" s="678">
        <v>1</v>
      </c>
      <c r="R1472" s="662">
        <v>2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11</v>
      </c>
      <c r="B1473" s="662" t="s">
        <v>581</v>
      </c>
      <c r="C1473" s="662" t="s">
        <v>2731</v>
      </c>
      <c r="D1473" s="743" t="s">
        <v>4537</v>
      </c>
      <c r="E1473" s="744" t="s">
        <v>2748</v>
      </c>
      <c r="F1473" s="662" t="s">
        <v>2728</v>
      </c>
      <c r="G1473" s="662" t="s">
        <v>2795</v>
      </c>
      <c r="H1473" s="662" t="s">
        <v>582</v>
      </c>
      <c r="I1473" s="662" t="s">
        <v>4151</v>
      </c>
      <c r="J1473" s="662" t="s">
        <v>4152</v>
      </c>
      <c r="K1473" s="662" t="s">
        <v>4153</v>
      </c>
      <c r="L1473" s="663">
        <v>100</v>
      </c>
      <c r="M1473" s="663">
        <v>100</v>
      </c>
      <c r="N1473" s="662">
        <v>1</v>
      </c>
      <c r="O1473" s="745">
        <v>1</v>
      </c>
      <c r="P1473" s="663">
        <v>100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11</v>
      </c>
      <c r="B1474" s="662" t="s">
        <v>581</v>
      </c>
      <c r="C1474" s="662" t="s">
        <v>2731</v>
      </c>
      <c r="D1474" s="743" t="s">
        <v>4537</v>
      </c>
      <c r="E1474" s="744" t="s">
        <v>2748</v>
      </c>
      <c r="F1474" s="662" t="s">
        <v>2728</v>
      </c>
      <c r="G1474" s="662" t="s">
        <v>2795</v>
      </c>
      <c r="H1474" s="662" t="s">
        <v>582</v>
      </c>
      <c r="I1474" s="662" t="s">
        <v>4154</v>
      </c>
      <c r="J1474" s="662" t="s">
        <v>4155</v>
      </c>
      <c r="K1474" s="662" t="s">
        <v>4156</v>
      </c>
      <c r="L1474" s="663">
        <v>1500</v>
      </c>
      <c r="M1474" s="663">
        <v>1500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11</v>
      </c>
      <c r="B1475" s="662" t="s">
        <v>581</v>
      </c>
      <c r="C1475" s="662" t="s">
        <v>2731</v>
      </c>
      <c r="D1475" s="743" t="s">
        <v>4537</v>
      </c>
      <c r="E1475" s="744" t="s">
        <v>2748</v>
      </c>
      <c r="F1475" s="662" t="s">
        <v>2728</v>
      </c>
      <c r="G1475" s="662" t="s">
        <v>2795</v>
      </c>
      <c r="H1475" s="662" t="s">
        <v>582</v>
      </c>
      <c r="I1475" s="662" t="s">
        <v>4157</v>
      </c>
      <c r="J1475" s="662" t="s">
        <v>4158</v>
      </c>
      <c r="K1475" s="662"/>
      <c r="L1475" s="663">
        <v>506.94</v>
      </c>
      <c r="M1475" s="663">
        <v>506.94</v>
      </c>
      <c r="N1475" s="662">
        <v>1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11</v>
      </c>
      <c r="B1476" s="662" t="s">
        <v>581</v>
      </c>
      <c r="C1476" s="662" t="s">
        <v>2731</v>
      </c>
      <c r="D1476" s="743" t="s">
        <v>4537</v>
      </c>
      <c r="E1476" s="744" t="s">
        <v>2748</v>
      </c>
      <c r="F1476" s="662" t="s">
        <v>2728</v>
      </c>
      <c r="G1476" s="662" t="s">
        <v>2809</v>
      </c>
      <c r="H1476" s="662" t="s">
        <v>582</v>
      </c>
      <c r="I1476" s="662" t="s">
        <v>4159</v>
      </c>
      <c r="J1476" s="662" t="s">
        <v>4160</v>
      </c>
      <c r="K1476" s="662" t="s">
        <v>4161</v>
      </c>
      <c r="L1476" s="663">
        <v>3990</v>
      </c>
      <c r="M1476" s="663">
        <v>3990</v>
      </c>
      <c r="N1476" s="662">
        <v>1</v>
      </c>
      <c r="O1476" s="745">
        <v>1</v>
      </c>
      <c r="P1476" s="663">
        <v>3990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11</v>
      </c>
      <c r="B1477" s="662" t="s">
        <v>581</v>
      </c>
      <c r="C1477" s="662" t="s">
        <v>2731</v>
      </c>
      <c r="D1477" s="743" t="s">
        <v>4537</v>
      </c>
      <c r="E1477" s="744" t="s">
        <v>2748</v>
      </c>
      <c r="F1477" s="662" t="s">
        <v>2728</v>
      </c>
      <c r="G1477" s="662" t="s">
        <v>2809</v>
      </c>
      <c r="H1477" s="662" t="s">
        <v>582</v>
      </c>
      <c r="I1477" s="662" t="s">
        <v>2921</v>
      </c>
      <c r="J1477" s="662" t="s">
        <v>2922</v>
      </c>
      <c r="K1477" s="662" t="s">
        <v>2923</v>
      </c>
      <c r="L1477" s="663">
        <v>200</v>
      </c>
      <c r="M1477" s="663">
        <v>7200</v>
      </c>
      <c r="N1477" s="662">
        <v>36</v>
      </c>
      <c r="O1477" s="745">
        <v>19</v>
      </c>
      <c r="P1477" s="663">
        <v>5400</v>
      </c>
      <c r="Q1477" s="678">
        <v>0.75</v>
      </c>
      <c r="R1477" s="662">
        <v>27</v>
      </c>
      <c r="S1477" s="678">
        <v>0.75</v>
      </c>
      <c r="T1477" s="745">
        <v>14</v>
      </c>
      <c r="U1477" s="701">
        <v>0.73684210526315785</v>
      </c>
    </row>
    <row r="1478" spans="1:21" ht="14.4" customHeight="1" x14ac:dyDescent="0.3">
      <c r="A1478" s="661">
        <v>11</v>
      </c>
      <c r="B1478" s="662" t="s">
        <v>581</v>
      </c>
      <c r="C1478" s="662" t="s">
        <v>2731</v>
      </c>
      <c r="D1478" s="743" t="s">
        <v>4537</v>
      </c>
      <c r="E1478" s="744" t="s">
        <v>2748</v>
      </c>
      <c r="F1478" s="662" t="s">
        <v>2728</v>
      </c>
      <c r="G1478" s="662" t="s">
        <v>2809</v>
      </c>
      <c r="H1478" s="662" t="s">
        <v>582</v>
      </c>
      <c r="I1478" s="662" t="s">
        <v>2813</v>
      </c>
      <c r="J1478" s="662" t="s">
        <v>2814</v>
      </c>
      <c r="K1478" s="662" t="s">
        <v>2815</v>
      </c>
      <c r="L1478" s="663">
        <v>278.75</v>
      </c>
      <c r="M1478" s="663">
        <v>31220</v>
      </c>
      <c r="N1478" s="662">
        <v>112</v>
      </c>
      <c r="O1478" s="745">
        <v>58</v>
      </c>
      <c r="P1478" s="663">
        <v>28432.5</v>
      </c>
      <c r="Q1478" s="678">
        <v>0.9107142857142857</v>
      </c>
      <c r="R1478" s="662">
        <v>102</v>
      </c>
      <c r="S1478" s="678">
        <v>0.9107142857142857</v>
      </c>
      <c r="T1478" s="745">
        <v>53</v>
      </c>
      <c r="U1478" s="701">
        <v>0.91379310344827591</v>
      </c>
    </row>
    <row r="1479" spans="1:21" ht="14.4" customHeight="1" x14ac:dyDescent="0.3">
      <c r="A1479" s="661">
        <v>11</v>
      </c>
      <c r="B1479" s="662" t="s">
        <v>581</v>
      </c>
      <c r="C1479" s="662" t="s">
        <v>2731</v>
      </c>
      <c r="D1479" s="743" t="s">
        <v>4537</v>
      </c>
      <c r="E1479" s="744" t="s">
        <v>2748</v>
      </c>
      <c r="F1479" s="662" t="s">
        <v>2728</v>
      </c>
      <c r="G1479" s="662" t="s">
        <v>2809</v>
      </c>
      <c r="H1479" s="662" t="s">
        <v>582</v>
      </c>
      <c r="I1479" s="662" t="s">
        <v>4162</v>
      </c>
      <c r="J1479" s="662" t="s">
        <v>4163</v>
      </c>
      <c r="K1479" s="662" t="s">
        <v>4164</v>
      </c>
      <c r="L1479" s="663">
        <v>130</v>
      </c>
      <c r="M1479" s="663">
        <v>130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11</v>
      </c>
      <c r="B1480" s="662" t="s">
        <v>581</v>
      </c>
      <c r="C1480" s="662" t="s">
        <v>2731</v>
      </c>
      <c r="D1480" s="743" t="s">
        <v>4537</v>
      </c>
      <c r="E1480" s="744" t="s">
        <v>2748</v>
      </c>
      <c r="F1480" s="662" t="s">
        <v>2728</v>
      </c>
      <c r="G1480" s="662" t="s">
        <v>2849</v>
      </c>
      <c r="H1480" s="662" t="s">
        <v>582</v>
      </c>
      <c r="I1480" s="662" t="s">
        <v>3851</v>
      </c>
      <c r="J1480" s="662" t="s">
        <v>3852</v>
      </c>
      <c r="K1480" s="662" t="s">
        <v>3853</v>
      </c>
      <c r="L1480" s="663">
        <v>0</v>
      </c>
      <c r="M1480" s="663">
        <v>0</v>
      </c>
      <c r="N1480" s="662">
        <v>1</v>
      </c>
      <c r="O1480" s="745">
        <v>1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11</v>
      </c>
      <c r="B1481" s="662" t="s">
        <v>581</v>
      </c>
      <c r="C1481" s="662" t="s">
        <v>2731</v>
      </c>
      <c r="D1481" s="743" t="s">
        <v>4537</v>
      </c>
      <c r="E1481" s="744" t="s">
        <v>2748</v>
      </c>
      <c r="F1481" s="662" t="s">
        <v>2728</v>
      </c>
      <c r="G1481" s="662" t="s">
        <v>3278</v>
      </c>
      <c r="H1481" s="662" t="s">
        <v>582</v>
      </c>
      <c r="I1481" s="662" t="s">
        <v>3779</v>
      </c>
      <c r="J1481" s="662" t="s">
        <v>3780</v>
      </c>
      <c r="K1481" s="662" t="s">
        <v>3781</v>
      </c>
      <c r="L1481" s="663">
        <v>1659.44</v>
      </c>
      <c r="M1481" s="663">
        <v>1659.44</v>
      </c>
      <c r="N1481" s="662">
        <v>1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11</v>
      </c>
      <c r="B1482" s="662" t="s">
        <v>581</v>
      </c>
      <c r="C1482" s="662" t="s">
        <v>2731</v>
      </c>
      <c r="D1482" s="743" t="s">
        <v>4537</v>
      </c>
      <c r="E1482" s="744" t="s">
        <v>2748</v>
      </c>
      <c r="F1482" s="662" t="s">
        <v>2728</v>
      </c>
      <c r="G1482" s="662" t="s">
        <v>3278</v>
      </c>
      <c r="H1482" s="662" t="s">
        <v>582</v>
      </c>
      <c r="I1482" s="662" t="s">
        <v>3279</v>
      </c>
      <c r="J1482" s="662" t="s">
        <v>3280</v>
      </c>
      <c r="K1482" s="662" t="s">
        <v>3281</v>
      </c>
      <c r="L1482" s="663">
        <v>1659.44</v>
      </c>
      <c r="M1482" s="663">
        <v>61399.28</v>
      </c>
      <c r="N1482" s="662">
        <v>37</v>
      </c>
      <c r="O1482" s="745">
        <v>28</v>
      </c>
      <c r="P1482" s="663">
        <v>36507.68</v>
      </c>
      <c r="Q1482" s="678">
        <v>0.59459459459459463</v>
      </c>
      <c r="R1482" s="662">
        <v>22</v>
      </c>
      <c r="S1482" s="678">
        <v>0.59459459459459463</v>
      </c>
      <c r="T1482" s="745">
        <v>17</v>
      </c>
      <c r="U1482" s="701">
        <v>0.6071428571428571</v>
      </c>
    </row>
    <row r="1483" spans="1:21" ht="14.4" customHeight="1" x14ac:dyDescent="0.3">
      <c r="A1483" s="661">
        <v>11</v>
      </c>
      <c r="B1483" s="662" t="s">
        <v>581</v>
      </c>
      <c r="C1483" s="662" t="s">
        <v>2731</v>
      </c>
      <c r="D1483" s="743" t="s">
        <v>4537</v>
      </c>
      <c r="E1483" s="744" t="s">
        <v>2748</v>
      </c>
      <c r="F1483" s="662" t="s">
        <v>2728</v>
      </c>
      <c r="G1483" s="662" t="s">
        <v>3278</v>
      </c>
      <c r="H1483" s="662" t="s">
        <v>582</v>
      </c>
      <c r="I1483" s="662" t="s">
        <v>3478</v>
      </c>
      <c r="J1483" s="662" t="s">
        <v>3479</v>
      </c>
      <c r="K1483" s="662" t="s">
        <v>3480</v>
      </c>
      <c r="L1483" s="663">
        <v>553.15</v>
      </c>
      <c r="M1483" s="663">
        <v>1659.4499999999998</v>
      </c>
      <c r="N1483" s="662">
        <v>3</v>
      </c>
      <c r="O1483" s="745">
        <v>1</v>
      </c>
      <c r="P1483" s="663">
        <v>1659.4499999999998</v>
      </c>
      <c r="Q1483" s="678">
        <v>1</v>
      </c>
      <c r="R1483" s="662">
        <v>3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11</v>
      </c>
      <c r="B1484" s="662" t="s">
        <v>581</v>
      </c>
      <c r="C1484" s="662" t="s">
        <v>2731</v>
      </c>
      <c r="D1484" s="743" t="s">
        <v>4537</v>
      </c>
      <c r="E1484" s="744" t="s">
        <v>2748</v>
      </c>
      <c r="F1484" s="662" t="s">
        <v>2728</v>
      </c>
      <c r="G1484" s="662" t="s">
        <v>3278</v>
      </c>
      <c r="H1484" s="662" t="s">
        <v>582</v>
      </c>
      <c r="I1484" s="662" t="s">
        <v>3857</v>
      </c>
      <c r="J1484" s="662" t="s">
        <v>3858</v>
      </c>
      <c r="K1484" s="662" t="s">
        <v>3859</v>
      </c>
      <c r="L1484" s="663">
        <v>1659.44</v>
      </c>
      <c r="M1484" s="663">
        <v>19913.280000000002</v>
      </c>
      <c r="N1484" s="662">
        <v>12</v>
      </c>
      <c r="O1484" s="745">
        <v>12</v>
      </c>
      <c r="P1484" s="663">
        <v>11616.080000000002</v>
      </c>
      <c r="Q1484" s="678">
        <v>0.58333333333333337</v>
      </c>
      <c r="R1484" s="662">
        <v>7</v>
      </c>
      <c r="S1484" s="678">
        <v>0.58333333333333337</v>
      </c>
      <c r="T1484" s="745">
        <v>7</v>
      </c>
      <c r="U1484" s="701">
        <v>0.58333333333333337</v>
      </c>
    </row>
    <row r="1485" spans="1:21" ht="14.4" customHeight="1" x14ac:dyDescent="0.3">
      <c r="A1485" s="661">
        <v>11</v>
      </c>
      <c r="B1485" s="662" t="s">
        <v>581</v>
      </c>
      <c r="C1485" s="662" t="s">
        <v>2731</v>
      </c>
      <c r="D1485" s="743" t="s">
        <v>4537</v>
      </c>
      <c r="E1485" s="744" t="s">
        <v>2748</v>
      </c>
      <c r="F1485" s="662" t="s">
        <v>2728</v>
      </c>
      <c r="G1485" s="662" t="s">
        <v>3278</v>
      </c>
      <c r="H1485" s="662" t="s">
        <v>582</v>
      </c>
      <c r="I1485" s="662" t="s">
        <v>4030</v>
      </c>
      <c r="J1485" s="662" t="s">
        <v>4031</v>
      </c>
      <c r="K1485" s="662" t="s">
        <v>4032</v>
      </c>
      <c r="L1485" s="663">
        <v>553.15</v>
      </c>
      <c r="M1485" s="663">
        <v>14381.899999999998</v>
      </c>
      <c r="N1485" s="662">
        <v>26</v>
      </c>
      <c r="O1485" s="745">
        <v>11</v>
      </c>
      <c r="P1485" s="663">
        <v>14381.899999999998</v>
      </c>
      <c r="Q1485" s="678">
        <v>1</v>
      </c>
      <c r="R1485" s="662">
        <v>26</v>
      </c>
      <c r="S1485" s="678">
        <v>1</v>
      </c>
      <c r="T1485" s="745">
        <v>11</v>
      </c>
      <c r="U1485" s="701">
        <v>1</v>
      </c>
    </row>
    <row r="1486" spans="1:21" ht="14.4" customHeight="1" x14ac:dyDescent="0.3">
      <c r="A1486" s="661">
        <v>11</v>
      </c>
      <c r="B1486" s="662" t="s">
        <v>581</v>
      </c>
      <c r="C1486" s="662" t="s">
        <v>2731</v>
      </c>
      <c r="D1486" s="743" t="s">
        <v>4537</v>
      </c>
      <c r="E1486" s="744" t="s">
        <v>2748</v>
      </c>
      <c r="F1486" s="662" t="s">
        <v>2728</v>
      </c>
      <c r="G1486" s="662" t="s">
        <v>3785</v>
      </c>
      <c r="H1486" s="662" t="s">
        <v>582</v>
      </c>
      <c r="I1486" s="662" t="s">
        <v>3786</v>
      </c>
      <c r="J1486" s="662" t="s">
        <v>3787</v>
      </c>
      <c r="K1486" s="662" t="s">
        <v>3788</v>
      </c>
      <c r="L1486" s="663">
        <v>38233</v>
      </c>
      <c r="M1486" s="663">
        <v>38233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11</v>
      </c>
      <c r="B1487" s="662" t="s">
        <v>581</v>
      </c>
      <c r="C1487" s="662" t="s">
        <v>2731</v>
      </c>
      <c r="D1487" s="743" t="s">
        <v>4537</v>
      </c>
      <c r="E1487" s="744" t="s">
        <v>2749</v>
      </c>
      <c r="F1487" s="662" t="s">
        <v>2726</v>
      </c>
      <c r="G1487" s="662" t="s">
        <v>3018</v>
      </c>
      <c r="H1487" s="662" t="s">
        <v>582</v>
      </c>
      <c r="I1487" s="662" t="s">
        <v>3019</v>
      </c>
      <c r="J1487" s="662" t="s">
        <v>3020</v>
      </c>
      <c r="K1487" s="662" t="s">
        <v>3021</v>
      </c>
      <c r="L1487" s="663">
        <v>32.28</v>
      </c>
      <c r="M1487" s="663">
        <v>161.4</v>
      </c>
      <c r="N1487" s="662">
        <v>5</v>
      </c>
      <c r="O1487" s="745">
        <v>4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11</v>
      </c>
      <c r="B1488" s="662" t="s">
        <v>581</v>
      </c>
      <c r="C1488" s="662" t="s">
        <v>2731</v>
      </c>
      <c r="D1488" s="743" t="s">
        <v>4537</v>
      </c>
      <c r="E1488" s="744" t="s">
        <v>2749</v>
      </c>
      <c r="F1488" s="662" t="s">
        <v>2726</v>
      </c>
      <c r="G1488" s="662" t="s">
        <v>3018</v>
      </c>
      <c r="H1488" s="662" t="s">
        <v>582</v>
      </c>
      <c r="I1488" s="662" t="s">
        <v>3022</v>
      </c>
      <c r="J1488" s="662" t="s">
        <v>3020</v>
      </c>
      <c r="K1488" s="662" t="s">
        <v>3023</v>
      </c>
      <c r="L1488" s="663">
        <v>96.84</v>
      </c>
      <c r="M1488" s="663">
        <v>1549.4400000000003</v>
      </c>
      <c r="N1488" s="662">
        <v>16</v>
      </c>
      <c r="O1488" s="745">
        <v>12</v>
      </c>
      <c r="P1488" s="663">
        <v>677.88000000000011</v>
      </c>
      <c r="Q1488" s="678">
        <v>0.4375</v>
      </c>
      <c r="R1488" s="662">
        <v>7</v>
      </c>
      <c r="S1488" s="678">
        <v>0.4375</v>
      </c>
      <c r="T1488" s="745">
        <v>5.5</v>
      </c>
      <c r="U1488" s="701">
        <v>0.45833333333333331</v>
      </c>
    </row>
    <row r="1489" spans="1:21" ht="14.4" customHeight="1" x14ac:dyDescent="0.3">
      <c r="A1489" s="661">
        <v>11</v>
      </c>
      <c r="B1489" s="662" t="s">
        <v>581</v>
      </c>
      <c r="C1489" s="662" t="s">
        <v>2731</v>
      </c>
      <c r="D1489" s="743" t="s">
        <v>4537</v>
      </c>
      <c r="E1489" s="744" t="s">
        <v>2749</v>
      </c>
      <c r="F1489" s="662" t="s">
        <v>2726</v>
      </c>
      <c r="G1489" s="662" t="s">
        <v>3018</v>
      </c>
      <c r="H1489" s="662" t="s">
        <v>582</v>
      </c>
      <c r="I1489" s="662" t="s">
        <v>3022</v>
      </c>
      <c r="J1489" s="662" t="s">
        <v>2743</v>
      </c>
      <c r="K1489" s="662"/>
      <c r="L1489" s="663">
        <v>96.84</v>
      </c>
      <c r="M1489" s="663">
        <v>387.36</v>
      </c>
      <c r="N1489" s="662">
        <v>4</v>
      </c>
      <c r="O1489" s="745">
        <v>3</v>
      </c>
      <c r="P1489" s="663">
        <v>96.84</v>
      </c>
      <c r="Q1489" s="678">
        <v>0.25</v>
      </c>
      <c r="R1489" s="662">
        <v>1</v>
      </c>
      <c r="S1489" s="678">
        <v>0.25</v>
      </c>
      <c r="T1489" s="745">
        <v>0.5</v>
      </c>
      <c r="U1489" s="701">
        <v>0.16666666666666666</v>
      </c>
    </row>
    <row r="1490" spans="1:21" ht="14.4" customHeight="1" x14ac:dyDescent="0.3">
      <c r="A1490" s="661">
        <v>11</v>
      </c>
      <c r="B1490" s="662" t="s">
        <v>581</v>
      </c>
      <c r="C1490" s="662" t="s">
        <v>2731</v>
      </c>
      <c r="D1490" s="743" t="s">
        <v>4537</v>
      </c>
      <c r="E1490" s="744" t="s">
        <v>2749</v>
      </c>
      <c r="F1490" s="662" t="s">
        <v>2726</v>
      </c>
      <c r="G1490" s="662" t="s">
        <v>3018</v>
      </c>
      <c r="H1490" s="662" t="s">
        <v>582</v>
      </c>
      <c r="I1490" s="662" t="s">
        <v>4057</v>
      </c>
      <c r="J1490" s="662" t="s">
        <v>3020</v>
      </c>
      <c r="K1490" s="662" t="s">
        <v>3021</v>
      </c>
      <c r="L1490" s="663">
        <v>24.35</v>
      </c>
      <c r="M1490" s="663">
        <v>73.050000000000011</v>
      </c>
      <c r="N1490" s="662">
        <v>3</v>
      </c>
      <c r="O1490" s="745">
        <v>2</v>
      </c>
      <c r="P1490" s="663">
        <v>24.35</v>
      </c>
      <c r="Q1490" s="678">
        <v>0.33333333333333331</v>
      </c>
      <c r="R1490" s="662">
        <v>1</v>
      </c>
      <c r="S1490" s="678">
        <v>0.33333333333333331</v>
      </c>
      <c r="T1490" s="745">
        <v>0.5</v>
      </c>
      <c r="U1490" s="701">
        <v>0.25</v>
      </c>
    </row>
    <row r="1491" spans="1:21" ht="14.4" customHeight="1" x14ac:dyDescent="0.3">
      <c r="A1491" s="661">
        <v>11</v>
      </c>
      <c r="B1491" s="662" t="s">
        <v>581</v>
      </c>
      <c r="C1491" s="662" t="s">
        <v>2731</v>
      </c>
      <c r="D1491" s="743" t="s">
        <v>4537</v>
      </c>
      <c r="E1491" s="744" t="s">
        <v>2749</v>
      </c>
      <c r="F1491" s="662" t="s">
        <v>2726</v>
      </c>
      <c r="G1491" s="662" t="s">
        <v>3018</v>
      </c>
      <c r="H1491" s="662" t="s">
        <v>582</v>
      </c>
      <c r="I1491" s="662" t="s">
        <v>3289</v>
      </c>
      <c r="J1491" s="662" t="s">
        <v>3020</v>
      </c>
      <c r="K1491" s="662" t="s">
        <v>3023</v>
      </c>
      <c r="L1491" s="663">
        <v>73.069999999999993</v>
      </c>
      <c r="M1491" s="663">
        <v>219.20999999999998</v>
      </c>
      <c r="N1491" s="662">
        <v>3</v>
      </c>
      <c r="O1491" s="745">
        <v>2.5</v>
      </c>
      <c r="P1491" s="663">
        <v>73.069999999999993</v>
      </c>
      <c r="Q1491" s="678">
        <v>0.33333333333333331</v>
      </c>
      <c r="R1491" s="662">
        <v>1</v>
      </c>
      <c r="S1491" s="678">
        <v>0.33333333333333331</v>
      </c>
      <c r="T1491" s="745">
        <v>1</v>
      </c>
      <c r="U1491" s="701">
        <v>0.4</v>
      </c>
    </row>
    <row r="1492" spans="1:21" ht="14.4" customHeight="1" x14ac:dyDescent="0.3">
      <c r="A1492" s="661">
        <v>11</v>
      </c>
      <c r="B1492" s="662" t="s">
        <v>581</v>
      </c>
      <c r="C1492" s="662" t="s">
        <v>2731</v>
      </c>
      <c r="D1492" s="743" t="s">
        <v>4537</v>
      </c>
      <c r="E1492" s="744" t="s">
        <v>2749</v>
      </c>
      <c r="F1492" s="662" t="s">
        <v>2726</v>
      </c>
      <c r="G1492" s="662" t="s">
        <v>3290</v>
      </c>
      <c r="H1492" s="662" t="s">
        <v>582</v>
      </c>
      <c r="I1492" s="662" t="s">
        <v>4165</v>
      </c>
      <c r="J1492" s="662" t="s">
        <v>3292</v>
      </c>
      <c r="K1492" s="662" t="s">
        <v>3293</v>
      </c>
      <c r="L1492" s="663">
        <v>462.73</v>
      </c>
      <c r="M1492" s="663">
        <v>462.73</v>
      </c>
      <c r="N1492" s="662">
        <v>1</v>
      </c>
      <c r="O1492" s="745">
        <v>0.5</v>
      </c>
      <c r="P1492" s="663">
        <v>462.73</v>
      </c>
      <c r="Q1492" s="678">
        <v>1</v>
      </c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11</v>
      </c>
      <c r="B1493" s="662" t="s">
        <v>581</v>
      </c>
      <c r="C1493" s="662" t="s">
        <v>2731</v>
      </c>
      <c r="D1493" s="743" t="s">
        <v>4537</v>
      </c>
      <c r="E1493" s="744" t="s">
        <v>2749</v>
      </c>
      <c r="F1493" s="662" t="s">
        <v>2726</v>
      </c>
      <c r="G1493" s="662" t="s">
        <v>3290</v>
      </c>
      <c r="H1493" s="662" t="s">
        <v>582</v>
      </c>
      <c r="I1493" s="662" t="s">
        <v>4166</v>
      </c>
      <c r="J1493" s="662" t="s">
        <v>3292</v>
      </c>
      <c r="K1493" s="662" t="s">
        <v>4167</v>
      </c>
      <c r="L1493" s="663">
        <v>0</v>
      </c>
      <c r="M1493" s="663">
        <v>0</v>
      </c>
      <c r="N1493" s="662">
        <v>1</v>
      </c>
      <c r="O1493" s="745">
        <v>1</v>
      </c>
      <c r="P1493" s="663">
        <v>0</v>
      </c>
      <c r="Q1493" s="678"/>
      <c r="R1493" s="662">
        <v>1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11</v>
      </c>
      <c r="B1494" s="662" t="s">
        <v>581</v>
      </c>
      <c r="C1494" s="662" t="s">
        <v>2731</v>
      </c>
      <c r="D1494" s="743" t="s">
        <v>4537</v>
      </c>
      <c r="E1494" s="744" t="s">
        <v>2749</v>
      </c>
      <c r="F1494" s="662" t="s">
        <v>2726</v>
      </c>
      <c r="G1494" s="662" t="s">
        <v>4058</v>
      </c>
      <c r="H1494" s="662" t="s">
        <v>582</v>
      </c>
      <c r="I1494" s="662" t="s">
        <v>647</v>
      </c>
      <c r="J1494" s="662" t="s">
        <v>4168</v>
      </c>
      <c r="K1494" s="662" t="s">
        <v>3884</v>
      </c>
      <c r="L1494" s="663">
        <v>42.85</v>
      </c>
      <c r="M1494" s="663">
        <v>42.85</v>
      </c>
      <c r="N1494" s="662">
        <v>1</v>
      </c>
      <c r="O1494" s="745">
        <v>1</v>
      </c>
      <c r="P1494" s="663">
        <v>42.85</v>
      </c>
      <c r="Q1494" s="678">
        <v>1</v>
      </c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11</v>
      </c>
      <c r="B1495" s="662" t="s">
        <v>581</v>
      </c>
      <c r="C1495" s="662" t="s">
        <v>2731</v>
      </c>
      <c r="D1495" s="743" t="s">
        <v>4537</v>
      </c>
      <c r="E1495" s="744" t="s">
        <v>2749</v>
      </c>
      <c r="F1495" s="662" t="s">
        <v>2726</v>
      </c>
      <c r="G1495" s="662" t="s">
        <v>2765</v>
      </c>
      <c r="H1495" s="662" t="s">
        <v>1064</v>
      </c>
      <c r="I1495" s="662" t="s">
        <v>1272</v>
      </c>
      <c r="J1495" s="662" t="s">
        <v>2587</v>
      </c>
      <c r="K1495" s="662" t="s">
        <v>2588</v>
      </c>
      <c r="L1495" s="663">
        <v>150.04</v>
      </c>
      <c r="M1495" s="663">
        <v>300.08</v>
      </c>
      <c r="N1495" s="662">
        <v>2</v>
      </c>
      <c r="O1495" s="745">
        <v>2</v>
      </c>
      <c r="P1495" s="663">
        <v>150.04</v>
      </c>
      <c r="Q1495" s="678">
        <v>0.5</v>
      </c>
      <c r="R1495" s="662">
        <v>1</v>
      </c>
      <c r="S1495" s="678">
        <v>0.5</v>
      </c>
      <c r="T1495" s="745">
        <v>1</v>
      </c>
      <c r="U1495" s="701">
        <v>0.5</v>
      </c>
    </row>
    <row r="1496" spans="1:21" ht="14.4" customHeight="1" x14ac:dyDescent="0.3">
      <c r="A1496" s="661">
        <v>11</v>
      </c>
      <c r="B1496" s="662" t="s">
        <v>581</v>
      </c>
      <c r="C1496" s="662" t="s">
        <v>2731</v>
      </c>
      <c r="D1496" s="743" t="s">
        <v>4537</v>
      </c>
      <c r="E1496" s="744" t="s">
        <v>2749</v>
      </c>
      <c r="F1496" s="662" t="s">
        <v>2726</v>
      </c>
      <c r="G1496" s="662" t="s">
        <v>2765</v>
      </c>
      <c r="H1496" s="662" t="s">
        <v>1064</v>
      </c>
      <c r="I1496" s="662" t="s">
        <v>1272</v>
      </c>
      <c r="J1496" s="662" t="s">
        <v>2587</v>
      </c>
      <c r="K1496" s="662" t="s">
        <v>2588</v>
      </c>
      <c r="L1496" s="663">
        <v>154.36000000000001</v>
      </c>
      <c r="M1496" s="663">
        <v>617.44000000000005</v>
      </c>
      <c r="N1496" s="662">
        <v>4</v>
      </c>
      <c r="O1496" s="745">
        <v>2.5</v>
      </c>
      <c r="P1496" s="663">
        <v>463.08000000000004</v>
      </c>
      <c r="Q1496" s="678">
        <v>0.75</v>
      </c>
      <c r="R1496" s="662">
        <v>3</v>
      </c>
      <c r="S1496" s="678">
        <v>0.75</v>
      </c>
      <c r="T1496" s="745">
        <v>1.5</v>
      </c>
      <c r="U1496" s="701">
        <v>0.6</v>
      </c>
    </row>
    <row r="1497" spans="1:21" ht="14.4" customHeight="1" x14ac:dyDescent="0.3">
      <c r="A1497" s="661">
        <v>11</v>
      </c>
      <c r="B1497" s="662" t="s">
        <v>581</v>
      </c>
      <c r="C1497" s="662" t="s">
        <v>2731</v>
      </c>
      <c r="D1497" s="743" t="s">
        <v>4537</v>
      </c>
      <c r="E1497" s="744" t="s">
        <v>2749</v>
      </c>
      <c r="F1497" s="662" t="s">
        <v>2726</v>
      </c>
      <c r="G1497" s="662" t="s">
        <v>2966</v>
      </c>
      <c r="H1497" s="662" t="s">
        <v>582</v>
      </c>
      <c r="I1497" s="662" t="s">
        <v>2967</v>
      </c>
      <c r="J1497" s="662" t="s">
        <v>2968</v>
      </c>
      <c r="K1497" s="662" t="s">
        <v>2969</v>
      </c>
      <c r="L1497" s="663">
        <v>159.71</v>
      </c>
      <c r="M1497" s="663">
        <v>18206.939999999995</v>
      </c>
      <c r="N1497" s="662">
        <v>114</v>
      </c>
      <c r="O1497" s="745">
        <v>36.5</v>
      </c>
      <c r="P1497" s="663">
        <v>10381.149999999996</v>
      </c>
      <c r="Q1497" s="678">
        <v>0.57017543859649111</v>
      </c>
      <c r="R1497" s="662">
        <v>65</v>
      </c>
      <c r="S1497" s="678">
        <v>0.57017543859649122</v>
      </c>
      <c r="T1497" s="745">
        <v>21</v>
      </c>
      <c r="U1497" s="701">
        <v>0.57534246575342463</v>
      </c>
    </row>
    <row r="1498" spans="1:21" ht="14.4" customHeight="1" x14ac:dyDescent="0.3">
      <c r="A1498" s="661">
        <v>11</v>
      </c>
      <c r="B1498" s="662" t="s">
        <v>581</v>
      </c>
      <c r="C1498" s="662" t="s">
        <v>2731</v>
      </c>
      <c r="D1498" s="743" t="s">
        <v>4537</v>
      </c>
      <c r="E1498" s="744" t="s">
        <v>2749</v>
      </c>
      <c r="F1498" s="662" t="s">
        <v>2726</v>
      </c>
      <c r="G1498" s="662" t="s">
        <v>2766</v>
      </c>
      <c r="H1498" s="662" t="s">
        <v>582</v>
      </c>
      <c r="I1498" s="662" t="s">
        <v>2818</v>
      </c>
      <c r="J1498" s="662" t="s">
        <v>1248</v>
      </c>
      <c r="K1498" s="662" t="s">
        <v>2594</v>
      </c>
      <c r="L1498" s="663">
        <v>170.52</v>
      </c>
      <c r="M1498" s="663">
        <v>341.04</v>
      </c>
      <c r="N1498" s="662">
        <v>2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11</v>
      </c>
      <c r="B1499" s="662" t="s">
        <v>581</v>
      </c>
      <c r="C1499" s="662" t="s">
        <v>2731</v>
      </c>
      <c r="D1499" s="743" t="s">
        <v>4537</v>
      </c>
      <c r="E1499" s="744" t="s">
        <v>2749</v>
      </c>
      <c r="F1499" s="662" t="s">
        <v>2726</v>
      </c>
      <c r="G1499" s="662" t="s">
        <v>2766</v>
      </c>
      <c r="H1499" s="662" t="s">
        <v>582</v>
      </c>
      <c r="I1499" s="662" t="s">
        <v>1247</v>
      </c>
      <c r="J1499" s="662" t="s">
        <v>1248</v>
      </c>
      <c r="K1499" s="662" t="s">
        <v>2594</v>
      </c>
      <c r="L1499" s="663">
        <v>170.52</v>
      </c>
      <c r="M1499" s="663">
        <v>511.56000000000006</v>
      </c>
      <c r="N1499" s="662">
        <v>3</v>
      </c>
      <c r="O1499" s="745">
        <v>1.5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11</v>
      </c>
      <c r="B1500" s="662" t="s">
        <v>581</v>
      </c>
      <c r="C1500" s="662" t="s">
        <v>2731</v>
      </c>
      <c r="D1500" s="743" t="s">
        <v>4537</v>
      </c>
      <c r="E1500" s="744" t="s">
        <v>2749</v>
      </c>
      <c r="F1500" s="662" t="s">
        <v>2726</v>
      </c>
      <c r="G1500" s="662" t="s">
        <v>3623</v>
      </c>
      <c r="H1500" s="662" t="s">
        <v>582</v>
      </c>
      <c r="I1500" s="662" t="s">
        <v>4169</v>
      </c>
      <c r="J1500" s="662" t="s">
        <v>1498</v>
      </c>
      <c r="K1500" s="662" t="s">
        <v>4170</v>
      </c>
      <c r="L1500" s="663">
        <v>0</v>
      </c>
      <c r="M1500" s="663">
        <v>0</v>
      </c>
      <c r="N1500" s="662">
        <v>3</v>
      </c>
      <c r="O1500" s="745">
        <v>0.5</v>
      </c>
      <c r="P1500" s="663">
        <v>0</v>
      </c>
      <c r="Q1500" s="678"/>
      <c r="R1500" s="662">
        <v>3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11</v>
      </c>
      <c r="B1501" s="662" t="s">
        <v>581</v>
      </c>
      <c r="C1501" s="662" t="s">
        <v>2731</v>
      </c>
      <c r="D1501" s="743" t="s">
        <v>4537</v>
      </c>
      <c r="E1501" s="744" t="s">
        <v>2749</v>
      </c>
      <c r="F1501" s="662" t="s">
        <v>2726</v>
      </c>
      <c r="G1501" s="662" t="s">
        <v>3623</v>
      </c>
      <c r="H1501" s="662" t="s">
        <v>582</v>
      </c>
      <c r="I1501" s="662" t="s">
        <v>3624</v>
      </c>
      <c r="J1501" s="662" t="s">
        <v>3625</v>
      </c>
      <c r="K1501" s="662" t="s">
        <v>3626</v>
      </c>
      <c r="L1501" s="663">
        <v>508.75</v>
      </c>
      <c r="M1501" s="663">
        <v>508.75</v>
      </c>
      <c r="N1501" s="662">
        <v>1</v>
      </c>
      <c r="O1501" s="745">
        <v>1</v>
      </c>
      <c r="P1501" s="663">
        <v>508.75</v>
      </c>
      <c r="Q1501" s="678">
        <v>1</v>
      </c>
      <c r="R1501" s="662">
        <v>1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11</v>
      </c>
      <c r="B1502" s="662" t="s">
        <v>581</v>
      </c>
      <c r="C1502" s="662" t="s">
        <v>2731</v>
      </c>
      <c r="D1502" s="743" t="s">
        <v>4537</v>
      </c>
      <c r="E1502" s="744" t="s">
        <v>2749</v>
      </c>
      <c r="F1502" s="662" t="s">
        <v>2726</v>
      </c>
      <c r="G1502" s="662" t="s">
        <v>3623</v>
      </c>
      <c r="H1502" s="662" t="s">
        <v>582</v>
      </c>
      <c r="I1502" s="662" t="s">
        <v>4171</v>
      </c>
      <c r="J1502" s="662" t="s">
        <v>3797</v>
      </c>
      <c r="K1502" s="662" t="s">
        <v>4172</v>
      </c>
      <c r="L1502" s="663">
        <v>0</v>
      </c>
      <c r="M1502" s="663">
        <v>0</v>
      </c>
      <c r="N1502" s="662">
        <v>1</v>
      </c>
      <c r="O1502" s="745">
        <v>1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11</v>
      </c>
      <c r="B1503" s="662" t="s">
        <v>581</v>
      </c>
      <c r="C1503" s="662" t="s">
        <v>2731</v>
      </c>
      <c r="D1503" s="743" t="s">
        <v>4537</v>
      </c>
      <c r="E1503" s="744" t="s">
        <v>2749</v>
      </c>
      <c r="F1503" s="662" t="s">
        <v>2726</v>
      </c>
      <c r="G1503" s="662" t="s">
        <v>3642</v>
      </c>
      <c r="H1503" s="662" t="s">
        <v>1064</v>
      </c>
      <c r="I1503" s="662" t="s">
        <v>1860</v>
      </c>
      <c r="J1503" s="662" t="s">
        <v>1130</v>
      </c>
      <c r="K1503" s="662" t="s">
        <v>2694</v>
      </c>
      <c r="L1503" s="663">
        <v>227.32</v>
      </c>
      <c r="M1503" s="663">
        <v>227.32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11</v>
      </c>
      <c r="B1504" s="662" t="s">
        <v>581</v>
      </c>
      <c r="C1504" s="662" t="s">
        <v>2731</v>
      </c>
      <c r="D1504" s="743" t="s">
        <v>4537</v>
      </c>
      <c r="E1504" s="744" t="s">
        <v>2749</v>
      </c>
      <c r="F1504" s="662" t="s">
        <v>2726</v>
      </c>
      <c r="G1504" s="662" t="s">
        <v>2819</v>
      </c>
      <c r="H1504" s="662" t="s">
        <v>582</v>
      </c>
      <c r="I1504" s="662" t="s">
        <v>4173</v>
      </c>
      <c r="J1504" s="662" t="s">
        <v>2821</v>
      </c>
      <c r="K1504" s="662" t="s">
        <v>4174</v>
      </c>
      <c r="L1504" s="663">
        <v>207.45</v>
      </c>
      <c r="M1504" s="663">
        <v>207.45</v>
      </c>
      <c r="N1504" s="662">
        <v>1</v>
      </c>
      <c r="O1504" s="745">
        <v>0.5</v>
      </c>
      <c r="P1504" s="663">
        <v>207.45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11</v>
      </c>
      <c r="B1505" s="662" t="s">
        <v>581</v>
      </c>
      <c r="C1505" s="662" t="s">
        <v>2731</v>
      </c>
      <c r="D1505" s="743" t="s">
        <v>4537</v>
      </c>
      <c r="E1505" s="744" t="s">
        <v>2749</v>
      </c>
      <c r="F1505" s="662" t="s">
        <v>2726</v>
      </c>
      <c r="G1505" s="662" t="s">
        <v>3316</v>
      </c>
      <c r="H1505" s="662" t="s">
        <v>582</v>
      </c>
      <c r="I1505" s="662" t="s">
        <v>3317</v>
      </c>
      <c r="J1505" s="662" t="s">
        <v>3318</v>
      </c>
      <c r="K1505" s="662" t="s">
        <v>1565</v>
      </c>
      <c r="L1505" s="663">
        <v>79.849999999999994</v>
      </c>
      <c r="M1505" s="663">
        <v>239.54999999999998</v>
      </c>
      <c r="N1505" s="662">
        <v>3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11</v>
      </c>
      <c r="B1506" s="662" t="s">
        <v>581</v>
      </c>
      <c r="C1506" s="662" t="s">
        <v>2731</v>
      </c>
      <c r="D1506" s="743" t="s">
        <v>4537</v>
      </c>
      <c r="E1506" s="744" t="s">
        <v>2749</v>
      </c>
      <c r="F1506" s="662" t="s">
        <v>2726</v>
      </c>
      <c r="G1506" s="662" t="s">
        <v>2769</v>
      </c>
      <c r="H1506" s="662" t="s">
        <v>582</v>
      </c>
      <c r="I1506" s="662" t="s">
        <v>897</v>
      </c>
      <c r="J1506" s="662" t="s">
        <v>898</v>
      </c>
      <c r="K1506" s="662" t="s">
        <v>2770</v>
      </c>
      <c r="L1506" s="663">
        <v>72.64</v>
      </c>
      <c r="M1506" s="663">
        <v>435.84</v>
      </c>
      <c r="N1506" s="662">
        <v>6</v>
      </c>
      <c r="O1506" s="745">
        <v>4</v>
      </c>
      <c r="P1506" s="663">
        <v>72.64</v>
      </c>
      <c r="Q1506" s="678">
        <v>0.16666666666666669</v>
      </c>
      <c r="R1506" s="662">
        <v>1</v>
      </c>
      <c r="S1506" s="678">
        <v>0.16666666666666666</v>
      </c>
      <c r="T1506" s="745">
        <v>0.5</v>
      </c>
      <c r="U1506" s="701">
        <v>0.125</v>
      </c>
    </row>
    <row r="1507" spans="1:21" ht="14.4" customHeight="1" x14ac:dyDescent="0.3">
      <c r="A1507" s="661">
        <v>11</v>
      </c>
      <c r="B1507" s="662" t="s">
        <v>581</v>
      </c>
      <c r="C1507" s="662" t="s">
        <v>2731</v>
      </c>
      <c r="D1507" s="743" t="s">
        <v>4537</v>
      </c>
      <c r="E1507" s="744" t="s">
        <v>2749</v>
      </c>
      <c r="F1507" s="662" t="s">
        <v>2726</v>
      </c>
      <c r="G1507" s="662" t="s">
        <v>2769</v>
      </c>
      <c r="H1507" s="662" t="s">
        <v>582</v>
      </c>
      <c r="I1507" s="662" t="s">
        <v>897</v>
      </c>
      <c r="J1507" s="662" t="s">
        <v>898</v>
      </c>
      <c r="K1507" s="662" t="s">
        <v>2770</v>
      </c>
      <c r="L1507" s="663">
        <v>54.81</v>
      </c>
      <c r="M1507" s="663">
        <v>164.43</v>
      </c>
      <c r="N1507" s="662">
        <v>3</v>
      </c>
      <c r="O1507" s="745">
        <v>3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11</v>
      </c>
      <c r="B1508" s="662" t="s">
        <v>581</v>
      </c>
      <c r="C1508" s="662" t="s">
        <v>2731</v>
      </c>
      <c r="D1508" s="743" t="s">
        <v>4537</v>
      </c>
      <c r="E1508" s="744" t="s">
        <v>2749</v>
      </c>
      <c r="F1508" s="662" t="s">
        <v>2726</v>
      </c>
      <c r="G1508" s="662" t="s">
        <v>2769</v>
      </c>
      <c r="H1508" s="662" t="s">
        <v>582</v>
      </c>
      <c r="I1508" s="662" t="s">
        <v>3942</v>
      </c>
      <c r="J1508" s="662" t="s">
        <v>3943</v>
      </c>
      <c r="K1508" s="662" t="s">
        <v>3944</v>
      </c>
      <c r="L1508" s="663">
        <v>0</v>
      </c>
      <c r="M1508" s="663">
        <v>0</v>
      </c>
      <c r="N1508" s="662">
        <v>6</v>
      </c>
      <c r="O1508" s="745">
        <v>2</v>
      </c>
      <c r="P1508" s="663">
        <v>0</v>
      </c>
      <c r="Q1508" s="678"/>
      <c r="R1508" s="662">
        <v>4</v>
      </c>
      <c r="S1508" s="678">
        <v>0.66666666666666663</v>
      </c>
      <c r="T1508" s="745">
        <v>1.5</v>
      </c>
      <c r="U1508" s="701">
        <v>0.75</v>
      </c>
    </row>
    <row r="1509" spans="1:21" ht="14.4" customHeight="1" x14ac:dyDescent="0.3">
      <c r="A1509" s="661">
        <v>11</v>
      </c>
      <c r="B1509" s="662" t="s">
        <v>581</v>
      </c>
      <c r="C1509" s="662" t="s">
        <v>2731</v>
      </c>
      <c r="D1509" s="743" t="s">
        <v>4537</v>
      </c>
      <c r="E1509" s="744" t="s">
        <v>2749</v>
      </c>
      <c r="F1509" s="662" t="s">
        <v>2726</v>
      </c>
      <c r="G1509" s="662" t="s">
        <v>2769</v>
      </c>
      <c r="H1509" s="662" t="s">
        <v>582</v>
      </c>
      <c r="I1509" s="662" t="s">
        <v>4061</v>
      </c>
      <c r="J1509" s="662" t="s">
        <v>3943</v>
      </c>
      <c r="K1509" s="662" t="s">
        <v>4062</v>
      </c>
      <c r="L1509" s="663">
        <v>0</v>
      </c>
      <c r="M1509" s="663">
        <v>0</v>
      </c>
      <c r="N1509" s="662">
        <v>14</v>
      </c>
      <c r="O1509" s="745">
        <v>4.5</v>
      </c>
      <c r="P1509" s="663">
        <v>0</v>
      </c>
      <c r="Q1509" s="678"/>
      <c r="R1509" s="662">
        <v>9</v>
      </c>
      <c r="S1509" s="678">
        <v>0.6428571428571429</v>
      </c>
      <c r="T1509" s="745">
        <v>2</v>
      </c>
      <c r="U1509" s="701">
        <v>0.44444444444444442</v>
      </c>
    </row>
    <row r="1510" spans="1:21" ht="14.4" customHeight="1" x14ac:dyDescent="0.3">
      <c r="A1510" s="661">
        <v>11</v>
      </c>
      <c r="B1510" s="662" t="s">
        <v>581</v>
      </c>
      <c r="C1510" s="662" t="s">
        <v>2731</v>
      </c>
      <c r="D1510" s="743" t="s">
        <v>4537</v>
      </c>
      <c r="E1510" s="744" t="s">
        <v>2749</v>
      </c>
      <c r="F1510" s="662" t="s">
        <v>2726</v>
      </c>
      <c r="G1510" s="662" t="s">
        <v>2769</v>
      </c>
      <c r="H1510" s="662" t="s">
        <v>582</v>
      </c>
      <c r="I1510" s="662" t="s">
        <v>3042</v>
      </c>
      <c r="J1510" s="662" t="s">
        <v>3043</v>
      </c>
      <c r="K1510" s="662" t="s">
        <v>3044</v>
      </c>
      <c r="L1510" s="663">
        <v>96.84</v>
      </c>
      <c r="M1510" s="663">
        <v>193.68</v>
      </c>
      <c r="N1510" s="662">
        <v>2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11</v>
      </c>
      <c r="B1511" s="662" t="s">
        <v>581</v>
      </c>
      <c r="C1511" s="662" t="s">
        <v>2731</v>
      </c>
      <c r="D1511" s="743" t="s">
        <v>4537</v>
      </c>
      <c r="E1511" s="744" t="s">
        <v>2749</v>
      </c>
      <c r="F1511" s="662" t="s">
        <v>2726</v>
      </c>
      <c r="G1511" s="662" t="s">
        <v>2769</v>
      </c>
      <c r="H1511" s="662" t="s">
        <v>582</v>
      </c>
      <c r="I1511" s="662" t="s">
        <v>4175</v>
      </c>
      <c r="J1511" s="662" t="s">
        <v>3016</v>
      </c>
      <c r="K1511" s="662" t="s">
        <v>4176</v>
      </c>
      <c r="L1511" s="663">
        <v>80.7</v>
      </c>
      <c r="M1511" s="663">
        <v>80.7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11</v>
      </c>
      <c r="B1512" s="662" t="s">
        <v>581</v>
      </c>
      <c r="C1512" s="662" t="s">
        <v>2731</v>
      </c>
      <c r="D1512" s="743" t="s">
        <v>4537</v>
      </c>
      <c r="E1512" s="744" t="s">
        <v>2749</v>
      </c>
      <c r="F1512" s="662" t="s">
        <v>2726</v>
      </c>
      <c r="G1512" s="662" t="s">
        <v>2769</v>
      </c>
      <c r="H1512" s="662" t="s">
        <v>582</v>
      </c>
      <c r="I1512" s="662" t="s">
        <v>3321</v>
      </c>
      <c r="J1512" s="662" t="s">
        <v>3043</v>
      </c>
      <c r="K1512" s="662" t="s">
        <v>3322</v>
      </c>
      <c r="L1512" s="663">
        <v>0</v>
      </c>
      <c r="M1512" s="663">
        <v>0</v>
      </c>
      <c r="N1512" s="662">
        <v>1</v>
      </c>
      <c r="O1512" s="745">
        <v>1</v>
      </c>
      <c r="P1512" s="663">
        <v>0</v>
      </c>
      <c r="Q1512" s="678"/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11</v>
      </c>
      <c r="B1513" s="662" t="s">
        <v>581</v>
      </c>
      <c r="C1513" s="662" t="s">
        <v>2731</v>
      </c>
      <c r="D1513" s="743" t="s">
        <v>4537</v>
      </c>
      <c r="E1513" s="744" t="s">
        <v>2749</v>
      </c>
      <c r="F1513" s="662" t="s">
        <v>2726</v>
      </c>
      <c r="G1513" s="662" t="s">
        <v>2769</v>
      </c>
      <c r="H1513" s="662" t="s">
        <v>582</v>
      </c>
      <c r="I1513" s="662" t="s">
        <v>4177</v>
      </c>
      <c r="J1513" s="662" t="s">
        <v>3946</v>
      </c>
      <c r="K1513" s="662" t="s">
        <v>4178</v>
      </c>
      <c r="L1513" s="663">
        <v>0</v>
      </c>
      <c r="M1513" s="663">
        <v>0</v>
      </c>
      <c r="N1513" s="662">
        <v>1</v>
      </c>
      <c r="O1513" s="745">
        <v>0.5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11</v>
      </c>
      <c r="B1514" s="662" t="s">
        <v>581</v>
      </c>
      <c r="C1514" s="662" t="s">
        <v>2731</v>
      </c>
      <c r="D1514" s="743" t="s">
        <v>4537</v>
      </c>
      <c r="E1514" s="744" t="s">
        <v>2749</v>
      </c>
      <c r="F1514" s="662" t="s">
        <v>2726</v>
      </c>
      <c r="G1514" s="662" t="s">
        <v>2823</v>
      </c>
      <c r="H1514" s="662" t="s">
        <v>582</v>
      </c>
      <c r="I1514" s="662" t="s">
        <v>3056</v>
      </c>
      <c r="J1514" s="662" t="s">
        <v>676</v>
      </c>
      <c r="K1514" s="662" t="s">
        <v>2825</v>
      </c>
      <c r="L1514" s="663">
        <v>110.28</v>
      </c>
      <c r="M1514" s="663">
        <v>110.28</v>
      </c>
      <c r="N1514" s="662">
        <v>1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11</v>
      </c>
      <c r="B1515" s="662" t="s">
        <v>581</v>
      </c>
      <c r="C1515" s="662" t="s">
        <v>2731</v>
      </c>
      <c r="D1515" s="743" t="s">
        <v>4537</v>
      </c>
      <c r="E1515" s="744" t="s">
        <v>2749</v>
      </c>
      <c r="F1515" s="662" t="s">
        <v>2726</v>
      </c>
      <c r="G1515" s="662" t="s">
        <v>3057</v>
      </c>
      <c r="H1515" s="662" t="s">
        <v>582</v>
      </c>
      <c r="I1515" s="662" t="s">
        <v>4179</v>
      </c>
      <c r="J1515" s="662" t="s">
        <v>4180</v>
      </c>
      <c r="K1515" s="662" t="s">
        <v>4181</v>
      </c>
      <c r="L1515" s="663">
        <v>0</v>
      </c>
      <c r="M1515" s="663">
        <v>0</v>
      </c>
      <c r="N1515" s="662">
        <v>1</v>
      </c>
      <c r="O1515" s="745">
        <v>1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11</v>
      </c>
      <c r="B1516" s="662" t="s">
        <v>581</v>
      </c>
      <c r="C1516" s="662" t="s">
        <v>2731</v>
      </c>
      <c r="D1516" s="743" t="s">
        <v>4537</v>
      </c>
      <c r="E1516" s="744" t="s">
        <v>2749</v>
      </c>
      <c r="F1516" s="662" t="s">
        <v>2726</v>
      </c>
      <c r="G1516" s="662" t="s">
        <v>2916</v>
      </c>
      <c r="H1516" s="662" t="s">
        <v>582</v>
      </c>
      <c r="I1516" s="662" t="s">
        <v>2109</v>
      </c>
      <c r="J1516" s="662" t="s">
        <v>2110</v>
      </c>
      <c r="K1516" s="662" t="s">
        <v>2917</v>
      </c>
      <c r="L1516" s="663">
        <v>156.77000000000001</v>
      </c>
      <c r="M1516" s="663">
        <v>470.31000000000006</v>
      </c>
      <c r="N1516" s="662">
        <v>3</v>
      </c>
      <c r="O1516" s="745">
        <v>1</v>
      </c>
      <c r="P1516" s="663">
        <v>470.31000000000006</v>
      </c>
      <c r="Q1516" s="678">
        <v>1</v>
      </c>
      <c r="R1516" s="662">
        <v>3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11</v>
      </c>
      <c r="B1517" s="662" t="s">
        <v>581</v>
      </c>
      <c r="C1517" s="662" t="s">
        <v>2731</v>
      </c>
      <c r="D1517" s="743" t="s">
        <v>4537</v>
      </c>
      <c r="E1517" s="744" t="s">
        <v>2749</v>
      </c>
      <c r="F1517" s="662" t="s">
        <v>2726</v>
      </c>
      <c r="G1517" s="662" t="s">
        <v>2916</v>
      </c>
      <c r="H1517" s="662" t="s">
        <v>582</v>
      </c>
      <c r="I1517" s="662" t="s">
        <v>3329</v>
      </c>
      <c r="J1517" s="662" t="s">
        <v>2110</v>
      </c>
      <c r="K1517" s="662" t="s">
        <v>2917</v>
      </c>
      <c r="L1517" s="663">
        <v>107.27</v>
      </c>
      <c r="M1517" s="663">
        <v>321.81</v>
      </c>
      <c r="N1517" s="662">
        <v>3</v>
      </c>
      <c r="O1517" s="745">
        <v>1</v>
      </c>
      <c r="P1517" s="663">
        <v>321.81</v>
      </c>
      <c r="Q1517" s="678">
        <v>1</v>
      </c>
      <c r="R1517" s="662">
        <v>3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11</v>
      </c>
      <c r="B1518" s="662" t="s">
        <v>581</v>
      </c>
      <c r="C1518" s="662" t="s">
        <v>2731</v>
      </c>
      <c r="D1518" s="743" t="s">
        <v>4537</v>
      </c>
      <c r="E1518" s="744" t="s">
        <v>2749</v>
      </c>
      <c r="F1518" s="662" t="s">
        <v>2726</v>
      </c>
      <c r="G1518" s="662" t="s">
        <v>2864</v>
      </c>
      <c r="H1518" s="662" t="s">
        <v>582</v>
      </c>
      <c r="I1518" s="662" t="s">
        <v>1468</v>
      </c>
      <c r="J1518" s="662" t="s">
        <v>2865</v>
      </c>
      <c r="K1518" s="662" t="s">
        <v>1466</v>
      </c>
      <c r="L1518" s="663">
        <v>0</v>
      </c>
      <c r="M1518" s="663">
        <v>0</v>
      </c>
      <c r="N1518" s="662">
        <v>4</v>
      </c>
      <c r="O1518" s="745">
        <v>2.5</v>
      </c>
      <c r="P1518" s="663">
        <v>0</v>
      </c>
      <c r="Q1518" s="678"/>
      <c r="R1518" s="662">
        <v>2</v>
      </c>
      <c r="S1518" s="678">
        <v>0.5</v>
      </c>
      <c r="T1518" s="745">
        <v>1</v>
      </c>
      <c r="U1518" s="701">
        <v>0.4</v>
      </c>
    </row>
    <row r="1519" spans="1:21" ht="14.4" customHeight="1" x14ac:dyDescent="0.3">
      <c r="A1519" s="661">
        <v>11</v>
      </c>
      <c r="B1519" s="662" t="s">
        <v>581</v>
      </c>
      <c r="C1519" s="662" t="s">
        <v>2731</v>
      </c>
      <c r="D1519" s="743" t="s">
        <v>4537</v>
      </c>
      <c r="E1519" s="744" t="s">
        <v>2749</v>
      </c>
      <c r="F1519" s="662" t="s">
        <v>2726</v>
      </c>
      <c r="G1519" s="662" t="s">
        <v>3067</v>
      </c>
      <c r="H1519" s="662" t="s">
        <v>582</v>
      </c>
      <c r="I1519" s="662" t="s">
        <v>3068</v>
      </c>
      <c r="J1519" s="662" t="s">
        <v>3069</v>
      </c>
      <c r="K1519" s="662" t="s">
        <v>3070</v>
      </c>
      <c r="L1519" s="663">
        <v>159.71</v>
      </c>
      <c r="M1519" s="663">
        <v>958.26</v>
      </c>
      <c r="N1519" s="662">
        <v>6</v>
      </c>
      <c r="O1519" s="745">
        <v>1.5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11</v>
      </c>
      <c r="B1520" s="662" t="s">
        <v>581</v>
      </c>
      <c r="C1520" s="662" t="s">
        <v>2731</v>
      </c>
      <c r="D1520" s="743" t="s">
        <v>4537</v>
      </c>
      <c r="E1520" s="744" t="s">
        <v>2749</v>
      </c>
      <c r="F1520" s="662" t="s">
        <v>2726</v>
      </c>
      <c r="G1520" s="662" t="s">
        <v>3067</v>
      </c>
      <c r="H1520" s="662" t="s">
        <v>582</v>
      </c>
      <c r="I1520" s="662" t="s">
        <v>3334</v>
      </c>
      <c r="J1520" s="662" t="s">
        <v>3074</v>
      </c>
      <c r="K1520" s="662" t="s">
        <v>3335</v>
      </c>
      <c r="L1520" s="663">
        <v>0</v>
      </c>
      <c r="M1520" s="663">
        <v>0</v>
      </c>
      <c r="N1520" s="662">
        <v>1</v>
      </c>
      <c r="O1520" s="745">
        <v>1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11</v>
      </c>
      <c r="B1521" s="662" t="s">
        <v>581</v>
      </c>
      <c r="C1521" s="662" t="s">
        <v>2731</v>
      </c>
      <c r="D1521" s="743" t="s">
        <v>4537</v>
      </c>
      <c r="E1521" s="744" t="s">
        <v>2749</v>
      </c>
      <c r="F1521" s="662" t="s">
        <v>2726</v>
      </c>
      <c r="G1521" s="662" t="s">
        <v>2826</v>
      </c>
      <c r="H1521" s="662" t="s">
        <v>582</v>
      </c>
      <c r="I1521" s="662" t="s">
        <v>3815</v>
      </c>
      <c r="J1521" s="662" t="s">
        <v>3814</v>
      </c>
      <c r="K1521" s="662" t="s">
        <v>3351</v>
      </c>
      <c r="L1521" s="663">
        <v>0</v>
      </c>
      <c r="M1521" s="663">
        <v>0</v>
      </c>
      <c r="N1521" s="662">
        <v>37</v>
      </c>
      <c r="O1521" s="745">
        <v>21.5</v>
      </c>
      <c r="P1521" s="663">
        <v>0</v>
      </c>
      <c r="Q1521" s="678"/>
      <c r="R1521" s="662">
        <v>14</v>
      </c>
      <c r="S1521" s="678">
        <v>0.3783783783783784</v>
      </c>
      <c r="T1521" s="745">
        <v>8.5</v>
      </c>
      <c r="U1521" s="701">
        <v>0.39534883720930231</v>
      </c>
    </row>
    <row r="1522" spans="1:21" ht="14.4" customHeight="1" x14ac:dyDescent="0.3">
      <c r="A1522" s="661">
        <v>11</v>
      </c>
      <c r="B1522" s="662" t="s">
        <v>581</v>
      </c>
      <c r="C1522" s="662" t="s">
        <v>2731</v>
      </c>
      <c r="D1522" s="743" t="s">
        <v>4537</v>
      </c>
      <c r="E1522" s="744" t="s">
        <v>2749</v>
      </c>
      <c r="F1522" s="662" t="s">
        <v>2726</v>
      </c>
      <c r="G1522" s="662" t="s">
        <v>2826</v>
      </c>
      <c r="H1522" s="662" t="s">
        <v>582</v>
      </c>
      <c r="I1522" s="662" t="s">
        <v>883</v>
      </c>
      <c r="J1522" s="662" t="s">
        <v>884</v>
      </c>
      <c r="K1522" s="662" t="s">
        <v>2827</v>
      </c>
      <c r="L1522" s="663">
        <v>60.9</v>
      </c>
      <c r="M1522" s="663">
        <v>730.79999999999984</v>
      </c>
      <c r="N1522" s="662">
        <v>12</v>
      </c>
      <c r="O1522" s="745">
        <v>6</v>
      </c>
      <c r="P1522" s="663">
        <v>121.8</v>
      </c>
      <c r="Q1522" s="678">
        <v>0.16666666666666671</v>
      </c>
      <c r="R1522" s="662">
        <v>2</v>
      </c>
      <c r="S1522" s="678">
        <v>0.16666666666666666</v>
      </c>
      <c r="T1522" s="745">
        <v>1.5</v>
      </c>
      <c r="U1522" s="701">
        <v>0.25</v>
      </c>
    </row>
    <row r="1523" spans="1:21" ht="14.4" customHeight="1" x14ac:dyDescent="0.3">
      <c r="A1523" s="661">
        <v>11</v>
      </c>
      <c r="B1523" s="662" t="s">
        <v>581</v>
      </c>
      <c r="C1523" s="662" t="s">
        <v>2731</v>
      </c>
      <c r="D1523" s="743" t="s">
        <v>4537</v>
      </c>
      <c r="E1523" s="744" t="s">
        <v>2749</v>
      </c>
      <c r="F1523" s="662" t="s">
        <v>2726</v>
      </c>
      <c r="G1523" s="662" t="s">
        <v>2927</v>
      </c>
      <c r="H1523" s="662" t="s">
        <v>582</v>
      </c>
      <c r="I1523" s="662" t="s">
        <v>3022</v>
      </c>
      <c r="J1523" s="662" t="s">
        <v>2743</v>
      </c>
      <c r="K1523" s="662"/>
      <c r="L1523" s="663">
        <v>96.84</v>
      </c>
      <c r="M1523" s="663">
        <v>96.84</v>
      </c>
      <c r="N1523" s="662">
        <v>1</v>
      </c>
      <c r="O1523" s="745">
        <v>1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11</v>
      </c>
      <c r="B1524" s="662" t="s">
        <v>581</v>
      </c>
      <c r="C1524" s="662" t="s">
        <v>2731</v>
      </c>
      <c r="D1524" s="743" t="s">
        <v>4537</v>
      </c>
      <c r="E1524" s="744" t="s">
        <v>2749</v>
      </c>
      <c r="F1524" s="662" t="s">
        <v>2726</v>
      </c>
      <c r="G1524" s="662" t="s">
        <v>2927</v>
      </c>
      <c r="H1524" s="662" t="s">
        <v>582</v>
      </c>
      <c r="I1524" s="662" t="s">
        <v>2892</v>
      </c>
      <c r="J1524" s="662" t="s">
        <v>2743</v>
      </c>
      <c r="K1524" s="662"/>
      <c r="L1524" s="663">
        <v>170.52</v>
      </c>
      <c r="M1524" s="663">
        <v>341.04</v>
      </c>
      <c r="N1524" s="662">
        <v>2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11</v>
      </c>
      <c r="B1525" s="662" t="s">
        <v>581</v>
      </c>
      <c r="C1525" s="662" t="s">
        <v>2731</v>
      </c>
      <c r="D1525" s="743" t="s">
        <v>4537</v>
      </c>
      <c r="E1525" s="744" t="s">
        <v>2749</v>
      </c>
      <c r="F1525" s="662" t="s">
        <v>2726</v>
      </c>
      <c r="G1525" s="662" t="s">
        <v>2828</v>
      </c>
      <c r="H1525" s="662" t="s">
        <v>582</v>
      </c>
      <c r="I1525" s="662" t="s">
        <v>798</v>
      </c>
      <c r="J1525" s="662" t="s">
        <v>799</v>
      </c>
      <c r="K1525" s="662" t="s">
        <v>2870</v>
      </c>
      <c r="L1525" s="663">
        <v>0</v>
      </c>
      <c r="M1525" s="663">
        <v>0</v>
      </c>
      <c r="N1525" s="662">
        <v>5</v>
      </c>
      <c r="O1525" s="745">
        <v>2.5</v>
      </c>
      <c r="P1525" s="663">
        <v>0</v>
      </c>
      <c r="Q1525" s="678"/>
      <c r="R1525" s="662">
        <v>2</v>
      </c>
      <c r="S1525" s="678">
        <v>0.4</v>
      </c>
      <c r="T1525" s="745">
        <v>1</v>
      </c>
      <c r="U1525" s="701">
        <v>0.4</v>
      </c>
    </row>
    <row r="1526" spans="1:21" ht="14.4" customHeight="1" x14ac:dyDescent="0.3">
      <c r="A1526" s="661">
        <v>11</v>
      </c>
      <c r="B1526" s="662" t="s">
        <v>581</v>
      </c>
      <c r="C1526" s="662" t="s">
        <v>2731</v>
      </c>
      <c r="D1526" s="743" t="s">
        <v>4537</v>
      </c>
      <c r="E1526" s="744" t="s">
        <v>2749</v>
      </c>
      <c r="F1526" s="662" t="s">
        <v>2726</v>
      </c>
      <c r="G1526" s="662" t="s">
        <v>2828</v>
      </c>
      <c r="H1526" s="662" t="s">
        <v>582</v>
      </c>
      <c r="I1526" s="662" t="s">
        <v>2829</v>
      </c>
      <c r="J1526" s="662" t="s">
        <v>799</v>
      </c>
      <c r="K1526" s="662" t="s">
        <v>2830</v>
      </c>
      <c r="L1526" s="663">
        <v>0</v>
      </c>
      <c r="M1526" s="663">
        <v>0</v>
      </c>
      <c r="N1526" s="662">
        <v>25</v>
      </c>
      <c r="O1526" s="745">
        <v>13</v>
      </c>
      <c r="P1526" s="663">
        <v>0</v>
      </c>
      <c r="Q1526" s="678"/>
      <c r="R1526" s="662">
        <v>15</v>
      </c>
      <c r="S1526" s="678">
        <v>0.6</v>
      </c>
      <c r="T1526" s="745">
        <v>8</v>
      </c>
      <c r="U1526" s="701">
        <v>0.61538461538461542</v>
      </c>
    </row>
    <row r="1527" spans="1:21" ht="14.4" customHeight="1" x14ac:dyDescent="0.3">
      <c r="A1527" s="661">
        <v>11</v>
      </c>
      <c r="B1527" s="662" t="s">
        <v>581</v>
      </c>
      <c r="C1527" s="662" t="s">
        <v>2731</v>
      </c>
      <c r="D1527" s="743" t="s">
        <v>4537</v>
      </c>
      <c r="E1527" s="744" t="s">
        <v>2749</v>
      </c>
      <c r="F1527" s="662" t="s">
        <v>2726</v>
      </c>
      <c r="G1527" s="662" t="s">
        <v>2828</v>
      </c>
      <c r="H1527" s="662" t="s">
        <v>582</v>
      </c>
      <c r="I1527" s="662" t="s">
        <v>1851</v>
      </c>
      <c r="J1527" s="662" t="s">
        <v>799</v>
      </c>
      <c r="K1527" s="662" t="s">
        <v>1852</v>
      </c>
      <c r="L1527" s="663">
        <v>0</v>
      </c>
      <c r="M1527" s="663">
        <v>0</v>
      </c>
      <c r="N1527" s="662">
        <v>21</v>
      </c>
      <c r="O1527" s="745">
        <v>14</v>
      </c>
      <c r="P1527" s="663">
        <v>0</v>
      </c>
      <c r="Q1527" s="678"/>
      <c r="R1527" s="662">
        <v>11</v>
      </c>
      <c r="S1527" s="678">
        <v>0.52380952380952384</v>
      </c>
      <c r="T1527" s="745">
        <v>6.5</v>
      </c>
      <c r="U1527" s="701">
        <v>0.4642857142857143</v>
      </c>
    </row>
    <row r="1528" spans="1:21" ht="14.4" customHeight="1" x14ac:dyDescent="0.3">
      <c r="A1528" s="661">
        <v>11</v>
      </c>
      <c r="B1528" s="662" t="s">
        <v>581</v>
      </c>
      <c r="C1528" s="662" t="s">
        <v>2731</v>
      </c>
      <c r="D1528" s="743" t="s">
        <v>4537</v>
      </c>
      <c r="E1528" s="744" t="s">
        <v>2749</v>
      </c>
      <c r="F1528" s="662" t="s">
        <v>2726</v>
      </c>
      <c r="G1528" s="662" t="s">
        <v>4182</v>
      </c>
      <c r="H1528" s="662" t="s">
        <v>582</v>
      </c>
      <c r="I1528" s="662" t="s">
        <v>4183</v>
      </c>
      <c r="J1528" s="662" t="s">
        <v>4184</v>
      </c>
      <c r="K1528" s="662" t="s">
        <v>4185</v>
      </c>
      <c r="L1528" s="663">
        <v>0</v>
      </c>
      <c r="M1528" s="663">
        <v>0</v>
      </c>
      <c r="N1528" s="662">
        <v>1</v>
      </c>
      <c r="O1528" s="745">
        <v>1</v>
      </c>
      <c r="P1528" s="663">
        <v>0</v>
      </c>
      <c r="Q1528" s="678"/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11</v>
      </c>
      <c r="B1529" s="662" t="s">
        <v>581</v>
      </c>
      <c r="C1529" s="662" t="s">
        <v>2731</v>
      </c>
      <c r="D1529" s="743" t="s">
        <v>4537</v>
      </c>
      <c r="E1529" s="744" t="s">
        <v>2749</v>
      </c>
      <c r="F1529" s="662" t="s">
        <v>2726</v>
      </c>
      <c r="G1529" s="662" t="s">
        <v>3529</v>
      </c>
      <c r="H1529" s="662" t="s">
        <v>582</v>
      </c>
      <c r="I1529" s="662" t="s">
        <v>3682</v>
      </c>
      <c r="J1529" s="662" t="s">
        <v>3683</v>
      </c>
      <c r="K1529" s="662" t="s">
        <v>3684</v>
      </c>
      <c r="L1529" s="663">
        <v>167.58</v>
      </c>
      <c r="M1529" s="663">
        <v>335.16</v>
      </c>
      <c r="N1529" s="662">
        <v>2</v>
      </c>
      <c r="O1529" s="745">
        <v>1</v>
      </c>
      <c r="P1529" s="663">
        <v>335.16</v>
      </c>
      <c r="Q1529" s="678">
        <v>1</v>
      </c>
      <c r="R1529" s="662">
        <v>2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11</v>
      </c>
      <c r="B1530" s="662" t="s">
        <v>581</v>
      </c>
      <c r="C1530" s="662" t="s">
        <v>2731</v>
      </c>
      <c r="D1530" s="743" t="s">
        <v>4537</v>
      </c>
      <c r="E1530" s="744" t="s">
        <v>2749</v>
      </c>
      <c r="F1530" s="662" t="s">
        <v>2726</v>
      </c>
      <c r="G1530" s="662" t="s">
        <v>3529</v>
      </c>
      <c r="H1530" s="662" t="s">
        <v>582</v>
      </c>
      <c r="I1530" s="662" t="s">
        <v>3530</v>
      </c>
      <c r="J1530" s="662" t="s">
        <v>3531</v>
      </c>
      <c r="K1530" s="662" t="s">
        <v>3532</v>
      </c>
      <c r="L1530" s="663">
        <v>0</v>
      </c>
      <c r="M1530" s="663">
        <v>0</v>
      </c>
      <c r="N1530" s="662">
        <v>1</v>
      </c>
      <c r="O1530" s="745">
        <v>0.5</v>
      </c>
      <c r="P1530" s="663">
        <v>0</v>
      </c>
      <c r="Q1530" s="678"/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11</v>
      </c>
      <c r="B1531" s="662" t="s">
        <v>581</v>
      </c>
      <c r="C1531" s="662" t="s">
        <v>2731</v>
      </c>
      <c r="D1531" s="743" t="s">
        <v>4537</v>
      </c>
      <c r="E1531" s="744" t="s">
        <v>2749</v>
      </c>
      <c r="F1531" s="662" t="s">
        <v>2726</v>
      </c>
      <c r="G1531" s="662" t="s">
        <v>3529</v>
      </c>
      <c r="H1531" s="662" t="s">
        <v>582</v>
      </c>
      <c r="I1531" s="662" t="s">
        <v>3689</v>
      </c>
      <c r="J1531" s="662" t="s">
        <v>3531</v>
      </c>
      <c r="K1531" s="662" t="s">
        <v>1237</v>
      </c>
      <c r="L1531" s="663">
        <v>98.75</v>
      </c>
      <c r="M1531" s="663">
        <v>296.25</v>
      </c>
      <c r="N1531" s="662">
        <v>3</v>
      </c>
      <c r="O1531" s="745">
        <v>1</v>
      </c>
      <c r="P1531" s="663">
        <v>296.25</v>
      </c>
      <c r="Q1531" s="678">
        <v>1</v>
      </c>
      <c r="R1531" s="662">
        <v>3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11</v>
      </c>
      <c r="B1532" s="662" t="s">
        <v>581</v>
      </c>
      <c r="C1532" s="662" t="s">
        <v>2731</v>
      </c>
      <c r="D1532" s="743" t="s">
        <v>4537</v>
      </c>
      <c r="E1532" s="744" t="s">
        <v>2749</v>
      </c>
      <c r="F1532" s="662" t="s">
        <v>2726</v>
      </c>
      <c r="G1532" s="662" t="s">
        <v>2775</v>
      </c>
      <c r="H1532" s="662" t="s">
        <v>582</v>
      </c>
      <c r="I1532" s="662" t="s">
        <v>1251</v>
      </c>
      <c r="J1532" s="662" t="s">
        <v>1252</v>
      </c>
      <c r="K1532" s="662" t="s">
        <v>1253</v>
      </c>
      <c r="L1532" s="663">
        <v>147.31</v>
      </c>
      <c r="M1532" s="663">
        <v>294.62</v>
      </c>
      <c r="N1532" s="662">
        <v>2</v>
      </c>
      <c r="O1532" s="745">
        <v>0.5</v>
      </c>
      <c r="P1532" s="663">
        <v>294.62</v>
      </c>
      <c r="Q1532" s="678">
        <v>1</v>
      </c>
      <c r="R1532" s="662">
        <v>2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11</v>
      </c>
      <c r="B1533" s="662" t="s">
        <v>581</v>
      </c>
      <c r="C1533" s="662" t="s">
        <v>2731</v>
      </c>
      <c r="D1533" s="743" t="s">
        <v>4537</v>
      </c>
      <c r="E1533" s="744" t="s">
        <v>2749</v>
      </c>
      <c r="F1533" s="662" t="s">
        <v>2726</v>
      </c>
      <c r="G1533" s="662" t="s">
        <v>2775</v>
      </c>
      <c r="H1533" s="662" t="s">
        <v>582</v>
      </c>
      <c r="I1533" s="662" t="s">
        <v>2928</v>
      </c>
      <c r="J1533" s="662" t="s">
        <v>1252</v>
      </c>
      <c r="K1533" s="662" t="s">
        <v>1253</v>
      </c>
      <c r="L1533" s="663">
        <v>147.31</v>
      </c>
      <c r="M1533" s="663">
        <v>294.62</v>
      </c>
      <c r="N1533" s="662">
        <v>2</v>
      </c>
      <c r="O1533" s="745">
        <v>1</v>
      </c>
      <c r="P1533" s="663">
        <v>294.62</v>
      </c>
      <c r="Q1533" s="678">
        <v>1</v>
      </c>
      <c r="R1533" s="662">
        <v>2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11</v>
      </c>
      <c r="B1534" s="662" t="s">
        <v>581</v>
      </c>
      <c r="C1534" s="662" t="s">
        <v>2731</v>
      </c>
      <c r="D1534" s="743" t="s">
        <v>4537</v>
      </c>
      <c r="E1534" s="744" t="s">
        <v>2749</v>
      </c>
      <c r="F1534" s="662" t="s">
        <v>2726</v>
      </c>
      <c r="G1534" s="662" t="s">
        <v>2874</v>
      </c>
      <c r="H1534" s="662" t="s">
        <v>582</v>
      </c>
      <c r="I1534" s="662" t="s">
        <v>4186</v>
      </c>
      <c r="J1534" s="662" t="s">
        <v>4187</v>
      </c>
      <c r="K1534" s="662" t="s">
        <v>1477</v>
      </c>
      <c r="L1534" s="663">
        <v>0</v>
      </c>
      <c r="M1534" s="663">
        <v>0</v>
      </c>
      <c r="N1534" s="662">
        <v>1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11</v>
      </c>
      <c r="B1535" s="662" t="s">
        <v>581</v>
      </c>
      <c r="C1535" s="662" t="s">
        <v>2731</v>
      </c>
      <c r="D1535" s="743" t="s">
        <v>4537</v>
      </c>
      <c r="E1535" s="744" t="s">
        <v>2749</v>
      </c>
      <c r="F1535" s="662" t="s">
        <v>2726</v>
      </c>
      <c r="G1535" s="662" t="s">
        <v>3098</v>
      </c>
      <c r="H1535" s="662" t="s">
        <v>582</v>
      </c>
      <c r="I1535" s="662" t="s">
        <v>3352</v>
      </c>
      <c r="J1535" s="662" t="s">
        <v>3353</v>
      </c>
      <c r="K1535" s="662" t="s">
        <v>3101</v>
      </c>
      <c r="L1535" s="663">
        <v>1776.67</v>
      </c>
      <c r="M1535" s="663">
        <v>3553.34</v>
      </c>
      <c r="N1535" s="662">
        <v>2</v>
      </c>
      <c r="O1535" s="745">
        <v>1.5</v>
      </c>
      <c r="P1535" s="663">
        <v>3553.34</v>
      </c>
      <c r="Q1535" s="678">
        <v>1</v>
      </c>
      <c r="R1535" s="662">
        <v>2</v>
      </c>
      <c r="S1535" s="678">
        <v>1</v>
      </c>
      <c r="T1535" s="745">
        <v>1.5</v>
      </c>
      <c r="U1535" s="701">
        <v>1</v>
      </c>
    </row>
    <row r="1536" spans="1:21" ht="14.4" customHeight="1" x14ac:dyDescent="0.3">
      <c r="A1536" s="661">
        <v>11</v>
      </c>
      <c r="B1536" s="662" t="s">
        <v>581</v>
      </c>
      <c r="C1536" s="662" t="s">
        <v>2731</v>
      </c>
      <c r="D1536" s="743" t="s">
        <v>4537</v>
      </c>
      <c r="E1536" s="744" t="s">
        <v>2749</v>
      </c>
      <c r="F1536" s="662" t="s">
        <v>2726</v>
      </c>
      <c r="G1536" s="662" t="s">
        <v>3098</v>
      </c>
      <c r="H1536" s="662" t="s">
        <v>582</v>
      </c>
      <c r="I1536" s="662" t="s">
        <v>3099</v>
      </c>
      <c r="J1536" s="662" t="s">
        <v>3100</v>
      </c>
      <c r="K1536" s="662" t="s">
        <v>3101</v>
      </c>
      <c r="L1536" s="663">
        <v>1776.68</v>
      </c>
      <c r="M1536" s="663">
        <v>1776.68</v>
      </c>
      <c r="N1536" s="662">
        <v>1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11</v>
      </c>
      <c r="B1537" s="662" t="s">
        <v>581</v>
      </c>
      <c r="C1537" s="662" t="s">
        <v>2731</v>
      </c>
      <c r="D1537" s="743" t="s">
        <v>4537</v>
      </c>
      <c r="E1537" s="744" t="s">
        <v>2749</v>
      </c>
      <c r="F1537" s="662" t="s">
        <v>2726</v>
      </c>
      <c r="G1537" s="662" t="s">
        <v>2882</v>
      </c>
      <c r="H1537" s="662" t="s">
        <v>582</v>
      </c>
      <c r="I1537" s="662" t="s">
        <v>2929</v>
      </c>
      <c r="J1537" s="662" t="s">
        <v>2930</v>
      </c>
      <c r="K1537" s="662" t="s">
        <v>2931</v>
      </c>
      <c r="L1537" s="663">
        <v>0</v>
      </c>
      <c r="M1537" s="663">
        <v>0</v>
      </c>
      <c r="N1537" s="662">
        <v>4</v>
      </c>
      <c r="O1537" s="745">
        <v>2.5</v>
      </c>
      <c r="P1537" s="663">
        <v>0</v>
      </c>
      <c r="Q1537" s="678"/>
      <c r="R1537" s="662">
        <v>1</v>
      </c>
      <c r="S1537" s="678">
        <v>0.25</v>
      </c>
      <c r="T1537" s="745">
        <v>0.5</v>
      </c>
      <c r="U1537" s="701">
        <v>0.2</v>
      </c>
    </row>
    <row r="1538" spans="1:21" ht="14.4" customHeight="1" x14ac:dyDescent="0.3">
      <c r="A1538" s="661">
        <v>11</v>
      </c>
      <c r="B1538" s="662" t="s">
        <v>581</v>
      </c>
      <c r="C1538" s="662" t="s">
        <v>2731</v>
      </c>
      <c r="D1538" s="743" t="s">
        <v>4537</v>
      </c>
      <c r="E1538" s="744" t="s">
        <v>2749</v>
      </c>
      <c r="F1538" s="662" t="s">
        <v>2726</v>
      </c>
      <c r="G1538" s="662" t="s">
        <v>2882</v>
      </c>
      <c r="H1538" s="662" t="s">
        <v>582</v>
      </c>
      <c r="I1538" s="662" t="s">
        <v>2996</v>
      </c>
      <c r="J1538" s="662" t="s">
        <v>2930</v>
      </c>
      <c r="K1538" s="662" t="s">
        <v>2997</v>
      </c>
      <c r="L1538" s="663">
        <v>0</v>
      </c>
      <c r="M1538" s="663">
        <v>0</v>
      </c>
      <c r="N1538" s="662">
        <v>1</v>
      </c>
      <c r="O1538" s="745">
        <v>0.5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11</v>
      </c>
      <c r="B1539" s="662" t="s">
        <v>581</v>
      </c>
      <c r="C1539" s="662" t="s">
        <v>2731</v>
      </c>
      <c r="D1539" s="743" t="s">
        <v>4537</v>
      </c>
      <c r="E1539" s="744" t="s">
        <v>2749</v>
      </c>
      <c r="F1539" s="662" t="s">
        <v>2726</v>
      </c>
      <c r="G1539" s="662" t="s">
        <v>3110</v>
      </c>
      <c r="H1539" s="662" t="s">
        <v>582</v>
      </c>
      <c r="I1539" s="662" t="s">
        <v>2121</v>
      </c>
      <c r="J1539" s="662" t="s">
        <v>3111</v>
      </c>
      <c r="K1539" s="662" t="s">
        <v>2557</v>
      </c>
      <c r="L1539" s="663">
        <v>38.56</v>
      </c>
      <c r="M1539" s="663">
        <v>38.56</v>
      </c>
      <c r="N1539" s="662">
        <v>1</v>
      </c>
      <c r="O1539" s="745">
        <v>0.5</v>
      </c>
      <c r="P1539" s="663">
        <v>38.56</v>
      </c>
      <c r="Q1539" s="678">
        <v>1</v>
      </c>
      <c r="R1539" s="662">
        <v>1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11</v>
      </c>
      <c r="B1540" s="662" t="s">
        <v>581</v>
      </c>
      <c r="C1540" s="662" t="s">
        <v>2731</v>
      </c>
      <c r="D1540" s="743" t="s">
        <v>4537</v>
      </c>
      <c r="E1540" s="744" t="s">
        <v>2749</v>
      </c>
      <c r="F1540" s="662" t="s">
        <v>2726</v>
      </c>
      <c r="G1540" s="662" t="s">
        <v>2956</v>
      </c>
      <c r="H1540" s="662" t="s">
        <v>1064</v>
      </c>
      <c r="I1540" s="662" t="s">
        <v>3112</v>
      </c>
      <c r="J1540" s="662" t="s">
        <v>2340</v>
      </c>
      <c r="K1540" s="662" t="s">
        <v>3113</v>
      </c>
      <c r="L1540" s="663">
        <v>96.84</v>
      </c>
      <c r="M1540" s="663">
        <v>677.88</v>
      </c>
      <c r="N1540" s="662">
        <v>7</v>
      </c>
      <c r="O1540" s="745">
        <v>4.5</v>
      </c>
      <c r="P1540" s="663">
        <v>387.36</v>
      </c>
      <c r="Q1540" s="678">
        <v>0.57142857142857151</v>
      </c>
      <c r="R1540" s="662">
        <v>4</v>
      </c>
      <c r="S1540" s="678">
        <v>0.5714285714285714</v>
      </c>
      <c r="T1540" s="745">
        <v>2</v>
      </c>
      <c r="U1540" s="701">
        <v>0.44444444444444442</v>
      </c>
    </row>
    <row r="1541" spans="1:21" ht="14.4" customHeight="1" x14ac:dyDescent="0.3">
      <c r="A1541" s="661">
        <v>11</v>
      </c>
      <c r="B1541" s="662" t="s">
        <v>581</v>
      </c>
      <c r="C1541" s="662" t="s">
        <v>2731</v>
      </c>
      <c r="D1541" s="743" t="s">
        <v>4537</v>
      </c>
      <c r="E1541" s="744" t="s">
        <v>2749</v>
      </c>
      <c r="F1541" s="662" t="s">
        <v>2726</v>
      </c>
      <c r="G1541" s="662" t="s">
        <v>2956</v>
      </c>
      <c r="H1541" s="662" t="s">
        <v>1064</v>
      </c>
      <c r="I1541" s="662" t="s">
        <v>2339</v>
      </c>
      <c r="J1541" s="662" t="s">
        <v>2340</v>
      </c>
      <c r="K1541" s="662" t="s">
        <v>2341</v>
      </c>
      <c r="L1541" s="663">
        <v>193.68</v>
      </c>
      <c r="M1541" s="663">
        <v>1549.44</v>
      </c>
      <c r="N1541" s="662">
        <v>8</v>
      </c>
      <c r="O1541" s="745">
        <v>7</v>
      </c>
      <c r="P1541" s="663">
        <v>1162.0800000000002</v>
      </c>
      <c r="Q1541" s="678">
        <v>0.75000000000000011</v>
      </c>
      <c r="R1541" s="662">
        <v>6</v>
      </c>
      <c r="S1541" s="678">
        <v>0.75</v>
      </c>
      <c r="T1541" s="745">
        <v>5.5</v>
      </c>
      <c r="U1541" s="701">
        <v>0.7857142857142857</v>
      </c>
    </row>
    <row r="1542" spans="1:21" ht="14.4" customHeight="1" x14ac:dyDescent="0.3">
      <c r="A1542" s="661">
        <v>11</v>
      </c>
      <c r="B1542" s="662" t="s">
        <v>581</v>
      </c>
      <c r="C1542" s="662" t="s">
        <v>2731</v>
      </c>
      <c r="D1542" s="743" t="s">
        <v>4537</v>
      </c>
      <c r="E1542" s="744" t="s">
        <v>2749</v>
      </c>
      <c r="F1542" s="662" t="s">
        <v>2726</v>
      </c>
      <c r="G1542" s="662" t="s">
        <v>2956</v>
      </c>
      <c r="H1542" s="662" t="s">
        <v>1064</v>
      </c>
      <c r="I1542" s="662" t="s">
        <v>2957</v>
      </c>
      <c r="J1542" s="662" t="s">
        <v>2340</v>
      </c>
      <c r="K1542" s="662" t="s">
        <v>2958</v>
      </c>
      <c r="L1542" s="663">
        <v>64.56</v>
      </c>
      <c r="M1542" s="663">
        <v>64.56</v>
      </c>
      <c r="N1542" s="662">
        <v>1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11</v>
      </c>
      <c r="B1543" s="662" t="s">
        <v>581</v>
      </c>
      <c r="C1543" s="662" t="s">
        <v>2731</v>
      </c>
      <c r="D1543" s="743" t="s">
        <v>4537</v>
      </c>
      <c r="E1543" s="744" t="s">
        <v>2749</v>
      </c>
      <c r="F1543" s="662" t="s">
        <v>2726</v>
      </c>
      <c r="G1543" s="662" t="s">
        <v>4188</v>
      </c>
      <c r="H1543" s="662" t="s">
        <v>582</v>
      </c>
      <c r="I1543" s="662" t="s">
        <v>4189</v>
      </c>
      <c r="J1543" s="662" t="s">
        <v>4190</v>
      </c>
      <c r="K1543" s="662" t="s">
        <v>4044</v>
      </c>
      <c r="L1543" s="663">
        <v>47.41</v>
      </c>
      <c r="M1543" s="663">
        <v>47.41</v>
      </c>
      <c r="N1543" s="662">
        <v>1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11</v>
      </c>
      <c r="B1544" s="662" t="s">
        <v>581</v>
      </c>
      <c r="C1544" s="662" t="s">
        <v>2731</v>
      </c>
      <c r="D1544" s="743" t="s">
        <v>4537</v>
      </c>
      <c r="E1544" s="744" t="s">
        <v>2749</v>
      </c>
      <c r="F1544" s="662" t="s">
        <v>2726</v>
      </c>
      <c r="G1544" s="662" t="s">
        <v>2780</v>
      </c>
      <c r="H1544" s="662" t="s">
        <v>1064</v>
      </c>
      <c r="I1544" s="662" t="s">
        <v>1197</v>
      </c>
      <c r="J1544" s="662" t="s">
        <v>1089</v>
      </c>
      <c r="K1544" s="662" t="s">
        <v>2554</v>
      </c>
      <c r="L1544" s="663">
        <v>543.39</v>
      </c>
      <c r="M1544" s="663">
        <v>1630.17</v>
      </c>
      <c r="N1544" s="662">
        <v>3</v>
      </c>
      <c r="O1544" s="745">
        <v>1.5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11</v>
      </c>
      <c r="B1545" s="662" t="s">
        <v>581</v>
      </c>
      <c r="C1545" s="662" t="s">
        <v>2731</v>
      </c>
      <c r="D1545" s="743" t="s">
        <v>4537</v>
      </c>
      <c r="E1545" s="744" t="s">
        <v>2749</v>
      </c>
      <c r="F1545" s="662" t="s">
        <v>2726</v>
      </c>
      <c r="G1545" s="662" t="s">
        <v>2780</v>
      </c>
      <c r="H1545" s="662" t="s">
        <v>1064</v>
      </c>
      <c r="I1545" s="662" t="s">
        <v>1088</v>
      </c>
      <c r="J1545" s="662" t="s">
        <v>1089</v>
      </c>
      <c r="K1545" s="662" t="s">
        <v>2553</v>
      </c>
      <c r="L1545" s="663">
        <v>815.1</v>
      </c>
      <c r="M1545" s="663">
        <v>50536.2</v>
      </c>
      <c r="N1545" s="662">
        <v>62</v>
      </c>
      <c r="O1545" s="745">
        <v>25</v>
      </c>
      <c r="P1545" s="663">
        <v>36679.499999999993</v>
      </c>
      <c r="Q1545" s="678">
        <v>0.72580645161290314</v>
      </c>
      <c r="R1545" s="662">
        <v>45</v>
      </c>
      <c r="S1545" s="678">
        <v>0.72580645161290325</v>
      </c>
      <c r="T1545" s="745">
        <v>15</v>
      </c>
      <c r="U1545" s="701">
        <v>0.6</v>
      </c>
    </row>
    <row r="1546" spans="1:21" ht="14.4" customHeight="1" x14ac:dyDescent="0.3">
      <c r="A1546" s="661">
        <v>11</v>
      </c>
      <c r="B1546" s="662" t="s">
        <v>581</v>
      </c>
      <c r="C1546" s="662" t="s">
        <v>2731</v>
      </c>
      <c r="D1546" s="743" t="s">
        <v>4537</v>
      </c>
      <c r="E1546" s="744" t="s">
        <v>2749</v>
      </c>
      <c r="F1546" s="662" t="s">
        <v>2726</v>
      </c>
      <c r="G1546" s="662" t="s">
        <v>2780</v>
      </c>
      <c r="H1546" s="662" t="s">
        <v>1064</v>
      </c>
      <c r="I1546" s="662" t="s">
        <v>1092</v>
      </c>
      <c r="J1546" s="662" t="s">
        <v>1089</v>
      </c>
      <c r="K1546" s="662" t="s">
        <v>2555</v>
      </c>
      <c r="L1546" s="663">
        <v>923.74</v>
      </c>
      <c r="M1546" s="663">
        <v>5542.4400000000005</v>
      </c>
      <c r="N1546" s="662">
        <v>6</v>
      </c>
      <c r="O1546" s="745">
        <v>1.5</v>
      </c>
      <c r="P1546" s="663">
        <v>5542.4400000000005</v>
      </c>
      <c r="Q1546" s="678">
        <v>1</v>
      </c>
      <c r="R1546" s="662">
        <v>6</v>
      </c>
      <c r="S1546" s="678">
        <v>1</v>
      </c>
      <c r="T1546" s="745">
        <v>1.5</v>
      </c>
      <c r="U1546" s="701">
        <v>1</v>
      </c>
    </row>
    <row r="1547" spans="1:21" ht="14.4" customHeight="1" x14ac:dyDescent="0.3">
      <c r="A1547" s="661">
        <v>11</v>
      </c>
      <c r="B1547" s="662" t="s">
        <v>581</v>
      </c>
      <c r="C1547" s="662" t="s">
        <v>2731</v>
      </c>
      <c r="D1547" s="743" t="s">
        <v>4537</v>
      </c>
      <c r="E1547" s="744" t="s">
        <v>2749</v>
      </c>
      <c r="F1547" s="662" t="s">
        <v>2726</v>
      </c>
      <c r="G1547" s="662" t="s">
        <v>2780</v>
      </c>
      <c r="H1547" s="662" t="s">
        <v>1064</v>
      </c>
      <c r="I1547" s="662" t="s">
        <v>2964</v>
      </c>
      <c r="J1547" s="662" t="s">
        <v>1543</v>
      </c>
      <c r="K1547" s="662" t="s">
        <v>2553</v>
      </c>
      <c r="L1547" s="663">
        <v>1385.62</v>
      </c>
      <c r="M1547" s="663">
        <v>1385.62</v>
      </c>
      <c r="N1547" s="662">
        <v>1</v>
      </c>
      <c r="O1547" s="745">
        <v>1</v>
      </c>
      <c r="P1547" s="663">
        <v>1385.62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11</v>
      </c>
      <c r="B1548" s="662" t="s">
        <v>581</v>
      </c>
      <c r="C1548" s="662" t="s">
        <v>2731</v>
      </c>
      <c r="D1548" s="743" t="s">
        <v>4537</v>
      </c>
      <c r="E1548" s="744" t="s">
        <v>2749</v>
      </c>
      <c r="F1548" s="662" t="s">
        <v>2726</v>
      </c>
      <c r="G1548" s="662" t="s">
        <v>2783</v>
      </c>
      <c r="H1548" s="662" t="s">
        <v>1064</v>
      </c>
      <c r="I1548" s="662" t="s">
        <v>1160</v>
      </c>
      <c r="J1548" s="662" t="s">
        <v>1074</v>
      </c>
      <c r="K1548" s="662" t="s">
        <v>2607</v>
      </c>
      <c r="L1548" s="663">
        <v>24.22</v>
      </c>
      <c r="M1548" s="663">
        <v>24.22</v>
      </c>
      <c r="N1548" s="662">
        <v>1</v>
      </c>
      <c r="O1548" s="745">
        <v>1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11</v>
      </c>
      <c r="B1549" s="662" t="s">
        <v>581</v>
      </c>
      <c r="C1549" s="662" t="s">
        <v>2731</v>
      </c>
      <c r="D1549" s="743" t="s">
        <v>4537</v>
      </c>
      <c r="E1549" s="744" t="s">
        <v>2749</v>
      </c>
      <c r="F1549" s="662" t="s">
        <v>2726</v>
      </c>
      <c r="G1549" s="662" t="s">
        <v>2783</v>
      </c>
      <c r="H1549" s="662" t="s">
        <v>1064</v>
      </c>
      <c r="I1549" s="662" t="s">
        <v>1073</v>
      </c>
      <c r="J1549" s="662" t="s">
        <v>1074</v>
      </c>
      <c r="K1549" s="662" t="s">
        <v>2608</v>
      </c>
      <c r="L1549" s="663">
        <v>48.42</v>
      </c>
      <c r="M1549" s="663">
        <v>5955.6600000000053</v>
      </c>
      <c r="N1549" s="662">
        <v>123</v>
      </c>
      <c r="O1549" s="745">
        <v>93</v>
      </c>
      <c r="P1549" s="663">
        <v>2275.7400000000016</v>
      </c>
      <c r="Q1549" s="678">
        <v>0.3821138211382113</v>
      </c>
      <c r="R1549" s="662">
        <v>47</v>
      </c>
      <c r="S1549" s="678">
        <v>0.38211382113821141</v>
      </c>
      <c r="T1549" s="745">
        <v>33.5</v>
      </c>
      <c r="U1549" s="701">
        <v>0.36021505376344087</v>
      </c>
    </row>
    <row r="1550" spans="1:21" ht="14.4" customHeight="1" x14ac:dyDescent="0.3">
      <c r="A1550" s="661">
        <v>11</v>
      </c>
      <c r="B1550" s="662" t="s">
        <v>581</v>
      </c>
      <c r="C1550" s="662" t="s">
        <v>2731</v>
      </c>
      <c r="D1550" s="743" t="s">
        <v>4537</v>
      </c>
      <c r="E1550" s="744" t="s">
        <v>2749</v>
      </c>
      <c r="F1550" s="662" t="s">
        <v>2726</v>
      </c>
      <c r="G1550" s="662" t="s">
        <v>2783</v>
      </c>
      <c r="H1550" s="662" t="s">
        <v>1064</v>
      </c>
      <c r="I1550" s="662" t="s">
        <v>1073</v>
      </c>
      <c r="J1550" s="662" t="s">
        <v>1074</v>
      </c>
      <c r="K1550" s="662" t="s">
        <v>2608</v>
      </c>
      <c r="L1550" s="663">
        <v>36.54</v>
      </c>
      <c r="M1550" s="663">
        <v>1205.8200000000002</v>
      </c>
      <c r="N1550" s="662">
        <v>33</v>
      </c>
      <c r="O1550" s="745">
        <v>22.5</v>
      </c>
      <c r="P1550" s="663">
        <v>511.56000000000012</v>
      </c>
      <c r="Q1550" s="678">
        <v>0.42424242424242425</v>
      </c>
      <c r="R1550" s="662">
        <v>14</v>
      </c>
      <c r="S1550" s="678">
        <v>0.42424242424242425</v>
      </c>
      <c r="T1550" s="745">
        <v>9.5</v>
      </c>
      <c r="U1550" s="701">
        <v>0.42222222222222222</v>
      </c>
    </row>
    <row r="1551" spans="1:21" ht="14.4" customHeight="1" x14ac:dyDescent="0.3">
      <c r="A1551" s="661">
        <v>11</v>
      </c>
      <c r="B1551" s="662" t="s">
        <v>581</v>
      </c>
      <c r="C1551" s="662" t="s">
        <v>2731</v>
      </c>
      <c r="D1551" s="743" t="s">
        <v>4537</v>
      </c>
      <c r="E1551" s="744" t="s">
        <v>2749</v>
      </c>
      <c r="F1551" s="662" t="s">
        <v>2726</v>
      </c>
      <c r="G1551" s="662" t="s">
        <v>2783</v>
      </c>
      <c r="H1551" s="662" t="s">
        <v>1064</v>
      </c>
      <c r="I1551" s="662" t="s">
        <v>2831</v>
      </c>
      <c r="J1551" s="662" t="s">
        <v>1074</v>
      </c>
      <c r="K1551" s="662" t="s">
        <v>2832</v>
      </c>
      <c r="L1551" s="663">
        <v>0</v>
      </c>
      <c r="M1551" s="663">
        <v>0</v>
      </c>
      <c r="N1551" s="662">
        <v>2</v>
      </c>
      <c r="O1551" s="745">
        <v>1</v>
      </c>
      <c r="P1551" s="663">
        <v>0</v>
      </c>
      <c r="Q1551" s="678"/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11</v>
      </c>
      <c r="B1552" s="662" t="s">
        <v>581</v>
      </c>
      <c r="C1552" s="662" t="s">
        <v>2731</v>
      </c>
      <c r="D1552" s="743" t="s">
        <v>4537</v>
      </c>
      <c r="E1552" s="744" t="s">
        <v>2749</v>
      </c>
      <c r="F1552" s="662" t="s">
        <v>2726</v>
      </c>
      <c r="G1552" s="662" t="s">
        <v>2783</v>
      </c>
      <c r="H1552" s="662" t="s">
        <v>582</v>
      </c>
      <c r="I1552" s="662" t="s">
        <v>2258</v>
      </c>
      <c r="J1552" s="662" t="s">
        <v>1074</v>
      </c>
      <c r="K1552" s="662" t="s">
        <v>2889</v>
      </c>
      <c r="L1552" s="663">
        <v>48.42</v>
      </c>
      <c r="M1552" s="663">
        <v>290.52000000000004</v>
      </c>
      <c r="N1552" s="662">
        <v>6</v>
      </c>
      <c r="O1552" s="745">
        <v>4</v>
      </c>
      <c r="P1552" s="663">
        <v>48.42</v>
      </c>
      <c r="Q1552" s="678">
        <v>0.16666666666666666</v>
      </c>
      <c r="R1552" s="662">
        <v>1</v>
      </c>
      <c r="S1552" s="678">
        <v>0.16666666666666666</v>
      </c>
      <c r="T1552" s="745">
        <v>1</v>
      </c>
      <c r="U1552" s="701">
        <v>0.25</v>
      </c>
    </row>
    <row r="1553" spans="1:21" ht="14.4" customHeight="1" x14ac:dyDescent="0.3">
      <c r="A1553" s="661">
        <v>11</v>
      </c>
      <c r="B1553" s="662" t="s">
        <v>581</v>
      </c>
      <c r="C1553" s="662" t="s">
        <v>2731</v>
      </c>
      <c r="D1553" s="743" t="s">
        <v>4537</v>
      </c>
      <c r="E1553" s="744" t="s">
        <v>2749</v>
      </c>
      <c r="F1553" s="662" t="s">
        <v>2726</v>
      </c>
      <c r="G1553" s="662" t="s">
        <v>2783</v>
      </c>
      <c r="H1553" s="662" t="s">
        <v>582</v>
      </c>
      <c r="I1553" s="662" t="s">
        <v>2258</v>
      </c>
      <c r="J1553" s="662" t="s">
        <v>1074</v>
      </c>
      <c r="K1553" s="662" t="s">
        <v>2889</v>
      </c>
      <c r="L1553" s="663">
        <v>36.54</v>
      </c>
      <c r="M1553" s="663">
        <v>36.54</v>
      </c>
      <c r="N1553" s="662">
        <v>1</v>
      </c>
      <c r="O1553" s="745">
        <v>0.5</v>
      </c>
      <c r="P1553" s="663">
        <v>36.54</v>
      </c>
      <c r="Q1553" s="678">
        <v>1</v>
      </c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11</v>
      </c>
      <c r="B1554" s="662" t="s">
        <v>581</v>
      </c>
      <c r="C1554" s="662" t="s">
        <v>2731</v>
      </c>
      <c r="D1554" s="743" t="s">
        <v>4537</v>
      </c>
      <c r="E1554" s="744" t="s">
        <v>2749</v>
      </c>
      <c r="F1554" s="662" t="s">
        <v>2726</v>
      </c>
      <c r="G1554" s="662" t="s">
        <v>2784</v>
      </c>
      <c r="H1554" s="662" t="s">
        <v>582</v>
      </c>
      <c r="I1554" s="662" t="s">
        <v>725</v>
      </c>
      <c r="J1554" s="662" t="s">
        <v>2785</v>
      </c>
      <c r="K1554" s="662" t="s">
        <v>2786</v>
      </c>
      <c r="L1554" s="663">
        <v>0</v>
      </c>
      <c r="M1554" s="663">
        <v>0</v>
      </c>
      <c r="N1554" s="662">
        <v>30</v>
      </c>
      <c r="O1554" s="745">
        <v>16.5</v>
      </c>
      <c r="P1554" s="663">
        <v>0</v>
      </c>
      <c r="Q1554" s="678"/>
      <c r="R1554" s="662">
        <v>9</v>
      </c>
      <c r="S1554" s="678">
        <v>0.3</v>
      </c>
      <c r="T1554" s="745">
        <v>4.5</v>
      </c>
      <c r="U1554" s="701">
        <v>0.27272727272727271</v>
      </c>
    </row>
    <row r="1555" spans="1:21" ht="14.4" customHeight="1" x14ac:dyDescent="0.3">
      <c r="A1555" s="661">
        <v>11</v>
      </c>
      <c r="B1555" s="662" t="s">
        <v>581</v>
      </c>
      <c r="C1555" s="662" t="s">
        <v>2731</v>
      </c>
      <c r="D1555" s="743" t="s">
        <v>4537</v>
      </c>
      <c r="E1555" s="744" t="s">
        <v>2749</v>
      </c>
      <c r="F1555" s="662" t="s">
        <v>2726</v>
      </c>
      <c r="G1555" s="662" t="s">
        <v>2790</v>
      </c>
      <c r="H1555" s="662" t="s">
        <v>1064</v>
      </c>
      <c r="I1555" s="662" t="s">
        <v>4055</v>
      </c>
      <c r="J1555" s="662" t="s">
        <v>3551</v>
      </c>
      <c r="K1555" s="662" t="s">
        <v>2611</v>
      </c>
      <c r="L1555" s="663">
        <v>31.32</v>
      </c>
      <c r="M1555" s="663">
        <v>31.32</v>
      </c>
      <c r="N1555" s="662">
        <v>1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11</v>
      </c>
      <c r="B1556" s="662" t="s">
        <v>581</v>
      </c>
      <c r="C1556" s="662" t="s">
        <v>2731</v>
      </c>
      <c r="D1556" s="743" t="s">
        <v>4537</v>
      </c>
      <c r="E1556" s="744" t="s">
        <v>2749</v>
      </c>
      <c r="F1556" s="662" t="s">
        <v>2726</v>
      </c>
      <c r="G1556" s="662" t="s">
        <v>2790</v>
      </c>
      <c r="H1556" s="662" t="s">
        <v>1064</v>
      </c>
      <c r="I1556" s="662" t="s">
        <v>3140</v>
      </c>
      <c r="J1556" s="662" t="s">
        <v>3141</v>
      </c>
      <c r="K1556" s="662" t="s">
        <v>3142</v>
      </c>
      <c r="L1556" s="663">
        <v>140.94999999999999</v>
      </c>
      <c r="M1556" s="663">
        <v>281.89999999999998</v>
      </c>
      <c r="N1556" s="662">
        <v>2</v>
      </c>
      <c r="O1556" s="745">
        <v>0.5</v>
      </c>
      <c r="P1556" s="663">
        <v>281.89999999999998</v>
      </c>
      <c r="Q1556" s="678">
        <v>1</v>
      </c>
      <c r="R1556" s="662">
        <v>2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11</v>
      </c>
      <c r="B1557" s="662" t="s">
        <v>581</v>
      </c>
      <c r="C1557" s="662" t="s">
        <v>2731</v>
      </c>
      <c r="D1557" s="743" t="s">
        <v>4537</v>
      </c>
      <c r="E1557" s="744" t="s">
        <v>2749</v>
      </c>
      <c r="F1557" s="662" t="s">
        <v>2726</v>
      </c>
      <c r="G1557" s="662" t="s">
        <v>2936</v>
      </c>
      <c r="H1557" s="662" t="s">
        <v>582</v>
      </c>
      <c r="I1557" s="662" t="s">
        <v>2937</v>
      </c>
      <c r="J1557" s="662" t="s">
        <v>2938</v>
      </c>
      <c r="K1557" s="662" t="s">
        <v>839</v>
      </c>
      <c r="L1557" s="663">
        <v>75.22</v>
      </c>
      <c r="M1557" s="663">
        <v>1730.0600000000004</v>
      </c>
      <c r="N1557" s="662">
        <v>23</v>
      </c>
      <c r="O1557" s="745">
        <v>14</v>
      </c>
      <c r="P1557" s="663">
        <v>601.7600000000001</v>
      </c>
      <c r="Q1557" s="678">
        <v>0.34782608695652173</v>
      </c>
      <c r="R1557" s="662">
        <v>8</v>
      </c>
      <c r="S1557" s="678">
        <v>0.34782608695652173</v>
      </c>
      <c r="T1557" s="745">
        <v>4</v>
      </c>
      <c r="U1557" s="701">
        <v>0.2857142857142857</v>
      </c>
    </row>
    <row r="1558" spans="1:21" ht="14.4" customHeight="1" x14ac:dyDescent="0.3">
      <c r="A1558" s="661">
        <v>11</v>
      </c>
      <c r="B1558" s="662" t="s">
        <v>581</v>
      </c>
      <c r="C1558" s="662" t="s">
        <v>2731</v>
      </c>
      <c r="D1558" s="743" t="s">
        <v>4537</v>
      </c>
      <c r="E1558" s="744" t="s">
        <v>2749</v>
      </c>
      <c r="F1558" s="662" t="s">
        <v>2726</v>
      </c>
      <c r="G1558" s="662" t="s">
        <v>3150</v>
      </c>
      <c r="H1558" s="662" t="s">
        <v>582</v>
      </c>
      <c r="I1558" s="662" t="s">
        <v>3154</v>
      </c>
      <c r="J1558" s="662" t="s">
        <v>3152</v>
      </c>
      <c r="K1558" s="662" t="s">
        <v>3155</v>
      </c>
      <c r="L1558" s="663">
        <v>151.62</v>
      </c>
      <c r="M1558" s="663">
        <v>151.62</v>
      </c>
      <c r="N1558" s="662">
        <v>1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11</v>
      </c>
      <c r="B1559" s="662" t="s">
        <v>581</v>
      </c>
      <c r="C1559" s="662" t="s">
        <v>2731</v>
      </c>
      <c r="D1559" s="743" t="s">
        <v>4537</v>
      </c>
      <c r="E1559" s="744" t="s">
        <v>2749</v>
      </c>
      <c r="F1559" s="662" t="s">
        <v>2728</v>
      </c>
      <c r="G1559" s="662" t="s">
        <v>2839</v>
      </c>
      <c r="H1559" s="662" t="s">
        <v>582</v>
      </c>
      <c r="I1559" s="662" t="s">
        <v>3167</v>
      </c>
      <c r="J1559" s="662" t="s">
        <v>3168</v>
      </c>
      <c r="K1559" s="662"/>
      <c r="L1559" s="663">
        <v>0</v>
      </c>
      <c r="M1559" s="663">
        <v>0</v>
      </c>
      <c r="N1559" s="662">
        <v>3</v>
      </c>
      <c r="O1559" s="745">
        <v>3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11</v>
      </c>
      <c r="B1560" s="662" t="s">
        <v>581</v>
      </c>
      <c r="C1560" s="662" t="s">
        <v>2731</v>
      </c>
      <c r="D1560" s="743" t="s">
        <v>4537</v>
      </c>
      <c r="E1560" s="744" t="s">
        <v>2749</v>
      </c>
      <c r="F1560" s="662" t="s">
        <v>2728</v>
      </c>
      <c r="G1560" s="662" t="s">
        <v>2839</v>
      </c>
      <c r="H1560" s="662" t="s">
        <v>582</v>
      </c>
      <c r="I1560" s="662" t="s">
        <v>2840</v>
      </c>
      <c r="J1560" s="662" t="s">
        <v>2841</v>
      </c>
      <c r="K1560" s="662" t="s">
        <v>2842</v>
      </c>
      <c r="L1560" s="663">
        <v>0</v>
      </c>
      <c r="M1560" s="663">
        <v>0</v>
      </c>
      <c r="N1560" s="662">
        <v>17</v>
      </c>
      <c r="O1560" s="745">
        <v>17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11</v>
      </c>
      <c r="B1561" s="662" t="s">
        <v>581</v>
      </c>
      <c r="C1561" s="662" t="s">
        <v>2731</v>
      </c>
      <c r="D1561" s="743" t="s">
        <v>4537</v>
      </c>
      <c r="E1561" s="744" t="s">
        <v>2749</v>
      </c>
      <c r="F1561" s="662" t="s">
        <v>2728</v>
      </c>
      <c r="G1561" s="662" t="s">
        <v>2791</v>
      </c>
      <c r="H1561" s="662" t="s">
        <v>582</v>
      </c>
      <c r="I1561" s="662" t="s">
        <v>3175</v>
      </c>
      <c r="J1561" s="662" t="s">
        <v>3176</v>
      </c>
      <c r="K1561" s="662" t="s">
        <v>3177</v>
      </c>
      <c r="L1561" s="663">
        <v>35.130000000000003</v>
      </c>
      <c r="M1561" s="663">
        <v>70.260000000000005</v>
      </c>
      <c r="N1561" s="662">
        <v>2</v>
      </c>
      <c r="O1561" s="745">
        <v>2</v>
      </c>
      <c r="P1561" s="663">
        <v>70.260000000000005</v>
      </c>
      <c r="Q1561" s="678">
        <v>1</v>
      </c>
      <c r="R1561" s="662">
        <v>2</v>
      </c>
      <c r="S1561" s="678">
        <v>1</v>
      </c>
      <c r="T1561" s="745">
        <v>2</v>
      </c>
      <c r="U1561" s="701">
        <v>1</v>
      </c>
    </row>
    <row r="1562" spans="1:21" ht="14.4" customHeight="1" x14ac:dyDescent="0.3">
      <c r="A1562" s="661">
        <v>11</v>
      </c>
      <c r="B1562" s="662" t="s">
        <v>581</v>
      </c>
      <c r="C1562" s="662" t="s">
        <v>2731</v>
      </c>
      <c r="D1562" s="743" t="s">
        <v>4537</v>
      </c>
      <c r="E1562" s="744" t="s">
        <v>2749</v>
      </c>
      <c r="F1562" s="662" t="s">
        <v>2728</v>
      </c>
      <c r="G1562" s="662" t="s">
        <v>2791</v>
      </c>
      <c r="H1562" s="662" t="s">
        <v>582</v>
      </c>
      <c r="I1562" s="662" t="s">
        <v>3187</v>
      </c>
      <c r="J1562" s="662" t="s">
        <v>3188</v>
      </c>
      <c r="K1562" s="662" t="s">
        <v>3189</v>
      </c>
      <c r="L1562" s="663">
        <v>30</v>
      </c>
      <c r="M1562" s="663">
        <v>30</v>
      </c>
      <c r="N1562" s="662">
        <v>1</v>
      </c>
      <c r="O1562" s="745">
        <v>1</v>
      </c>
      <c r="P1562" s="663">
        <v>30</v>
      </c>
      <c r="Q1562" s="678">
        <v>1</v>
      </c>
      <c r="R1562" s="662">
        <v>1</v>
      </c>
      <c r="S1562" s="678">
        <v>1</v>
      </c>
      <c r="T1562" s="745">
        <v>1</v>
      </c>
      <c r="U1562" s="701">
        <v>1</v>
      </c>
    </row>
    <row r="1563" spans="1:21" ht="14.4" customHeight="1" x14ac:dyDescent="0.3">
      <c r="A1563" s="661">
        <v>11</v>
      </c>
      <c r="B1563" s="662" t="s">
        <v>581</v>
      </c>
      <c r="C1563" s="662" t="s">
        <v>2731</v>
      </c>
      <c r="D1563" s="743" t="s">
        <v>4537</v>
      </c>
      <c r="E1563" s="744" t="s">
        <v>2749</v>
      </c>
      <c r="F1563" s="662" t="s">
        <v>2728</v>
      </c>
      <c r="G1563" s="662" t="s">
        <v>2791</v>
      </c>
      <c r="H1563" s="662" t="s">
        <v>582</v>
      </c>
      <c r="I1563" s="662" t="s">
        <v>3187</v>
      </c>
      <c r="J1563" s="662" t="s">
        <v>3188</v>
      </c>
      <c r="K1563" s="662" t="s">
        <v>3189</v>
      </c>
      <c r="L1563" s="663">
        <v>35.75</v>
      </c>
      <c r="M1563" s="663">
        <v>429</v>
      </c>
      <c r="N1563" s="662">
        <v>12</v>
      </c>
      <c r="O1563" s="745">
        <v>7</v>
      </c>
      <c r="P1563" s="663">
        <v>429</v>
      </c>
      <c r="Q1563" s="678">
        <v>1</v>
      </c>
      <c r="R1563" s="662">
        <v>12</v>
      </c>
      <c r="S1563" s="678">
        <v>1</v>
      </c>
      <c r="T1563" s="745">
        <v>7</v>
      </c>
      <c r="U1563" s="701">
        <v>1</v>
      </c>
    </row>
    <row r="1564" spans="1:21" ht="14.4" customHeight="1" x14ac:dyDescent="0.3">
      <c r="A1564" s="661">
        <v>11</v>
      </c>
      <c r="B1564" s="662" t="s">
        <v>581</v>
      </c>
      <c r="C1564" s="662" t="s">
        <v>2731</v>
      </c>
      <c r="D1564" s="743" t="s">
        <v>4537</v>
      </c>
      <c r="E1564" s="744" t="s">
        <v>2749</v>
      </c>
      <c r="F1564" s="662" t="s">
        <v>2728</v>
      </c>
      <c r="G1564" s="662" t="s">
        <v>2795</v>
      </c>
      <c r="H1564" s="662" t="s">
        <v>582</v>
      </c>
      <c r="I1564" s="662" t="s">
        <v>3414</v>
      </c>
      <c r="J1564" s="662" t="s">
        <v>3415</v>
      </c>
      <c r="K1564" s="662" t="s">
        <v>3416</v>
      </c>
      <c r="L1564" s="663">
        <v>245.43</v>
      </c>
      <c r="M1564" s="663">
        <v>981.72</v>
      </c>
      <c r="N1564" s="662">
        <v>4</v>
      </c>
      <c r="O1564" s="745">
        <v>4</v>
      </c>
      <c r="P1564" s="663">
        <v>981.72</v>
      </c>
      <c r="Q1564" s="678">
        <v>1</v>
      </c>
      <c r="R1564" s="662">
        <v>4</v>
      </c>
      <c r="S1564" s="678">
        <v>1</v>
      </c>
      <c r="T1564" s="745">
        <v>4</v>
      </c>
      <c r="U1564" s="701">
        <v>1</v>
      </c>
    </row>
    <row r="1565" spans="1:21" ht="14.4" customHeight="1" x14ac:dyDescent="0.3">
      <c r="A1565" s="661">
        <v>11</v>
      </c>
      <c r="B1565" s="662" t="s">
        <v>581</v>
      </c>
      <c r="C1565" s="662" t="s">
        <v>2731</v>
      </c>
      <c r="D1565" s="743" t="s">
        <v>4537</v>
      </c>
      <c r="E1565" s="744" t="s">
        <v>2749</v>
      </c>
      <c r="F1565" s="662" t="s">
        <v>2728</v>
      </c>
      <c r="G1565" s="662" t="s">
        <v>2795</v>
      </c>
      <c r="H1565" s="662" t="s">
        <v>582</v>
      </c>
      <c r="I1565" s="662" t="s">
        <v>3988</v>
      </c>
      <c r="J1565" s="662" t="s">
        <v>3989</v>
      </c>
      <c r="K1565" s="662" t="s">
        <v>3990</v>
      </c>
      <c r="L1565" s="663">
        <v>1575</v>
      </c>
      <c r="M1565" s="663">
        <v>1575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11</v>
      </c>
      <c r="B1566" s="662" t="s">
        <v>581</v>
      </c>
      <c r="C1566" s="662" t="s">
        <v>2731</v>
      </c>
      <c r="D1566" s="743" t="s">
        <v>4537</v>
      </c>
      <c r="E1566" s="744" t="s">
        <v>2749</v>
      </c>
      <c r="F1566" s="662" t="s">
        <v>2728</v>
      </c>
      <c r="G1566" s="662" t="s">
        <v>2795</v>
      </c>
      <c r="H1566" s="662" t="s">
        <v>582</v>
      </c>
      <c r="I1566" s="662" t="s">
        <v>2088</v>
      </c>
      <c r="J1566" s="662" t="s">
        <v>2796</v>
      </c>
      <c r="K1566" s="662" t="s">
        <v>2797</v>
      </c>
      <c r="L1566" s="663">
        <v>748.12</v>
      </c>
      <c r="M1566" s="663">
        <v>2244.36</v>
      </c>
      <c r="N1566" s="662">
        <v>3</v>
      </c>
      <c r="O1566" s="745">
        <v>3</v>
      </c>
      <c r="P1566" s="663">
        <v>2244.36</v>
      </c>
      <c r="Q1566" s="678">
        <v>1</v>
      </c>
      <c r="R1566" s="662">
        <v>3</v>
      </c>
      <c r="S1566" s="678">
        <v>1</v>
      </c>
      <c r="T1566" s="745">
        <v>3</v>
      </c>
      <c r="U1566" s="701">
        <v>1</v>
      </c>
    </row>
    <row r="1567" spans="1:21" ht="14.4" customHeight="1" x14ac:dyDescent="0.3">
      <c r="A1567" s="661">
        <v>11</v>
      </c>
      <c r="B1567" s="662" t="s">
        <v>581</v>
      </c>
      <c r="C1567" s="662" t="s">
        <v>2731</v>
      </c>
      <c r="D1567" s="743" t="s">
        <v>4537</v>
      </c>
      <c r="E1567" s="744" t="s">
        <v>2749</v>
      </c>
      <c r="F1567" s="662" t="s">
        <v>2728</v>
      </c>
      <c r="G1567" s="662" t="s">
        <v>2795</v>
      </c>
      <c r="H1567" s="662" t="s">
        <v>582</v>
      </c>
      <c r="I1567" s="662" t="s">
        <v>2798</v>
      </c>
      <c r="J1567" s="662" t="s">
        <v>2799</v>
      </c>
      <c r="K1567" s="662" t="s">
        <v>2800</v>
      </c>
      <c r="L1567" s="663">
        <v>1000</v>
      </c>
      <c r="M1567" s="663">
        <v>1000</v>
      </c>
      <c r="N1567" s="662">
        <v>1</v>
      </c>
      <c r="O1567" s="745">
        <v>1</v>
      </c>
      <c r="P1567" s="663">
        <v>1000</v>
      </c>
      <c r="Q1567" s="678">
        <v>1</v>
      </c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11</v>
      </c>
      <c r="B1568" s="662" t="s">
        <v>581</v>
      </c>
      <c r="C1568" s="662" t="s">
        <v>2731</v>
      </c>
      <c r="D1568" s="743" t="s">
        <v>4537</v>
      </c>
      <c r="E1568" s="744" t="s">
        <v>2749</v>
      </c>
      <c r="F1568" s="662" t="s">
        <v>2728</v>
      </c>
      <c r="G1568" s="662" t="s">
        <v>2795</v>
      </c>
      <c r="H1568" s="662" t="s">
        <v>582</v>
      </c>
      <c r="I1568" s="662" t="s">
        <v>2899</v>
      </c>
      <c r="J1568" s="662" t="s">
        <v>2900</v>
      </c>
      <c r="K1568" s="662" t="s">
        <v>2901</v>
      </c>
      <c r="L1568" s="663">
        <v>350</v>
      </c>
      <c r="M1568" s="663">
        <v>1050</v>
      </c>
      <c r="N1568" s="662">
        <v>3</v>
      </c>
      <c r="O1568" s="745">
        <v>3</v>
      </c>
      <c r="P1568" s="663">
        <v>1050</v>
      </c>
      <c r="Q1568" s="678">
        <v>1</v>
      </c>
      <c r="R1568" s="662">
        <v>3</v>
      </c>
      <c r="S1568" s="678">
        <v>1</v>
      </c>
      <c r="T1568" s="745">
        <v>3</v>
      </c>
      <c r="U1568" s="701">
        <v>1</v>
      </c>
    </row>
    <row r="1569" spans="1:21" ht="14.4" customHeight="1" x14ac:dyDescent="0.3">
      <c r="A1569" s="661">
        <v>11</v>
      </c>
      <c r="B1569" s="662" t="s">
        <v>581</v>
      </c>
      <c r="C1569" s="662" t="s">
        <v>2731</v>
      </c>
      <c r="D1569" s="743" t="s">
        <v>4537</v>
      </c>
      <c r="E1569" s="744" t="s">
        <v>2749</v>
      </c>
      <c r="F1569" s="662" t="s">
        <v>2728</v>
      </c>
      <c r="G1569" s="662" t="s">
        <v>2795</v>
      </c>
      <c r="H1569" s="662" t="s">
        <v>582</v>
      </c>
      <c r="I1569" s="662" t="s">
        <v>3425</v>
      </c>
      <c r="J1569" s="662" t="s">
        <v>3426</v>
      </c>
      <c r="K1569" s="662"/>
      <c r="L1569" s="663">
        <v>496.18</v>
      </c>
      <c r="M1569" s="663">
        <v>496.18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11</v>
      </c>
      <c r="B1570" s="662" t="s">
        <v>581</v>
      </c>
      <c r="C1570" s="662" t="s">
        <v>2731</v>
      </c>
      <c r="D1570" s="743" t="s">
        <v>4537</v>
      </c>
      <c r="E1570" s="744" t="s">
        <v>2749</v>
      </c>
      <c r="F1570" s="662" t="s">
        <v>2728</v>
      </c>
      <c r="G1570" s="662" t="s">
        <v>2795</v>
      </c>
      <c r="H1570" s="662" t="s">
        <v>582</v>
      </c>
      <c r="I1570" s="662" t="s">
        <v>2804</v>
      </c>
      <c r="J1570" s="662" t="s">
        <v>2805</v>
      </c>
      <c r="K1570" s="662" t="s">
        <v>2806</v>
      </c>
      <c r="L1570" s="663">
        <v>971.25</v>
      </c>
      <c r="M1570" s="663">
        <v>4856.25</v>
      </c>
      <c r="N1570" s="662">
        <v>5</v>
      </c>
      <c r="O1570" s="745">
        <v>5</v>
      </c>
      <c r="P1570" s="663">
        <v>4856.25</v>
      </c>
      <c r="Q1570" s="678">
        <v>1</v>
      </c>
      <c r="R1570" s="662">
        <v>5</v>
      </c>
      <c r="S1570" s="678">
        <v>1</v>
      </c>
      <c r="T1570" s="745">
        <v>5</v>
      </c>
      <c r="U1570" s="701">
        <v>1</v>
      </c>
    </row>
    <row r="1571" spans="1:21" ht="14.4" customHeight="1" x14ac:dyDescent="0.3">
      <c r="A1571" s="661">
        <v>11</v>
      </c>
      <c r="B1571" s="662" t="s">
        <v>581</v>
      </c>
      <c r="C1571" s="662" t="s">
        <v>2731</v>
      </c>
      <c r="D1571" s="743" t="s">
        <v>4537</v>
      </c>
      <c r="E1571" s="744" t="s">
        <v>2749</v>
      </c>
      <c r="F1571" s="662" t="s">
        <v>2728</v>
      </c>
      <c r="G1571" s="662" t="s">
        <v>2795</v>
      </c>
      <c r="H1571" s="662" t="s">
        <v>582</v>
      </c>
      <c r="I1571" s="662" t="s">
        <v>3204</v>
      </c>
      <c r="J1571" s="662" t="s">
        <v>3205</v>
      </c>
      <c r="K1571" s="662" t="s">
        <v>3206</v>
      </c>
      <c r="L1571" s="663">
        <v>180</v>
      </c>
      <c r="M1571" s="663">
        <v>360</v>
      </c>
      <c r="N1571" s="662">
        <v>2</v>
      </c>
      <c r="O1571" s="745">
        <v>2</v>
      </c>
      <c r="P1571" s="663">
        <v>360</v>
      </c>
      <c r="Q1571" s="678">
        <v>1</v>
      </c>
      <c r="R1571" s="662">
        <v>2</v>
      </c>
      <c r="S1571" s="678">
        <v>1</v>
      </c>
      <c r="T1571" s="745">
        <v>2</v>
      </c>
      <c r="U1571" s="701">
        <v>1</v>
      </c>
    </row>
    <row r="1572" spans="1:21" ht="14.4" customHeight="1" x14ac:dyDescent="0.3">
      <c r="A1572" s="661">
        <v>11</v>
      </c>
      <c r="B1572" s="662" t="s">
        <v>581</v>
      </c>
      <c r="C1572" s="662" t="s">
        <v>2731</v>
      </c>
      <c r="D1572" s="743" t="s">
        <v>4537</v>
      </c>
      <c r="E1572" s="744" t="s">
        <v>2749</v>
      </c>
      <c r="F1572" s="662" t="s">
        <v>2728</v>
      </c>
      <c r="G1572" s="662" t="s">
        <v>2795</v>
      </c>
      <c r="H1572" s="662" t="s">
        <v>582</v>
      </c>
      <c r="I1572" s="662" t="s">
        <v>3427</v>
      </c>
      <c r="J1572" s="662" t="s">
        <v>3428</v>
      </c>
      <c r="K1572" s="662" t="s">
        <v>3429</v>
      </c>
      <c r="L1572" s="663">
        <v>250</v>
      </c>
      <c r="M1572" s="663">
        <v>500</v>
      </c>
      <c r="N1572" s="662">
        <v>2</v>
      </c>
      <c r="O1572" s="745">
        <v>2</v>
      </c>
      <c r="P1572" s="663">
        <v>500</v>
      </c>
      <c r="Q1572" s="678">
        <v>1</v>
      </c>
      <c r="R1572" s="662">
        <v>2</v>
      </c>
      <c r="S1572" s="678">
        <v>1</v>
      </c>
      <c r="T1572" s="745">
        <v>2</v>
      </c>
      <c r="U1572" s="701">
        <v>1</v>
      </c>
    </row>
    <row r="1573" spans="1:21" ht="14.4" customHeight="1" x14ac:dyDescent="0.3">
      <c r="A1573" s="661">
        <v>11</v>
      </c>
      <c r="B1573" s="662" t="s">
        <v>581</v>
      </c>
      <c r="C1573" s="662" t="s">
        <v>2731</v>
      </c>
      <c r="D1573" s="743" t="s">
        <v>4537</v>
      </c>
      <c r="E1573" s="744" t="s">
        <v>2749</v>
      </c>
      <c r="F1573" s="662" t="s">
        <v>2728</v>
      </c>
      <c r="G1573" s="662" t="s">
        <v>2795</v>
      </c>
      <c r="H1573" s="662" t="s">
        <v>582</v>
      </c>
      <c r="I1573" s="662" t="s">
        <v>3991</v>
      </c>
      <c r="J1573" s="662" t="s">
        <v>3992</v>
      </c>
      <c r="K1573" s="662" t="s">
        <v>3993</v>
      </c>
      <c r="L1573" s="663">
        <v>100</v>
      </c>
      <c r="M1573" s="663">
        <v>200</v>
      </c>
      <c r="N1573" s="662">
        <v>2</v>
      </c>
      <c r="O1573" s="745">
        <v>2</v>
      </c>
      <c r="P1573" s="663">
        <v>200</v>
      </c>
      <c r="Q1573" s="678">
        <v>1</v>
      </c>
      <c r="R1573" s="662">
        <v>2</v>
      </c>
      <c r="S1573" s="678">
        <v>1</v>
      </c>
      <c r="T1573" s="745">
        <v>2</v>
      </c>
      <c r="U1573" s="701">
        <v>1</v>
      </c>
    </row>
    <row r="1574" spans="1:21" ht="14.4" customHeight="1" x14ac:dyDescent="0.3">
      <c r="A1574" s="661">
        <v>11</v>
      </c>
      <c r="B1574" s="662" t="s">
        <v>581</v>
      </c>
      <c r="C1574" s="662" t="s">
        <v>2731</v>
      </c>
      <c r="D1574" s="743" t="s">
        <v>4537</v>
      </c>
      <c r="E1574" s="744" t="s">
        <v>2749</v>
      </c>
      <c r="F1574" s="662" t="s">
        <v>2728</v>
      </c>
      <c r="G1574" s="662" t="s">
        <v>2795</v>
      </c>
      <c r="H1574" s="662" t="s">
        <v>582</v>
      </c>
      <c r="I1574" s="662" t="s">
        <v>3207</v>
      </c>
      <c r="J1574" s="662" t="s">
        <v>3208</v>
      </c>
      <c r="K1574" s="662"/>
      <c r="L1574" s="663">
        <v>600</v>
      </c>
      <c r="M1574" s="663">
        <v>2400</v>
      </c>
      <c r="N1574" s="662">
        <v>4</v>
      </c>
      <c r="O1574" s="745">
        <v>4</v>
      </c>
      <c r="P1574" s="663">
        <v>1800</v>
      </c>
      <c r="Q1574" s="678">
        <v>0.75</v>
      </c>
      <c r="R1574" s="662">
        <v>3</v>
      </c>
      <c r="S1574" s="678">
        <v>0.75</v>
      </c>
      <c r="T1574" s="745">
        <v>3</v>
      </c>
      <c r="U1574" s="701">
        <v>0.75</v>
      </c>
    </row>
    <row r="1575" spans="1:21" ht="14.4" customHeight="1" x14ac:dyDescent="0.3">
      <c r="A1575" s="661">
        <v>11</v>
      </c>
      <c r="B1575" s="662" t="s">
        <v>581</v>
      </c>
      <c r="C1575" s="662" t="s">
        <v>2731</v>
      </c>
      <c r="D1575" s="743" t="s">
        <v>4537</v>
      </c>
      <c r="E1575" s="744" t="s">
        <v>2749</v>
      </c>
      <c r="F1575" s="662" t="s">
        <v>2728</v>
      </c>
      <c r="G1575" s="662" t="s">
        <v>2795</v>
      </c>
      <c r="H1575" s="662" t="s">
        <v>582</v>
      </c>
      <c r="I1575" s="662" t="s">
        <v>3569</v>
      </c>
      <c r="J1575" s="662" t="s">
        <v>3570</v>
      </c>
      <c r="K1575" s="662" t="s">
        <v>3571</v>
      </c>
      <c r="L1575" s="663">
        <v>600</v>
      </c>
      <c r="M1575" s="663">
        <v>600</v>
      </c>
      <c r="N1575" s="662">
        <v>1</v>
      </c>
      <c r="O1575" s="745">
        <v>1</v>
      </c>
      <c r="P1575" s="663">
        <v>600</v>
      </c>
      <c r="Q1575" s="678">
        <v>1</v>
      </c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11</v>
      </c>
      <c r="B1576" s="662" t="s">
        <v>581</v>
      </c>
      <c r="C1576" s="662" t="s">
        <v>2731</v>
      </c>
      <c r="D1576" s="743" t="s">
        <v>4537</v>
      </c>
      <c r="E1576" s="744" t="s">
        <v>2749</v>
      </c>
      <c r="F1576" s="662" t="s">
        <v>2728</v>
      </c>
      <c r="G1576" s="662" t="s">
        <v>2795</v>
      </c>
      <c r="H1576" s="662" t="s">
        <v>582</v>
      </c>
      <c r="I1576" s="662" t="s">
        <v>3505</v>
      </c>
      <c r="J1576" s="662" t="s">
        <v>3506</v>
      </c>
      <c r="K1576" s="662" t="s">
        <v>3507</v>
      </c>
      <c r="L1576" s="663">
        <v>350</v>
      </c>
      <c r="M1576" s="663">
        <v>1050</v>
      </c>
      <c r="N1576" s="662">
        <v>3</v>
      </c>
      <c r="O1576" s="745">
        <v>3</v>
      </c>
      <c r="P1576" s="663">
        <v>1050</v>
      </c>
      <c r="Q1576" s="678">
        <v>1</v>
      </c>
      <c r="R1576" s="662">
        <v>3</v>
      </c>
      <c r="S1576" s="678">
        <v>1</v>
      </c>
      <c r="T1576" s="745">
        <v>3</v>
      </c>
      <c r="U1576" s="701">
        <v>1</v>
      </c>
    </row>
    <row r="1577" spans="1:21" ht="14.4" customHeight="1" x14ac:dyDescent="0.3">
      <c r="A1577" s="661">
        <v>11</v>
      </c>
      <c r="B1577" s="662" t="s">
        <v>581</v>
      </c>
      <c r="C1577" s="662" t="s">
        <v>2731</v>
      </c>
      <c r="D1577" s="743" t="s">
        <v>4537</v>
      </c>
      <c r="E1577" s="744" t="s">
        <v>2749</v>
      </c>
      <c r="F1577" s="662" t="s">
        <v>2728</v>
      </c>
      <c r="G1577" s="662" t="s">
        <v>2795</v>
      </c>
      <c r="H1577" s="662" t="s">
        <v>582</v>
      </c>
      <c r="I1577" s="662" t="s">
        <v>3221</v>
      </c>
      <c r="J1577" s="662" t="s">
        <v>3222</v>
      </c>
      <c r="K1577" s="662" t="s">
        <v>3223</v>
      </c>
      <c r="L1577" s="663">
        <v>2140.3000000000002</v>
      </c>
      <c r="M1577" s="663">
        <v>2140.3000000000002</v>
      </c>
      <c r="N1577" s="662">
        <v>1</v>
      </c>
      <c r="O1577" s="745">
        <v>1</v>
      </c>
      <c r="P1577" s="663">
        <v>2140.3000000000002</v>
      </c>
      <c r="Q1577" s="678">
        <v>1</v>
      </c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11</v>
      </c>
      <c r="B1578" s="662" t="s">
        <v>581</v>
      </c>
      <c r="C1578" s="662" t="s">
        <v>2731</v>
      </c>
      <c r="D1578" s="743" t="s">
        <v>4537</v>
      </c>
      <c r="E1578" s="744" t="s">
        <v>2749</v>
      </c>
      <c r="F1578" s="662" t="s">
        <v>2728</v>
      </c>
      <c r="G1578" s="662" t="s">
        <v>2795</v>
      </c>
      <c r="H1578" s="662" t="s">
        <v>582</v>
      </c>
      <c r="I1578" s="662" t="s">
        <v>3842</v>
      </c>
      <c r="J1578" s="662" t="s">
        <v>3843</v>
      </c>
      <c r="K1578" s="662" t="s">
        <v>3844</v>
      </c>
      <c r="L1578" s="663">
        <v>250</v>
      </c>
      <c r="M1578" s="663">
        <v>250</v>
      </c>
      <c r="N1578" s="662">
        <v>1</v>
      </c>
      <c r="O1578" s="745">
        <v>1</v>
      </c>
      <c r="P1578" s="663">
        <v>250</v>
      </c>
      <c r="Q1578" s="678">
        <v>1</v>
      </c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11</v>
      </c>
      <c r="B1579" s="662" t="s">
        <v>581</v>
      </c>
      <c r="C1579" s="662" t="s">
        <v>2731</v>
      </c>
      <c r="D1579" s="743" t="s">
        <v>4537</v>
      </c>
      <c r="E1579" s="744" t="s">
        <v>2749</v>
      </c>
      <c r="F1579" s="662" t="s">
        <v>2728</v>
      </c>
      <c r="G1579" s="662" t="s">
        <v>2795</v>
      </c>
      <c r="H1579" s="662" t="s">
        <v>582</v>
      </c>
      <c r="I1579" s="662" t="s">
        <v>3793</v>
      </c>
      <c r="J1579" s="662" t="s">
        <v>3794</v>
      </c>
      <c r="K1579" s="662" t="s">
        <v>3795</v>
      </c>
      <c r="L1579" s="663">
        <v>180</v>
      </c>
      <c r="M1579" s="663">
        <v>180</v>
      </c>
      <c r="N1579" s="662">
        <v>1</v>
      </c>
      <c r="O1579" s="745">
        <v>1</v>
      </c>
      <c r="P1579" s="663">
        <v>180</v>
      </c>
      <c r="Q1579" s="678">
        <v>1</v>
      </c>
      <c r="R1579" s="662">
        <v>1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11</v>
      </c>
      <c r="B1580" s="662" t="s">
        <v>581</v>
      </c>
      <c r="C1580" s="662" t="s">
        <v>2731</v>
      </c>
      <c r="D1580" s="743" t="s">
        <v>4537</v>
      </c>
      <c r="E1580" s="744" t="s">
        <v>2749</v>
      </c>
      <c r="F1580" s="662" t="s">
        <v>2728</v>
      </c>
      <c r="G1580" s="662" t="s">
        <v>2795</v>
      </c>
      <c r="H1580" s="662" t="s">
        <v>582</v>
      </c>
      <c r="I1580" s="662" t="s">
        <v>4148</v>
      </c>
      <c r="J1580" s="662" t="s">
        <v>4149</v>
      </c>
      <c r="K1580" s="662" t="s">
        <v>4150</v>
      </c>
      <c r="L1580" s="663">
        <v>600</v>
      </c>
      <c r="M1580" s="663">
        <v>600</v>
      </c>
      <c r="N1580" s="662">
        <v>1</v>
      </c>
      <c r="O1580" s="745">
        <v>1</v>
      </c>
      <c r="P1580" s="663">
        <v>600</v>
      </c>
      <c r="Q1580" s="678">
        <v>1</v>
      </c>
      <c r="R1580" s="662">
        <v>1</v>
      </c>
      <c r="S1580" s="678">
        <v>1</v>
      </c>
      <c r="T1580" s="745">
        <v>1</v>
      </c>
      <c r="U1580" s="701">
        <v>1</v>
      </c>
    </row>
    <row r="1581" spans="1:21" ht="14.4" customHeight="1" x14ac:dyDescent="0.3">
      <c r="A1581" s="661">
        <v>11</v>
      </c>
      <c r="B1581" s="662" t="s">
        <v>581</v>
      </c>
      <c r="C1581" s="662" t="s">
        <v>2731</v>
      </c>
      <c r="D1581" s="743" t="s">
        <v>4537</v>
      </c>
      <c r="E1581" s="744" t="s">
        <v>2749</v>
      </c>
      <c r="F1581" s="662" t="s">
        <v>2728</v>
      </c>
      <c r="G1581" s="662" t="s">
        <v>2795</v>
      </c>
      <c r="H1581" s="662" t="s">
        <v>582</v>
      </c>
      <c r="I1581" s="662" t="s">
        <v>4191</v>
      </c>
      <c r="J1581" s="662" t="s">
        <v>4192</v>
      </c>
      <c r="K1581" s="662" t="s">
        <v>4193</v>
      </c>
      <c r="L1581" s="663">
        <v>750</v>
      </c>
      <c r="M1581" s="663">
        <v>750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11</v>
      </c>
      <c r="B1582" s="662" t="s">
        <v>581</v>
      </c>
      <c r="C1582" s="662" t="s">
        <v>2731</v>
      </c>
      <c r="D1582" s="743" t="s">
        <v>4537</v>
      </c>
      <c r="E1582" s="744" t="s">
        <v>2749</v>
      </c>
      <c r="F1582" s="662" t="s">
        <v>2728</v>
      </c>
      <c r="G1582" s="662" t="s">
        <v>2809</v>
      </c>
      <c r="H1582" s="662" t="s">
        <v>582</v>
      </c>
      <c r="I1582" s="662" t="s">
        <v>2921</v>
      </c>
      <c r="J1582" s="662" t="s">
        <v>2922</v>
      </c>
      <c r="K1582" s="662" t="s">
        <v>2923</v>
      </c>
      <c r="L1582" s="663">
        <v>200</v>
      </c>
      <c r="M1582" s="663">
        <v>4200</v>
      </c>
      <c r="N1582" s="662">
        <v>21</v>
      </c>
      <c r="O1582" s="745">
        <v>11</v>
      </c>
      <c r="P1582" s="663">
        <v>4200</v>
      </c>
      <c r="Q1582" s="678">
        <v>1</v>
      </c>
      <c r="R1582" s="662">
        <v>21</v>
      </c>
      <c r="S1582" s="678">
        <v>1</v>
      </c>
      <c r="T1582" s="745">
        <v>11</v>
      </c>
      <c r="U1582" s="701">
        <v>1</v>
      </c>
    </row>
    <row r="1583" spans="1:21" ht="14.4" customHeight="1" x14ac:dyDescent="0.3">
      <c r="A1583" s="661">
        <v>11</v>
      </c>
      <c r="B1583" s="662" t="s">
        <v>581</v>
      </c>
      <c r="C1583" s="662" t="s">
        <v>2731</v>
      </c>
      <c r="D1583" s="743" t="s">
        <v>4537</v>
      </c>
      <c r="E1583" s="744" t="s">
        <v>2749</v>
      </c>
      <c r="F1583" s="662" t="s">
        <v>2728</v>
      </c>
      <c r="G1583" s="662" t="s">
        <v>2809</v>
      </c>
      <c r="H1583" s="662" t="s">
        <v>582</v>
      </c>
      <c r="I1583" s="662" t="s">
        <v>2813</v>
      </c>
      <c r="J1583" s="662" t="s">
        <v>2814</v>
      </c>
      <c r="K1583" s="662" t="s">
        <v>2815</v>
      </c>
      <c r="L1583" s="663">
        <v>278.75</v>
      </c>
      <c r="M1583" s="663">
        <v>27317.5</v>
      </c>
      <c r="N1583" s="662">
        <v>98</v>
      </c>
      <c r="O1583" s="745">
        <v>49</v>
      </c>
      <c r="P1583" s="663">
        <v>24530</v>
      </c>
      <c r="Q1583" s="678">
        <v>0.89795918367346939</v>
      </c>
      <c r="R1583" s="662">
        <v>88</v>
      </c>
      <c r="S1583" s="678">
        <v>0.89795918367346939</v>
      </c>
      <c r="T1583" s="745">
        <v>44</v>
      </c>
      <c r="U1583" s="701">
        <v>0.89795918367346939</v>
      </c>
    </row>
    <row r="1584" spans="1:21" ht="14.4" customHeight="1" x14ac:dyDescent="0.3">
      <c r="A1584" s="661">
        <v>11</v>
      </c>
      <c r="B1584" s="662" t="s">
        <v>581</v>
      </c>
      <c r="C1584" s="662" t="s">
        <v>2731</v>
      </c>
      <c r="D1584" s="743" t="s">
        <v>4537</v>
      </c>
      <c r="E1584" s="744" t="s">
        <v>2749</v>
      </c>
      <c r="F1584" s="662" t="s">
        <v>2728</v>
      </c>
      <c r="G1584" s="662" t="s">
        <v>2809</v>
      </c>
      <c r="H1584" s="662" t="s">
        <v>582</v>
      </c>
      <c r="I1584" s="662" t="s">
        <v>4194</v>
      </c>
      <c r="J1584" s="662" t="s">
        <v>4195</v>
      </c>
      <c r="K1584" s="662" t="s">
        <v>4196</v>
      </c>
      <c r="L1584" s="663">
        <v>130</v>
      </c>
      <c r="M1584" s="663">
        <v>130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11</v>
      </c>
      <c r="B1585" s="662" t="s">
        <v>581</v>
      </c>
      <c r="C1585" s="662" t="s">
        <v>2731</v>
      </c>
      <c r="D1585" s="743" t="s">
        <v>4537</v>
      </c>
      <c r="E1585" s="744" t="s">
        <v>2749</v>
      </c>
      <c r="F1585" s="662" t="s">
        <v>2728</v>
      </c>
      <c r="G1585" s="662" t="s">
        <v>2849</v>
      </c>
      <c r="H1585" s="662" t="s">
        <v>582</v>
      </c>
      <c r="I1585" s="662" t="s">
        <v>3851</v>
      </c>
      <c r="J1585" s="662" t="s">
        <v>3852</v>
      </c>
      <c r="K1585" s="662" t="s">
        <v>3853</v>
      </c>
      <c r="L1585" s="663">
        <v>0</v>
      </c>
      <c r="M1585" s="663">
        <v>0</v>
      </c>
      <c r="N1585" s="662">
        <v>1</v>
      </c>
      <c r="O1585" s="745">
        <v>1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11</v>
      </c>
      <c r="B1586" s="662" t="s">
        <v>581</v>
      </c>
      <c r="C1586" s="662" t="s">
        <v>2731</v>
      </c>
      <c r="D1586" s="743" t="s">
        <v>4537</v>
      </c>
      <c r="E1586" s="744" t="s">
        <v>2749</v>
      </c>
      <c r="F1586" s="662" t="s">
        <v>2728</v>
      </c>
      <c r="G1586" s="662" t="s">
        <v>3278</v>
      </c>
      <c r="H1586" s="662" t="s">
        <v>582</v>
      </c>
      <c r="I1586" s="662" t="s">
        <v>3779</v>
      </c>
      <c r="J1586" s="662" t="s">
        <v>3780</v>
      </c>
      <c r="K1586" s="662" t="s">
        <v>3781</v>
      </c>
      <c r="L1586" s="663">
        <v>1659.44</v>
      </c>
      <c r="M1586" s="663">
        <v>3318.88</v>
      </c>
      <c r="N1586" s="662">
        <v>2</v>
      </c>
      <c r="O1586" s="745">
        <v>2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11</v>
      </c>
      <c r="B1587" s="662" t="s">
        <v>581</v>
      </c>
      <c r="C1587" s="662" t="s">
        <v>2731</v>
      </c>
      <c r="D1587" s="743" t="s">
        <v>4537</v>
      </c>
      <c r="E1587" s="744" t="s">
        <v>2749</v>
      </c>
      <c r="F1587" s="662" t="s">
        <v>2728</v>
      </c>
      <c r="G1587" s="662" t="s">
        <v>3278</v>
      </c>
      <c r="H1587" s="662" t="s">
        <v>582</v>
      </c>
      <c r="I1587" s="662" t="s">
        <v>3279</v>
      </c>
      <c r="J1587" s="662" t="s">
        <v>3280</v>
      </c>
      <c r="K1587" s="662" t="s">
        <v>3281</v>
      </c>
      <c r="L1587" s="663">
        <v>1659.44</v>
      </c>
      <c r="M1587" s="663">
        <v>48123.759999999995</v>
      </c>
      <c r="N1587" s="662">
        <v>29</v>
      </c>
      <c r="O1587" s="745">
        <v>27</v>
      </c>
      <c r="P1587" s="663">
        <v>38167.119999999995</v>
      </c>
      <c r="Q1587" s="678">
        <v>0.7931034482758621</v>
      </c>
      <c r="R1587" s="662">
        <v>23</v>
      </c>
      <c r="S1587" s="678">
        <v>0.7931034482758621</v>
      </c>
      <c r="T1587" s="745">
        <v>22</v>
      </c>
      <c r="U1587" s="701">
        <v>0.81481481481481477</v>
      </c>
    </row>
    <row r="1588" spans="1:21" ht="14.4" customHeight="1" x14ac:dyDescent="0.3">
      <c r="A1588" s="661">
        <v>11</v>
      </c>
      <c r="B1588" s="662" t="s">
        <v>581</v>
      </c>
      <c r="C1588" s="662" t="s">
        <v>2731</v>
      </c>
      <c r="D1588" s="743" t="s">
        <v>4537</v>
      </c>
      <c r="E1588" s="744" t="s">
        <v>2749</v>
      </c>
      <c r="F1588" s="662" t="s">
        <v>2728</v>
      </c>
      <c r="G1588" s="662" t="s">
        <v>3278</v>
      </c>
      <c r="H1588" s="662" t="s">
        <v>582</v>
      </c>
      <c r="I1588" s="662" t="s">
        <v>3478</v>
      </c>
      <c r="J1588" s="662" t="s">
        <v>3479</v>
      </c>
      <c r="K1588" s="662" t="s">
        <v>3480</v>
      </c>
      <c r="L1588" s="663">
        <v>553.15</v>
      </c>
      <c r="M1588" s="663">
        <v>6084.65</v>
      </c>
      <c r="N1588" s="662">
        <v>11</v>
      </c>
      <c r="O1588" s="745">
        <v>3</v>
      </c>
      <c r="P1588" s="663">
        <v>1106.3</v>
      </c>
      <c r="Q1588" s="678">
        <v>0.18181818181818182</v>
      </c>
      <c r="R1588" s="662">
        <v>2</v>
      </c>
      <c r="S1588" s="678">
        <v>0.18181818181818182</v>
      </c>
      <c r="T1588" s="745">
        <v>1</v>
      </c>
      <c r="U1588" s="701">
        <v>0.33333333333333331</v>
      </c>
    </row>
    <row r="1589" spans="1:21" ht="14.4" customHeight="1" x14ac:dyDescent="0.3">
      <c r="A1589" s="661">
        <v>11</v>
      </c>
      <c r="B1589" s="662" t="s">
        <v>581</v>
      </c>
      <c r="C1589" s="662" t="s">
        <v>2731</v>
      </c>
      <c r="D1589" s="743" t="s">
        <v>4537</v>
      </c>
      <c r="E1589" s="744" t="s">
        <v>2749</v>
      </c>
      <c r="F1589" s="662" t="s">
        <v>2728</v>
      </c>
      <c r="G1589" s="662" t="s">
        <v>3278</v>
      </c>
      <c r="H1589" s="662" t="s">
        <v>582</v>
      </c>
      <c r="I1589" s="662" t="s">
        <v>3857</v>
      </c>
      <c r="J1589" s="662" t="s">
        <v>3858</v>
      </c>
      <c r="K1589" s="662" t="s">
        <v>3859</v>
      </c>
      <c r="L1589" s="663">
        <v>1659.44</v>
      </c>
      <c r="M1589" s="663">
        <v>8297.2000000000007</v>
      </c>
      <c r="N1589" s="662">
        <v>5</v>
      </c>
      <c r="O1589" s="745">
        <v>5</v>
      </c>
      <c r="P1589" s="663">
        <v>8297.2000000000007</v>
      </c>
      <c r="Q1589" s="678">
        <v>1</v>
      </c>
      <c r="R1589" s="662">
        <v>5</v>
      </c>
      <c r="S1589" s="678">
        <v>1</v>
      </c>
      <c r="T1589" s="745">
        <v>5</v>
      </c>
      <c r="U1589" s="701">
        <v>1</v>
      </c>
    </row>
    <row r="1590" spans="1:21" ht="14.4" customHeight="1" x14ac:dyDescent="0.3">
      <c r="A1590" s="661">
        <v>11</v>
      </c>
      <c r="B1590" s="662" t="s">
        <v>581</v>
      </c>
      <c r="C1590" s="662" t="s">
        <v>2731</v>
      </c>
      <c r="D1590" s="743" t="s">
        <v>4537</v>
      </c>
      <c r="E1590" s="744" t="s">
        <v>2749</v>
      </c>
      <c r="F1590" s="662" t="s">
        <v>2728</v>
      </c>
      <c r="G1590" s="662" t="s">
        <v>3278</v>
      </c>
      <c r="H1590" s="662" t="s">
        <v>582</v>
      </c>
      <c r="I1590" s="662" t="s">
        <v>3282</v>
      </c>
      <c r="J1590" s="662" t="s">
        <v>3283</v>
      </c>
      <c r="K1590" s="662" t="s">
        <v>3284</v>
      </c>
      <c r="L1590" s="663">
        <v>995.67</v>
      </c>
      <c r="M1590" s="663">
        <v>995.67</v>
      </c>
      <c r="N1590" s="662">
        <v>1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11</v>
      </c>
      <c r="B1591" s="662" t="s">
        <v>581</v>
      </c>
      <c r="C1591" s="662" t="s">
        <v>2731</v>
      </c>
      <c r="D1591" s="743" t="s">
        <v>4537</v>
      </c>
      <c r="E1591" s="744" t="s">
        <v>2750</v>
      </c>
      <c r="F1591" s="662" t="s">
        <v>2726</v>
      </c>
      <c r="G1591" s="662" t="s">
        <v>2765</v>
      </c>
      <c r="H1591" s="662" t="s">
        <v>582</v>
      </c>
      <c r="I1591" s="662" t="s">
        <v>3024</v>
      </c>
      <c r="J1591" s="662" t="s">
        <v>3025</v>
      </c>
      <c r="K1591" s="662" t="s">
        <v>3026</v>
      </c>
      <c r="L1591" s="663">
        <v>154.36000000000001</v>
      </c>
      <c r="M1591" s="663">
        <v>154.36000000000001</v>
      </c>
      <c r="N1591" s="662">
        <v>1</v>
      </c>
      <c r="O1591" s="745">
        <v>1</v>
      </c>
      <c r="P1591" s="663">
        <v>154.36000000000001</v>
      </c>
      <c r="Q1591" s="678">
        <v>1</v>
      </c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11</v>
      </c>
      <c r="B1592" s="662" t="s">
        <v>581</v>
      </c>
      <c r="C1592" s="662" t="s">
        <v>2731</v>
      </c>
      <c r="D1592" s="743" t="s">
        <v>4537</v>
      </c>
      <c r="E1592" s="744" t="s">
        <v>2750</v>
      </c>
      <c r="F1592" s="662" t="s">
        <v>2726</v>
      </c>
      <c r="G1592" s="662" t="s">
        <v>2765</v>
      </c>
      <c r="H1592" s="662" t="s">
        <v>1064</v>
      </c>
      <c r="I1592" s="662" t="s">
        <v>1272</v>
      </c>
      <c r="J1592" s="662" t="s">
        <v>2587</v>
      </c>
      <c r="K1592" s="662" t="s">
        <v>2588</v>
      </c>
      <c r="L1592" s="663">
        <v>154.36000000000001</v>
      </c>
      <c r="M1592" s="663">
        <v>154.36000000000001</v>
      </c>
      <c r="N1592" s="662">
        <v>1</v>
      </c>
      <c r="O1592" s="745">
        <v>1</v>
      </c>
      <c r="P1592" s="663">
        <v>154.36000000000001</v>
      </c>
      <c r="Q1592" s="678">
        <v>1</v>
      </c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11</v>
      </c>
      <c r="B1593" s="662" t="s">
        <v>581</v>
      </c>
      <c r="C1593" s="662" t="s">
        <v>2731</v>
      </c>
      <c r="D1593" s="743" t="s">
        <v>4537</v>
      </c>
      <c r="E1593" s="744" t="s">
        <v>2750</v>
      </c>
      <c r="F1593" s="662" t="s">
        <v>2726</v>
      </c>
      <c r="G1593" s="662" t="s">
        <v>2765</v>
      </c>
      <c r="H1593" s="662" t="s">
        <v>582</v>
      </c>
      <c r="I1593" s="662" t="s">
        <v>3934</v>
      </c>
      <c r="J1593" s="662" t="s">
        <v>3025</v>
      </c>
      <c r="K1593" s="662" t="s">
        <v>2588</v>
      </c>
      <c r="L1593" s="663">
        <v>0</v>
      </c>
      <c r="M1593" s="663">
        <v>0</v>
      </c>
      <c r="N1593" s="662">
        <v>1</v>
      </c>
      <c r="O1593" s="745">
        <v>0.5</v>
      </c>
      <c r="P1593" s="663">
        <v>0</v>
      </c>
      <c r="Q1593" s="678"/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11</v>
      </c>
      <c r="B1594" s="662" t="s">
        <v>581</v>
      </c>
      <c r="C1594" s="662" t="s">
        <v>2731</v>
      </c>
      <c r="D1594" s="743" t="s">
        <v>4537</v>
      </c>
      <c r="E1594" s="744" t="s">
        <v>2750</v>
      </c>
      <c r="F1594" s="662" t="s">
        <v>2726</v>
      </c>
      <c r="G1594" s="662" t="s">
        <v>2966</v>
      </c>
      <c r="H1594" s="662" t="s">
        <v>582</v>
      </c>
      <c r="I1594" s="662" t="s">
        <v>2967</v>
      </c>
      <c r="J1594" s="662" t="s">
        <v>2968</v>
      </c>
      <c r="K1594" s="662" t="s">
        <v>2969</v>
      </c>
      <c r="L1594" s="663">
        <v>159.71</v>
      </c>
      <c r="M1594" s="663">
        <v>3992.75</v>
      </c>
      <c r="N1594" s="662">
        <v>25</v>
      </c>
      <c r="O1594" s="745">
        <v>11</v>
      </c>
      <c r="P1594" s="663">
        <v>2715.07</v>
      </c>
      <c r="Q1594" s="678">
        <v>0.68</v>
      </c>
      <c r="R1594" s="662">
        <v>17</v>
      </c>
      <c r="S1594" s="678">
        <v>0.68</v>
      </c>
      <c r="T1594" s="745">
        <v>7</v>
      </c>
      <c r="U1594" s="701">
        <v>0.63636363636363635</v>
      </c>
    </row>
    <row r="1595" spans="1:21" ht="14.4" customHeight="1" x14ac:dyDescent="0.3">
      <c r="A1595" s="661">
        <v>11</v>
      </c>
      <c r="B1595" s="662" t="s">
        <v>581</v>
      </c>
      <c r="C1595" s="662" t="s">
        <v>2731</v>
      </c>
      <c r="D1595" s="743" t="s">
        <v>4537</v>
      </c>
      <c r="E1595" s="744" t="s">
        <v>2750</v>
      </c>
      <c r="F1595" s="662" t="s">
        <v>2726</v>
      </c>
      <c r="G1595" s="662" t="s">
        <v>2769</v>
      </c>
      <c r="H1595" s="662" t="s">
        <v>582</v>
      </c>
      <c r="I1595" s="662" t="s">
        <v>897</v>
      </c>
      <c r="J1595" s="662" t="s">
        <v>898</v>
      </c>
      <c r="K1595" s="662" t="s">
        <v>2770</v>
      </c>
      <c r="L1595" s="663">
        <v>72.64</v>
      </c>
      <c r="M1595" s="663">
        <v>5520.6400000000012</v>
      </c>
      <c r="N1595" s="662">
        <v>76</v>
      </c>
      <c r="O1595" s="745">
        <v>61.5</v>
      </c>
      <c r="P1595" s="663">
        <v>3268.8</v>
      </c>
      <c r="Q1595" s="678">
        <v>0.59210526315789469</v>
      </c>
      <c r="R1595" s="662">
        <v>45</v>
      </c>
      <c r="S1595" s="678">
        <v>0.59210526315789469</v>
      </c>
      <c r="T1595" s="745">
        <v>38</v>
      </c>
      <c r="U1595" s="701">
        <v>0.61788617886178865</v>
      </c>
    </row>
    <row r="1596" spans="1:21" ht="14.4" customHeight="1" x14ac:dyDescent="0.3">
      <c r="A1596" s="661">
        <v>11</v>
      </c>
      <c r="B1596" s="662" t="s">
        <v>581</v>
      </c>
      <c r="C1596" s="662" t="s">
        <v>2731</v>
      </c>
      <c r="D1596" s="743" t="s">
        <v>4537</v>
      </c>
      <c r="E1596" s="744" t="s">
        <v>2750</v>
      </c>
      <c r="F1596" s="662" t="s">
        <v>2726</v>
      </c>
      <c r="G1596" s="662" t="s">
        <v>2769</v>
      </c>
      <c r="H1596" s="662" t="s">
        <v>582</v>
      </c>
      <c r="I1596" s="662" t="s">
        <v>897</v>
      </c>
      <c r="J1596" s="662" t="s">
        <v>898</v>
      </c>
      <c r="K1596" s="662" t="s">
        <v>2770</v>
      </c>
      <c r="L1596" s="663">
        <v>54.81</v>
      </c>
      <c r="M1596" s="663">
        <v>767.34</v>
      </c>
      <c r="N1596" s="662">
        <v>14</v>
      </c>
      <c r="O1596" s="745">
        <v>12</v>
      </c>
      <c r="P1596" s="663">
        <v>438.48</v>
      </c>
      <c r="Q1596" s="678">
        <v>0.5714285714285714</v>
      </c>
      <c r="R1596" s="662">
        <v>8</v>
      </c>
      <c r="S1596" s="678">
        <v>0.5714285714285714</v>
      </c>
      <c r="T1596" s="745">
        <v>7</v>
      </c>
      <c r="U1596" s="701">
        <v>0.58333333333333337</v>
      </c>
    </row>
    <row r="1597" spans="1:21" ht="14.4" customHeight="1" x14ac:dyDescent="0.3">
      <c r="A1597" s="661">
        <v>11</v>
      </c>
      <c r="B1597" s="662" t="s">
        <v>581</v>
      </c>
      <c r="C1597" s="662" t="s">
        <v>2731</v>
      </c>
      <c r="D1597" s="743" t="s">
        <v>4537</v>
      </c>
      <c r="E1597" s="744" t="s">
        <v>2750</v>
      </c>
      <c r="F1597" s="662" t="s">
        <v>2726</v>
      </c>
      <c r="G1597" s="662" t="s">
        <v>2769</v>
      </c>
      <c r="H1597" s="662" t="s">
        <v>582</v>
      </c>
      <c r="I1597" s="662" t="s">
        <v>3802</v>
      </c>
      <c r="J1597" s="662" t="s">
        <v>3013</v>
      </c>
      <c r="K1597" s="662" t="s">
        <v>2862</v>
      </c>
      <c r="L1597" s="663">
        <v>0</v>
      </c>
      <c r="M1597" s="663">
        <v>0</v>
      </c>
      <c r="N1597" s="662">
        <v>2</v>
      </c>
      <c r="O1597" s="745">
        <v>1</v>
      </c>
      <c r="P1597" s="663">
        <v>0</v>
      </c>
      <c r="Q1597" s="678"/>
      <c r="R1597" s="662">
        <v>2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11</v>
      </c>
      <c r="B1598" s="662" t="s">
        <v>581</v>
      </c>
      <c r="C1598" s="662" t="s">
        <v>2731</v>
      </c>
      <c r="D1598" s="743" t="s">
        <v>4537</v>
      </c>
      <c r="E1598" s="744" t="s">
        <v>2750</v>
      </c>
      <c r="F1598" s="662" t="s">
        <v>2726</v>
      </c>
      <c r="G1598" s="662" t="s">
        <v>2769</v>
      </c>
      <c r="H1598" s="662" t="s">
        <v>582</v>
      </c>
      <c r="I1598" s="662" t="s">
        <v>3803</v>
      </c>
      <c r="J1598" s="662" t="s">
        <v>3016</v>
      </c>
      <c r="K1598" s="662" t="s">
        <v>1145</v>
      </c>
      <c r="L1598" s="663">
        <v>0</v>
      </c>
      <c r="M1598" s="663">
        <v>0</v>
      </c>
      <c r="N1598" s="662">
        <v>2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11</v>
      </c>
      <c r="B1599" s="662" t="s">
        <v>581</v>
      </c>
      <c r="C1599" s="662" t="s">
        <v>2731</v>
      </c>
      <c r="D1599" s="743" t="s">
        <v>4537</v>
      </c>
      <c r="E1599" s="744" t="s">
        <v>2750</v>
      </c>
      <c r="F1599" s="662" t="s">
        <v>2726</v>
      </c>
      <c r="G1599" s="662" t="s">
        <v>2823</v>
      </c>
      <c r="H1599" s="662" t="s">
        <v>582</v>
      </c>
      <c r="I1599" s="662" t="s">
        <v>675</v>
      </c>
      <c r="J1599" s="662" t="s">
        <v>676</v>
      </c>
      <c r="K1599" s="662" t="s">
        <v>2825</v>
      </c>
      <c r="L1599" s="663">
        <v>110.28</v>
      </c>
      <c r="M1599" s="663">
        <v>220.56</v>
      </c>
      <c r="N1599" s="662">
        <v>2</v>
      </c>
      <c r="O1599" s="745">
        <v>2</v>
      </c>
      <c r="P1599" s="663">
        <v>110.28</v>
      </c>
      <c r="Q1599" s="678">
        <v>0.5</v>
      </c>
      <c r="R1599" s="662">
        <v>1</v>
      </c>
      <c r="S1599" s="678">
        <v>0.5</v>
      </c>
      <c r="T1599" s="745">
        <v>1</v>
      </c>
      <c r="U1599" s="701">
        <v>0.5</v>
      </c>
    </row>
    <row r="1600" spans="1:21" ht="14.4" customHeight="1" x14ac:dyDescent="0.3">
      <c r="A1600" s="661">
        <v>11</v>
      </c>
      <c r="B1600" s="662" t="s">
        <v>581</v>
      </c>
      <c r="C1600" s="662" t="s">
        <v>2731</v>
      </c>
      <c r="D1600" s="743" t="s">
        <v>4537</v>
      </c>
      <c r="E1600" s="744" t="s">
        <v>2750</v>
      </c>
      <c r="F1600" s="662" t="s">
        <v>2726</v>
      </c>
      <c r="G1600" s="662" t="s">
        <v>2823</v>
      </c>
      <c r="H1600" s="662" t="s">
        <v>582</v>
      </c>
      <c r="I1600" s="662" t="s">
        <v>3056</v>
      </c>
      <c r="J1600" s="662" t="s">
        <v>676</v>
      </c>
      <c r="K1600" s="662" t="s">
        <v>2825</v>
      </c>
      <c r="L1600" s="663">
        <v>110.28</v>
      </c>
      <c r="M1600" s="663">
        <v>110.28</v>
      </c>
      <c r="N1600" s="662">
        <v>1</v>
      </c>
      <c r="O1600" s="745">
        <v>1</v>
      </c>
      <c r="P1600" s="663">
        <v>110.28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11</v>
      </c>
      <c r="B1601" s="662" t="s">
        <v>581</v>
      </c>
      <c r="C1601" s="662" t="s">
        <v>2731</v>
      </c>
      <c r="D1601" s="743" t="s">
        <v>4537</v>
      </c>
      <c r="E1601" s="744" t="s">
        <v>2750</v>
      </c>
      <c r="F1601" s="662" t="s">
        <v>2726</v>
      </c>
      <c r="G1601" s="662" t="s">
        <v>2823</v>
      </c>
      <c r="H1601" s="662" t="s">
        <v>582</v>
      </c>
      <c r="I1601" s="662" t="s">
        <v>2824</v>
      </c>
      <c r="J1601" s="662" t="s">
        <v>676</v>
      </c>
      <c r="K1601" s="662" t="s">
        <v>2825</v>
      </c>
      <c r="L1601" s="663">
        <v>110.28</v>
      </c>
      <c r="M1601" s="663">
        <v>110.28</v>
      </c>
      <c r="N1601" s="662">
        <v>1</v>
      </c>
      <c r="O1601" s="745">
        <v>1</v>
      </c>
      <c r="P1601" s="663">
        <v>110.28</v>
      </c>
      <c r="Q1601" s="678">
        <v>1</v>
      </c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11</v>
      </c>
      <c r="B1602" s="662" t="s">
        <v>581</v>
      </c>
      <c r="C1602" s="662" t="s">
        <v>2731</v>
      </c>
      <c r="D1602" s="743" t="s">
        <v>4537</v>
      </c>
      <c r="E1602" s="744" t="s">
        <v>2750</v>
      </c>
      <c r="F1602" s="662" t="s">
        <v>2726</v>
      </c>
      <c r="G1602" s="662" t="s">
        <v>3067</v>
      </c>
      <c r="H1602" s="662" t="s">
        <v>582</v>
      </c>
      <c r="I1602" s="662" t="s">
        <v>3068</v>
      </c>
      <c r="J1602" s="662" t="s">
        <v>3069</v>
      </c>
      <c r="K1602" s="662" t="s">
        <v>3070</v>
      </c>
      <c r="L1602" s="663">
        <v>159.71</v>
      </c>
      <c r="M1602" s="663">
        <v>10381.150000000001</v>
      </c>
      <c r="N1602" s="662">
        <v>65</v>
      </c>
      <c r="O1602" s="745">
        <v>22</v>
      </c>
      <c r="P1602" s="663">
        <v>5589.85</v>
      </c>
      <c r="Q1602" s="678">
        <v>0.53846153846153844</v>
      </c>
      <c r="R1602" s="662">
        <v>35</v>
      </c>
      <c r="S1602" s="678">
        <v>0.53846153846153844</v>
      </c>
      <c r="T1602" s="745">
        <v>12</v>
      </c>
      <c r="U1602" s="701">
        <v>0.54545454545454541</v>
      </c>
    </row>
    <row r="1603" spans="1:21" ht="14.4" customHeight="1" x14ac:dyDescent="0.3">
      <c r="A1603" s="661">
        <v>11</v>
      </c>
      <c r="B1603" s="662" t="s">
        <v>581</v>
      </c>
      <c r="C1603" s="662" t="s">
        <v>2731</v>
      </c>
      <c r="D1603" s="743" t="s">
        <v>4537</v>
      </c>
      <c r="E1603" s="744" t="s">
        <v>2750</v>
      </c>
      <c r="F1603" s="662" t="s">
        <v>2726</v>
      </c>
      <c r="G1603" s="662" t="s">
        <v>3067</v>
      </c>
      <c r="H1603" s="662" t="s">
        <v>582</v>
      </c>
      <c r="I1603" s="662" t="s">
        <v>3071</v>
      </c>
      <c r="J1603" s="662" t="s">
        <v>3069</v>
      </c>
      <c r="K1603" s="662" t="s">
        <v>3072</v>
      </c>
      <c r="L1603" s="663">
        <v>159.71</v>
      </c>
      <c r="M1603" s="663">
        <v>479.13</v>
      </c>
      <c r="N1603" s="662">
        <v>3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11</v>
      </c>
      <c r="B1604" s="662" t="s">
        <v>581</v>
      </c>
      <c r="C1604" s="662" t="s">
        <v>2731</v>
      </c>
      <c r="D1604" s="743" t="s">
        <v>4537</v>
      </c>
      <c r="E1604" s="744" t="s">
        <v>2750</v>
      </c>
      <c r="F1604" s="662" t="s">
        <v>2726</v>
      </c>
      <c r="G1604" s="662" t="s">
        <v>2826</v>
      </c>
      <c r="H1604" s="662" t="s">
        <v>582</v>
      </c>
      <c r="I1604" s="662" t="s">
        <v>883</v>
      </c>
      <c r="J1604" s="662" t="s">
        <v>884</v>
      </c>
      <c r="K1604" s="662" t="s">
        <v>2827</v>
      </c>
      <c r="L1604" s="663">
        <v>60.9</v>
      </c>
      <c r="M1604" s="663">
        <v>243.6</v>
      </c>
      <c r="N1604" s="662">
        <v>4</v>
      </c>
      <c r="O1604" s="745">
        <v>2</v>
      </c>
      <c r="P1604" s="663">
        <v>243.6</v>
      </c>
      <c r="Q1604" s="678">
        <v>1</v>
      </c>
      <c r="R1604" s="662">
        <v>4</v>
      </c>
      <c r="S1604" s="678">
        <v>1</v>
      </c>
      <c r="T1604" s="745">
        <v>2</v>
      </c>
      <c r="U1604" s="701">
        <v>1</v>
      </c>
    </row>
    <row r="1605" spans="1:21" ht="14.4" customHeight="1" x14ac:dyDescent="0.3">
      <c r="A1605" s="661">
        <v>11</v>
      </c>
      <c r="B1605" s="662" t="s">
        <v>581</v>
      </c>
      <c r="C1605" s="662" t="s">
        <v>2731</v>
      </c>
      <c r="D1605" s="743" t="s">
        <v>4537</v>
      </c>
      <c r="E1605" s="744" t="s">
        <v>2750</v>
      </c>
      <c r="F1605" s="662" t="s">
        <v>2726</v>
      </c>
      <c r="G1605" s="662" t="s">
        <v>2828</v>
      </c>
      <c r="H1605" s="662" t="s">
        <v>582</v>
      </c>
      <c r="I1605" s="662" t="s">
        <v>2829</v>
      </c>
      <c r="J1605" s="662" t="s">
        <v>799</v>
      </c>
      <c r="K1605" s="662" t="s">
        <v>2830</v>
      </c>
      <c r="L1605" s="663">
        <v>0</v>
      </c>
      <c r="M1605" s="663">
        <v>0</v>
      </c>
      <c r="N1605" s="662">
        <v>1</v>
      </c>
      <c r="O1605" s="745">
        <v>0.5</v>
      </c>
      <c r="P1605" s="663">
        <v>0</v>
      </c>
      <c r="Q1605" s="678"/>
      <c r="R1605" s="662">
        <v>1</v>
      </c>
      <c r="S1605" s="678">
        <v>1</v>
      </c>
      <c r="T1605" s="745">
        <v>0.5</v>
      </c>
      <c r="U1605" s="701">
        <v>1</v>
      </c>
    </row>
    <row r="1606" spans="1:21" ht="14.4" customHeight="1" x14ac:dyDescent="0.3">
      <c r="A1606" s="661">
        <v>11</v>
      </c>
      <c r="B1606" s="662" t="s">
        <v>581</v>
      </c>
      <c r="C1606" s="662" t="s">
        <v>2731</v>
      </c>
      <c r="D1606" s="743" t="s">
        <v>4537</v>
      </c>
      <c r="E1606" s="744" t="s">
        <v>2750</v>
      </c>
      <c r="F1606" s="662" t="s">
        <v>2726</v>
      </c>
      <c r="G1606" s="662" t="s">
        <v>3348</v>
      </c>
      <c r="H1606" s="662" t="s">
        <v>582</v>
      </c>
      <c r="I1606" s="662" t="s">
        <v>3349</v>
      </c>
      <c r="J1606" s="662" t="s">
        <v>3350</v>
      </c>
      <c r="K1606" s="662" t="s">
        <v>3351</v>
      </c>
      <c r="L1606" s="663">
        <v>76.180000000000007</v>
      </c>
      <c r="M1606" s="663">
        <v>76.180000000000007</v>
      </c>
      <c r="N1606" s="662">
        <v>1</v>
      </c>
      <c r="O1606" s="745">
        <v>1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11</v>
      </c>
      <c r="B1607" s="662" t="s">
        <v>581</v>
      </c>
      <c r="C1607" s="662" t="s">
        <v>2731</v>
      </c>
      <c r="D1607" s="743" t="s">
        <v>4537</v>
      </c>
      <c r="E1607" s="744" t="s">
        <v>2750</v>
      </c>
      <c r="F1607" s="662" t="s">
        <v>2726</v>
      </c>
      <c r="G1607" s="662" t="s">
        <v>4197</v>
      </c>
      <c r="H1607" s="662" t="s">
        <v>1064</v>
      </c>
      <c r="I1607" s="662" t="s">
        <v>4198</v>
      </c>
      <c r="J1607" s="662" t="s">
        <v>4199</v>
      </c>
      <c r="K1607" s="662" t="s">
        <v>4200</v>
      </c>
      <c r="L1607" s="663">
        <v>113.66</v>
      </c>
      <c r="M1607" s="663">
        <v>227.32</v>
      </c>
      <c r="N1607" s="662">
        <v>2</v>
      </c>
      <c r="O1607" s="745">
        <v>1</v>
      </c>
      <c r="P1607" s="663">
        <v>227.32</v>
      </c>
      <c r="Q1607" s="678">
        <v>1</v>
      </c>
      <c r="R1607" s="662">
        <v>2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11</v>
      </c>
      <c r="B1608" s="662" t="s">
        <v>581</v>
      </c>
      <c r="C1608" s="662" t="s">
        <v>2731</v>
      </c>
      <c r="D1608" s="743" t="s">
        <v>4537</v>
      </c>
      <c r="E1608" s="744" t="s">
        <v>2750</v>
      </c>
      <c r="F1608" s="662" t="s">
        <v>2726</v>
      </c>
      <c r="G1608" s="662" t="s">
        <v>3110</v>
      </c>
      <c r="H1608" s="662" t="s">
        <v>582</v>
      </c>
      <c r="I1608" s="662" t="s">
        <v>2121</v>
      </c>
      <c r="J1608" s="662" t="s">
        <v>3111</v>
      </c>
      <c r="K1608" s="662" t="s">
        <v>2557</v>
      </c>
      <c r="L1608" s="663">
        <v>61.34</v>
      </c>
      <c r="M1608" s="663">
        <v>122.68</v>
      </c>
      <c r="N1608" s="662">
        <v>2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11</v>
      </c>
      <c r="B1609" s="662" t="s">
        <v>581</v>
      </c>
      <c r="C1609" s="662" t="s">
        <v>2731</v>
      </c>
      <c r="D1609" s="743" t="s">
        <v>4537</v>
      </c>
      <c r="E1609" s="744" t="s">
        <v>2750</v>
      </c>
      <c r="F1609" s="662" t="s">
        <v>2726</v>
      </c>
      <c r="G1609" s="662" t="s">
        <v>2956</v>
      </c>
      <c r="H1609" s="662" t="s">
        <v>1064</v>
      </c>
      <c r="I1609" s="662" t="s">
        <v>2957</v>
      </c>
      <c r="J1609" s="662" t="s">
        <v>2340</v>
      </c>
      <c r="K1609" s="662" t="s">
        <v>2958</v>
      </c>
      <c r="L1609" s="663">
        <v>64.56</v>
      </c>
      <c r="M1609" s="663">
        <v>193.68</v>
      </c>
      <c r="N1609" s="662">
        <v>3</v>
      </c>
      <c r="O1609" s="745">
        <v>2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11</v>
      </c>
      <c r="B1610" s="662" t="s">
        <v>581</v>
      </c>
      <c r="C1610" s="662" t="s">
        <v>2731</v>
      </c>
      <c r="D1610" s="743" t="s">
        <v>4537</v>
      </c>
      <c r="E1610" s="744" t="s">
        <v>2750</v>
      </c>
      <c r="F1610" s="662" t="s">
        <v>2726</v>
      </c>
      <c r="G1610" s="662" t="s">
        <v>2956</v>
      </c>
      <c r="H1610" s="662" t="s">
        <v>1064</v>
      </c>
      <c r="I1610" s="662" t="s">
        <v>2957</v>
      </c>
      <c r="J1610" s="662" t="s">
        <v>2340</v>
      </c>
      <c r="K1610" s="662" t="s">
        <v>2958</v>
      </c>
      <c r="L1610" s="663">
        <v>48.72</v>
      </c>
      <c r="M1610" s="663">
        <v>146.16</v>
      </c>
      <c r="N1610" s="662">
        <v>3</v>
      </c>
      <c r="O1610" s="745">
        <v>2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11</v>
      </c>
      <c r="B1611" s="662" t="s">
        <v>581</v>
      </c>
      <c r="C1611" s="662" t="s">
        <v>2731</v>
      </c>
      <c r="D1611" s="743" t="s">
        <v>4537</v>
      </c>
      <c r="E1611" s="744" t="s">
        <v>2750</v>
      </c>
      <c r="F1611" s="662" t="s">
        <v>2726</v>
      </c>
      <c r="G1611" s="662" t="s">
        <v>2780</v>
      </c>
      <c r="H1611" s="662" t="s">
        <v>1064</v>
      </c>
      <c r="I1611" s="662" t="s">
        <v>1197</v>
      </c>
      <c r="J1611" s="662" t="s">
        <v>1089</v>
      </c>
      <c r="K1611" s="662" t="s">
        <v>2554</v>
      </c>
      <c r="L1611" s="663">
        <v>543.39</v>
      </c>
      <c r="M1611" s="663">
        <v>543.39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11</v>
      </c>
      <c r="B1612" s="662" t="s">
        <v>581</v>
      </c>
      <c r="C1612" s="662" t="s">
        <v>2731</v>
      </c>
      <c r="D1612" s="743" t="s">
        <v>4537</v>
      </c>
      <c r="E1612" s="744" t="s">
        <v>2750</v>
      </c>
      <c r="F1612" s="662" t="s">
        <v>2726</v>
      </c>
      <c r="G1612" s="662" t="s">
        <v>2780</v>
      </c>
      <c r="H1612" s="662" t="s">
        <v>1064</v>
      </c>
      <c r="I1612" s="662" t="s">
        <v>1088</v>
      </c>
      <c r="J1612" s="662" t="s">
        <v>1089</v>
      </c>
      <c r="K1612" s="662" t="s">
        <v>2553</v>
      </c>
      <c r="L1612" s="663">
        <v>815.1</v>
      </c>
      <c r="M1612" s="663">
        <v>2445.3000000000002</v>
      </c>
      <c r="N1612" s="662">
        <v>3</v>
      </c>
      <c r="O1612" s="745"/>
      <c r="P1612" s="663">
        <v>2445.3000000000002</v>
      </c>
      <c r="Q1612" s="678">
        <v>1</v>
      </c>
      <c r="R1612" s="662">
        <v>3</v>
      </c>
      <c r="S1612" s="678">
        <v>1</v>
      </c>
      <c r="T1612" s="745"/>
      <c r="U1612" s="701"/>
    </row>
    <row r="1613" spans="1:21" ht="14.4" customHeight="1" x14ac:dyDescent="0.3">
      <c r="A1613" s="661">
        <v>11</v>
      </c>
      <c r="B1613" s="662" t="s">
        <v>581</v>
      </c>
      <c r="C1613" s="662" t="s">
        <v>2731</v>
      </c>
      <c r="D1613" s="743" t="s">
        <v>4537</v>
      </c>
      <c r="E1613" s="744" t="s">
        <v>2750</v>
      </c>
      <c r="F1613" s="662" t="s">
        <v>2726</v>
      </c>
      <c r="G1613" s="662" t="s">
        <v>2783</v>
      </c>
      <c r="H1613" s="662" t="s">
        <v>1064</v>
      </c>
      <c r="I1613" s="662" t="s">
        <v>1073</v>
      </c>
      <c r="J1613" s="662" t="s">
        <v>1074</v>
      </c>
      <c r="K1613" s="662" t="s">
        <v>2608</v>
      </c>
      <c r="L1613" s="663">
        <v>48.42</v>
      </c>
      <c r="M1613" s="663">
        <v>823.14</v>
      </c>
      <c r="N1613" s="662">
        <v>17</v>
      </c>
      <c r="O1613" s="745">
        <v>14</v>
      </c>
      <c r="P1613" s="663">
        <v>677.88</v>
      </c>
      <c r="Q1613" s="678">
        <v>0.82352941176470584</v>
      </c>
      <c r="R1613" s="662">
        <v>14</v>
      </c>
      <c r="S1613" s="678">
        <v>0.82352941176470584</v>
      </c>
      <c r="T1613" s="745">
        <v>12</v>
      </c>
      <c r="U1613" s="701">
        <v>0.8571428571428571</v>
      </c>
    </row>
    <row r="1614" spans="1:21" ht="14.4" customHeight="1" x14ac:dyDescent="0.3">
      <c r="A1614" s="661">
        <v>11</v>
      </c>
      <c r="B1614" s="662" t="s">
        <v>581</v>
      </c>
      <c r="C1614" s="662" t="s">
        <v>2731</v>
      </c>
      <c r="D1614" s="743" t="s">
        <v>4537</v>
      </c>
      <c r="E1614" s="744" t="s">
        <v>2750</v>
      </c>
      <c r="F1614" s="662" t="s">
        <v>2726</v>
      </c>
      <c r="G1614" s="662" t="s">
        <v>2783</v>
      </c>
      <c r="H1614" s="662" t="s">
        <v>1064</v>
      </c>
      <c r="I1614" s="662" t="s">
        <v>1073</v>
      </c>
      <c r="J1614" s="662" t="s">
        <v>1074</v>
      </c>
      <c r="K1614" s="662" t="s">
        <v>2608</v>
      </c>
      <c r="L1614" s="663">
        <v>36.54</v>
      </c>
      <c r="M1614" s="663">
        <v>328.86</v>
      </c>
      <c r="N1614" s="662">
        <v>9</v>
      </c>
      <c r="O1614" s="745">
        <v>7</v>
      </c>
      <c r="P1614" s="663">
        <v>292.32</v>
      </c>
      <c r="Q1614" s="678">
        <v>0.88888888888888884</v>
      </c>
      <c r="R1614" s="662">
        <v>8</v>
      </c>
      <c r="S1614" s="678">
        <v>0.88888888888888884</v>
      </c>
      <c r="T1614" s="745">
        <v>6</v>
      </c>
      <c r="U1614" s="701">
        <v>0.8571428571428571</v>
      </c>
    </row>
    <row r="1615" spans="1:21" ht="14.4" customHeight="1" x14ac:dyDescent="0.3">
      <c r="A1615" s="661">
        <v>11</v>
      </c>
      <c r="B1615" s="662" t="s">
        <v>581</v>
      </c>
      <c r="C1615" s="662" t="s">
        <v>2731</v>
      </c>
      <c r="D1615" s="743" t="s">
        <v>4537</v>
      </c>
      <c r="E1615" s="744" t="s">
        <v>2750</v>
      </c>
      <c r="F1615" s="662" t="s">
        <v>2726</v>
      </c>
      <c r="G1615" s="662" t="s">
        <v>2783</v>
      </c>
      <c r="H1615" s="662" t="s">
        <v>582</v>
      </c>
      <c r="I1615" s="662" t="s">
        <v>2258</v>
      </c>
      <c r="J1615" s="662" t="s">
        <v>1074</v>
      </c>
      <c r="K1615" s="662" t="s">
        <v>2889</v>
      </c>
      <c r="L1615" s="663">
        <v>48.42</v>
      </c>
      <c r="M1615" s="663">
        <v>145.26</v>
      </c>
      <c r="N1615" s="662">
        <v>3</v>
      </c>
      <c r="O1615" s="745">
        <v>2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11</v>
      </c>
      <c r="B1616" s="662" t="s">
        <v>581</v>
      </c>
      <c r="C1616" s="662" t="s">
        <v>2731</v>
      </c>
      <c r="D1616" s="743" t="s">
        <v>4537</v>
      </c>
      <c r="E1616" s="744" t="s">
        <v>2750</v>
      </c>
      <c r="F1616" s="662" t="s">
        <v>2726</v>
      </c>
      <c r="G1616" s="662" t="s">
        <v>2783</v>
      </c>
      <c r="H1616" s="662" t="s">
        <v>582</v>
      </c>
      <c r="I1616" s="662" t="s">
        <v>2258</v>
      </c>
      <c r="J1616" s="662" t="s">
        <v>1074</v>
      </c>
      <c r="K1616" s="662" t="s">
        <v>2889</v>
      </c>
      <c r="L1616" s="663">
        <v>36.54</v>
      </c>
      <c r="M1616" s="663">
        <v>73.08</v>
      </c>
      <c r="N1616" s="662">
        <v>2</v>
      </c>
      <c r="O1616" s="745">
        <v>2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11</v>
      </c>
      <c r="B1617" s="662" t="s">
        <v>581</v>
      </c>
      <c r="C1617" s="662" t="s">
        <v>2731</v>
      </c>
      <c r="D1617" s="743" t="s">
        <v>4537</v>
      </c>
      <c r="E1617" s="744" t="s">
        <v>2750</v>
      </c>
      <c r="F1617" s="662" t="s">
        <v>2726</v>
      </c>
      <c r="G1617" s="662" t="s">
        <v>2784</v>
      </c>
      <c r="H1617" s="662" t="s">
        <v>582</v>
      </c>
      <c r="I1617" s="662" t="s">
        <v>725</v>
      </c>
      <c r="J1617" s="662" t="s">
        <v>2785</v>
      </c>
      <c r="K1617" s="662" t="s">
        <v>2786</v>
      </c>
      <c r="L1617" s="663">
        <v>0</v>
      </c>
      <c r="M1617" s="663">
        <v>0</v>
      </c>
      <c r="N1617" s="662">
        <v>2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11</v>
      </c>
      <c r="B1618" s="662" t="s">
        <v>581</v>
      </c>
      <c r="C1618" s="662" t="s">
        <v>2731</v>
      </c>
      <c r="D1618" s="743" t="s">
        <v>4537</v>
      </c>
      <c r="E1618" s="744" t="s">
        <v>2750</v>
      </c>
      <c r="F1618" s="662" t="s">
        <v>2726</v>
      </c>
      <c r="G1618" s="662" t="s">
        <v>2936</v>
      </c>
      <c r="H1618" s="662" t="s">
        <v>582</v>
      </c>
      <c r="I1618" s="662" t="s">
        <v>4201</v>
      </c>
      <c r="J1618" s="662" t="s">
        <v>3976</v>
      </c>
      <c r="K1618" s="662" t="s">
        <v>839</v>
      </c>
      <c r="L1618" s="663">
        <v>147.63</v>
      </c>
      <c r="M1618" s="663">
        <v>147.63</v>
      </c>
      <c r="N1618" s="662">
        <v>1</v>
      </c>
      <c r="O1618" s="745">
        <v>1</v>
      </c>
      <c r="P1618" s="663">
        <v>147.63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11</v>
      </c>
      <c r="B1619" s="662" t="s">
        <v>581</v>
      </c>
      <c r="C1619" s="662" t="s">
        <v>2731</v>
      </c>
      <c r="D1619" s="743" t="s">
        <v>4537</v>
      </c>
      <c r="E1619" s="744" t="s">
        <v>2750</v>
      </c>
      <c r="F1619" s="662" t="s">
        <v>2728</v>
      </c>
      <c r="G1619" s="662" t="s">
        <v>2839</v>
      </c>
      <c r="H1619" s="662" t="s">
        <v>582</v>
      </c>
      <c r="I1619" s="662" t="s">
        <v>3747</v>
      </c>
      <c r="J1619" s="662" t="s">
        <v>3748</v>
      </c>
      <c r="K1619" s="662" t="s">
        <v>3171</v>
      </c>
      <c r="L1619" s="663">
        <v>300</v>
      </c>
      <c r="M1619" s="663">
        <v>300</v>
      </c>
      <c r="N1619" s="662">
        <v>1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11</v>
      </c>
      <c r="B1620" s="662" t="s">
        <v>581</v>
      </c>
      <c r="C1620" s="662" t="s">
        <v>2731</v>
      </c>
      <c r="D1620" s="743" t="s">
        <v>4537</v>
      </c>
      <c r="E1620" s="744" t="s">
        <v>2750</v>
      </c>
      <c r="F1620" s="662" t="s">
        <v>2728</v>
      </c>
      <c r="G1620" s="662" t="s">
        <v>2839</v>
      </c>
      <c r="H1620" s="662" t="s">
        <v>582</v>
      </c>
      <c r="I1620" s="662" t="s">
        <v>3167</v>
      </c>
      <c r="J1620" s="662" t="s">
        <v>3168</v>
      </c>
      <c r="K1620" s="662"/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11</v>
      </c>
      <c r="B1621" s="662" t="s">
        <v>581</v>
      </c>
      <c r="C1621" s="662" t="s">
        <v>2731</v>
      </c>
      <c r="D1621" s="743" t="s">
        <v>4537</v>
      </c>
      <c r="E1621" s="744" t="s">
        <v>2750</v>
      </c>
      <c r="F1621" s="662" t="s">
        <v>2728</v>
      </c>
      <c r="G1621" s="662" t="s">
        <v>2839</v>
      </c>
      <c r="H1621" s="662" t="s">
        <v>582</v>
      </c>
      <c r="I1621" s="662" t="s">
        <v>2840</v>
      </c>
      <c r="J1621" s="662" t="s">
        <v>2841</v>
      </c>
      <c r="K1621" s="662" t="s">
        <v>2842</v>
      </c>
      <c r="L1621" s="663">
        <v>0</v>
      </c>
      <c r="M1621" s="663">
        <v>0</v>
      </c>
      <c r="N1621" s="662">
        <v>31</v>
      </c>
      <c r="O1621" s="745">
        <v>31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11</v>
      </c>
      <c r="B1622" s="662" t="s">
        <v>581</v>
      </c>
      <c r="C1622" s="662" t="s">
        <v>2731</v>
      </c>
      <c r="D1622" s="743" t="s">
        <v>4537</v>
      </c>
      <c r="E1622" s="744" t="s">
        <v>2750</v>
      </c>
      <c r="F1622" s="662" t="s">
        <v>2728</v>
      </c>
      <c r="G1622" s="662" t="s">
        <v>2839</v>
      </c>
      <c r="H1622" s="662" t="s">
        <v>582</v>
      </c>
      <c r="I1622" s="662" t="s">
        <v>3561</v>
      </c>
      <c r="J1622" s="662" t="s">
        <v>3562</v>
      </c>
      <c r="K1622" s="662" t="s">
        <v>3563</v>
      </c>
      <c r="L1622" s="663">
        <v>0</v>
      </c>
      <c r="M1622" s="663">
        <v>0</v>
      </c>
      <c r="N1622" s="662">
        <v>1</v>
      </c>
      <c r="O1622" s="745">
        <v>1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11</v>
      </c>
      <c r="B1623" s="662" t="s">
        <v>581</v>
      </c>
      <c r="C1623" s="662" t="s">
        <v>2731</v>
      </c>
      <c r="D1623" s="743" t="s">
        <v>4537</v>
      </c>
      <c r="E1623" s="744" t="s">
        <v>2750</v>
      </c>
      <c r="F1623" s="662" t="s">
        <v>2728</v>
      </c>
      <c r="G1623" s="662" t="s">
        <v>2791</v>
      </c>
      <c r="H1623" s="662" t="s">
        <v>582</v>
      </c>
      <c r="I1623" s="662" t="s">
        <v>3175</v>
      </c>
      <c r="J1623" s="662" t="s">
        <v>3176</v>
      </c>
      <c r="K1623" s="662" t="s">
        <v>3177</v>
      </c>
      <c r="L1623" s="663">
        <v>35.130000000000003</v>
      </c>
      <c r="M1623" s="663">
        <v>70.260000000000005</v>
      </c>
      <c r="N1623" s="662">
        <v>2</v>
      </c>
      <c r="O1623" s="745">
        <v>2</v>
      </c>
      <c r="P1623" s="663">
        <v>70.260000000000005</v>
      </c>
      <c r="Q1623" s="678">
        <v>1</v>
      </c>
      <c r="R1623" s="662">
        <v>2</v>
      </c>
      <c r="S1623" s="678">
        <v>1</v>
      </c>
      <c r="T1623" s="745">
        <v>2</v>
      </c>
      <c r="U1623" s="701">
        <v>1</v>
      </c>
    </row>
    <row r="1624" spans="1:21" ht="14.4" customHeight="1" x14ac:dyDescent="0.3">
      <c r="A1624" s="661">
        <v>11</v>
      </c>
      <c r="B1624" s="662" t="s">
        <v>581</v>
      </c>
      <c r="C1624" s="662" t="s">
        <v>2731</v>
      </c>
      <c r="D1624" s="743" t="s">
        <v>4537</v>
      </c>
      <c r="E1624" s="744" t="s">
        <v>2750</v>
      </c>
      <c r="F1624" s="662" t="s">
        <v>2728</v>
      </c>
      <c r="G1624" s="662" t="s">
        <v>2791</v>
      </c>
      <c r="H1624" s="662" t="s">
        <v>582</v>
      </c>
      <c r="I1624" s="662" t="s">
        <v>3187</v>
      </c>
      <c r="J1624" s="662" t="s">
        <v>3188</v>
      </c>
      <c r="K1624" s="662" t="s">
        <v>3189</v>
      </c>
      <c r="L1624" s="663">
        <v>35.75</v>
      </c>
      <c r="M1624" s="663">
        <v>107.25</v>
      </c>
      <c r="N1624" s="662">
        <v>3</v>
      </c>
      <c r="O1624" s="745">
        <v>3</v>
      </c>
      <c r="P1624" s="663">
        <v>107.25</v>
      </c>
      <c r="Q1624" s="678">
        <v>1</v>
      </c>
      <c r="R1624" s="662">
        <v>3</v>
      </c>
      <c r="S1624" s="678">
        <v>1</v>
      </c>
      <c r="T1624" s="745">
        <v>3</v>
      </c>
      <c r="U1624" s="701">
        <v>1</v>
      </c>
    </row>
    <row r="1625" spans="1:21" ht="14.4" customHeight="1" x14ac:dyDescent="0.3">
      <c r="A1625" s="661">
        <v>11</v>
      </c>
      <c r="B1625" s="662" t="s">
        <v>581</v>
      </c>
      <c r="C1625" s="662" t="s">
        <v>2731</v>
      </c>
      <c r="D1625" s="743" t="s">
        <v>4537</v>
      </c>
      <c r="E1625" s="744" t="s">
        <v>2750</v>
      </c>
      <c r="F1625" s="662" t="s">
        <v>2728</v>
      </c>
      <c r="G1625" s="662" t="s">
        <v>2795</v>
      </c>
      <c r="H1625" s="662" t="s">
        <v>582</v>
      </c>
      <c r="I1625" s="662" t="s">
        <v>2899</v>
      </c>
      <c r="J1625" s="662" t="s">
        <v>2900</v>
      </c>
      <c r="K1625" s="662" t="s">
        <v>2901</v>
      </c>
      <c r="L1625" s="663">
        <v>350</v>
      </c>
      <c r="M1625" s="663">
        <v>350</v>
      </c>
      <c r="N1625" s="662">
        <v>1</v>
      </c>
      <c r="O1625" s="745">
        <v>1</v>
      </c>
      <c r="P1625" s="663">
        <v>350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11</v>
      </c>
      <c r="B1626" s="662" t="s">
        <v>581</v>
      </c>
      <c r="C1626" s="662" t="s">
        <v>2731</v>
      </c>
      <c r="D1626" s="743" t="s">
        <v>4537</v>
      </c>
      <c r="E1626" s="744" t="s">
        <v>2750</v>
      </c>
      <c r="F1626" s="662" t="s">
        <v>2728</v>
      </c>
      <c r="G1626" s="662" t="s">
        <v>2795</v>
      </c>
      <c r="H1626" s="662" t="s">
        <v>582</v>
      </c>
      <c r="I1626" s="662" t="s">
        <v>3503</v>
      </c>
      <c r="J1626" s="662" t="s">
        <v>3421</v>
      </c>
      <c r="K1626" s="662" t="s">
        <v>3504</v>
      </c>
      <c r="L1626" s="663">
        <v>1600</v>
      </c>
      <c r="M1626" s="663">
        <v>4800</v>
      </c>
      <c r="N1626" s="662">
        <v>3</v>
      </c>
      <c r="O1626" s="745">
        <v>3</v>
      </c>
      <c r="P1626" s="663">
        <v>3200</v>
      </c>
      <c r="Q1626" s="678">
        <v>0.66666666666666663</v>
      </c>
      <c r="R1626" s="662">
        <v>2</v>
      </c>
      <c r="S1626" s="678">
        <v>0.66666666666666663</v>
      </c>
      <c r="T1626" s="745">
        <v>2</v>
      </c>
      <c r="U1626" s="701">
        <v>0.66666666666666663</v>
      </c>
    </row>
    <row r="1627" spans="1:21" ht="14.4" customHeight="1" x14ac:dyDescent="0.3">
      <c r="A1627" s="661">
        <v>11</v>
      </c>
      <c r="B1627" s="662" t="s">
        <v>581</v>
      </c>
      <c r="C1627" s="662" t="s">
        <v>2731</v>
      </c>
      <c r="D1627" s="743" t="s">
        <v>4537</v>
      </c>
      <c r="E1627" s="744" t="s">
        <v>2750</v>
      </c>
      <c r="F1627" s="662" t="s">
        <v>2728</v>
      </c>
      <c r="G1627" s="662" t="s">
        <v>2795</v>
      </c>
      <c r="H1627" s="662" t="s">
        <v>582</v>
      </c>
      <c r="I1627" s="662" t="s">
        <v>3839</v>
      </c>
      <c r="J1627" s="662" t="s">
        <v>3840</v>
      </c>
      <c r="K1627" s="662" t="s">
        <v>3841</v>
      </c>
      <c r="L1627" s="663">
        <v>2520</v>
      </c>
      <c r="M1627" s="663">
        <v>2520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11</v>
      </c>
      <c r="B1628" s="662" t="s">
        <v>581</v>
      </c>
      <c r="C1628" s="662" t="s">
        <v>2731</v>
      </c>
      <c r="D1628" s="743" t="s">
        <v>4537</v>
      </c>
      <c r="E1628" s="744" t="s">
        <v>2750</v>
      </c>
      <c r="F1628" s="662" t="s">
        <v>2728</v>
      </c>
      <c r="G1628" s="662" t="s">
        <v>2795</v>
      </c>
      <c r="H1628" s="662" t="s">
        <v>582</v>
      </c>
      <c r="I1628" s="662" t="s">
        <v>4202</v>
      </c>
      <c r="J1628" s="662" t="s">
        <v>4203</v>
      </c>
      <c r="K1628" s="662" t="s">
        <v>4204</v>
      </c>
      <c r="L1628" s="663">
        <v>1600</v>
      </c>
      <c r="M1628" s="663">
        <v>1600</v>
      </c>
      <c r="N1628" s="662">
        <v>1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11</v>
      </c>
      <c r="B1629" s="662" t="s">
        <v>581</v>
      </c>
      <c r="C1629" s="662" t="s">
        <v>2731</v>
      </c>
      <c r="D1629" s="743" t="s">
        <v>4537</v>
      </c>
      <c r="E1629" s="744" t="s">
        <v>2750</v>
      </c>
      <c r="F1629" s="662" t="s">
        <v>2728</v>
      </c>
      <c r="G1629" s="662" t="s">
        <v>2809</v>
      </c>
      <c r="H1629" s="662" t="s">
        <v>582</v>
      </c>
      <c r="I1629" s="662" t="s">
        <v>2810</v>
      </c>
      <c r="J1629" s="662" t="s">
        <v>2811</v>
      </c>
      <c r="K1629" s="662" t="s">
        <v>2812</v>
      </c>
      <c r="L1629" s="663">
        <v>1110</v>
      </c>
      <c r="M1629" s="663">
        <v>1110</v>
      </c>
      <c r="N1629" s="662">
        <v>1</v>
      </c>
      <c r="O1629" s="745">
        <v>1</v>
      </c>
      <c r="P1629" s="663">
        <v>1110</v>
      </c>
      <c r="Q1629" s="678">
        <v>1</v>
      </c>
      <c r="R1629" s="662">
        <v>1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11</v>
      </c>
      <c r="B1630" s="662" t="s">
        <v>581</v>
      </c>
      <c r="C1630" s="662" t="s">
        <v>2731</v>
      </c>
      <c r="D1630" s="743" t="s">
        <v>4537</v>
      </c>
      <c r="E1630" s="744" t="s">
        <v>2750</v>
      </c>
      <c r="F1630" s="662" t="s">
        <v>2728</v>
      </c>
      <c r="G1630" s="662" t="s">
        <v>2809</v>
      </c>
      <c r="H1630" s="662" t="s">
        <v>582</v>
      </c>
      <c r="I1630" s="662" t="s">
        <v>2843</v>
      </c>
      <c r="J1630" s="662" t="s">
        <v>2844</v>
      </c>
      <c r="K1630" s="662" t="s">
        <v>2845</v>
      </c>
      <c r="L1630" s="663">
        <v>950</v>
      </c>
      <c r="M1630" s="663">
        <v>1900</v>
      </c>
      <c r="N1630" s="662">
        <v>2</v>
      </c>
      <c r="O1630" s="745">
        <v>2</v>
      </c>
      <c r="P1630" s="663">
        <v>1900</v>
      </c>
      <c r="Q1630" s="678">
        <v>1</v>
      </c>
      <c r="R1630" s="662">
        <v>2</v>
      </c>
      <c r="S1630" s="678">
        <v>1</v>
      </c>
      <c r="T1630" s="745">
        <v>2</v>
      </c>
      <c r="U1630" s="701">
        <v>1</v>
      </c>
    </row>
    <row r="1631" spans="1:21" ht="14.4" customHeight="1" x14ac:dyDescent="0.3">
      <c r="A1631" s="661">
        <v>11</v>
      </c>
      <c r="B1631" s="662" t="s">
        <v>581</v>
      </c>
      <c r="C1631" s="662" t="s">
        <v>2731</v>
      </c>
      <c r="D1631" s="743" t="s">
        <v>4537</v>
      </c>
      <c r="E1631" s="744" t="s">
        <v>2750</v>
      </c>
      <c r="F1631" s="662" t="s">
        <v>2728</v>
      </c>
      <c r="G1631" s="662" t="s">
        <v>2809</v>
      </c>
      <c r="H1631" s="662" t="s">
        <v>582</v>
      </c>
      <c r="I1631" s="662" t="s">
        <v>3245</v>
      </c>
      <c r="J1631" s="662" t="s">
        <v>3246</v>
      </c>
      <c r="K1631" s="662" t="s">
        <v>3247</v>
      </c>
      <c r="L1631" s="663">
        <v>7000</v>
      </c>
      <c r="M1631" s="663">
        <v>7000</v>
      </c>
      <c r="N1631" s="662">
        <v>1</v>
      </c>
      <c r="O1631" s="745">
        <v>1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11</v>
      </c>
      <c r="B1632" s="662" t="s">
        <v>581</v>
      </c>
      <c r="C1632" s="662" t="s">
        <v>2731</v>
      </c>
      <c r="D1632" s="743" t="s">
        <v>4537</v>
      </c>
      <c r="E1632" s="744" t="s">
        <v>2750</v>
      </c>
      <c r="F1632" s="662" t="s">
        <v>2728</v>
      </c>
      <c r="G1632" s="662" t="s">
        <v>2809</v>
      </c>
      <c r="H1632" s="662" t="s">
        <v>582</v>
      </c>
      <c r="I1632" s="662" t="s">
        <v>2921</v>
      </c>
      <c r="J1632" s="662" t="s">
        <v>2922</v>
      </c>
      <c r="K1632" s="662" t="s">
        <v>2923</v>
      </c>
      <c r="L1632" s="663">
        <v>200</v>
      </c>
      <c r="M1632" s="663">
        <v>21400</v>
      </c>
      <c r="N1632" s="662">
        <v>107</v>
      </c>
      <c r="O1632" s="745">
        <v>43</v>
      </c>
      <c r="P1632" s="663">
        <v>12800</v>
      </c>
      <c r="Q1632" s="678">
        <v>0.59813084112149528</v>
      </c>
      <c r="R1632" s="662">
        <v>64</v>
      </c>
      <c r="S1632" s="678">
        <v>0.59813084112149528</v>
      </c>
      <c r="T1632" s="745">
        <v>32</v>
      </c>
      <c r="U1632" s="701">
        <v>0.7441860465116279</v>
      </c>
    </row>
    <row r="1633" spans="1:21" ht="14.4" customHeight="1" x14ac:dyDescent="0.3">
      <c r="A1633" s="661">
        <v>11</v>
      </c>
      <c r="B1633" s="662" t="s">
        <v>581</v>
      </c>
      <c r="C1633" s="662" t="s">
        <v>2731</v>
      </c>
      <c r="D1633" s="743" t="s">
        <v>4537</v>
      </c>
      <c r="E1633" s="744" t="s">
        <v>2750</v>
      </c>
      <c r="F1633" s="662" t="s">
        <v>2728</v>
      </c>
      <c r="G1633" s="662" t="s">
        <v>2809</v>
      </c>
      <c r="H1633" s="662" t="s">
        <v>582</v>
      </c>
      <c r="I1633" s="662" t="s">
        <v>2813</v>
      </c>
      <c r="J1633" s="662" t="s">
        <v>2814</v>
      </c>
      <c r="K1633" s="662" t="s">
        <v>2815</v>
      </c>
      <c r="L1633" s="663">
        <v>278.75</v>
      </c>
      <c r="M1633" s="663">
        <v>8920</v>
      </c>
      <c r="N1633" s="662">
        <v>32</v>
      </c>
      <c r="O1633" s="745">
        <v>16</v>
      </c>
      <c r="P1633" s="663">
        <v>7805</v>
      </c>
      <c r="Q1633" s="678">
        <v>0.875</v>
      </c>
      <c r="R1633" s="662">
        <v>28</v>
      </c>
      <c r="S1633" s="678">
        <v>0.875</v>
      </c>
      <c r="T1633" s="745">
        <v>14</v>
      </c>
      <c r="U1633" s="701">
        <v>0.875</v>
      </c>
    </row>
    <row r="1634" spans="1:21" ht="14.4" customHeight="1" x14ac:dyDescent="0.3">
      <c r="A1634" s="661">
        <v>11</v>
      </c>
      <c r="B1634" s="662" t="s">
        <v>581</v>
      </c>
      <c r="C1634" s="662" t="s">
        <v>2731</v>
      </c>
      <c r="D1634" s="743" t="s">
        <v>4537</v>
      </c>
      <c r="E1634" s="744" t="s">
        <v>2750</v>
      </c>
      <c r="F1634" s="662" t="s">
        <v>2728</v>
      </c>
      <c r="G1634" s="662" t="s">
        <v>2809</v>
      </c>
      <c r="H1634" s="662" t="s">
        <v>582</v>
      </c>
      <c r="I1634" s="662" t="s">
        <v>3254</v>
      </c>
      <c r="J1634" s="662" t="s">
        <v>3255</v>
      </c>
      <c r="K1634" s="662" t="s">
        <v>3256</v>
      </c>
      <c r="L1634" s="663">
        <v>1150</v>
      </c>
      <c r="M1634" s="663">
        <v>2300</v>
      </c>
      <c r="N1634" s="662">
        <v>2</v>
      </c>
      <c r="O1634" s="745">
        <v>2</v>
      </c>
      <c r="P1634" s="663">
        <v>2300</v>
      </c>
      <c r="Q1634" s="678">
        <v>1</v>
      </c>
      <c r="R1634" s="662">
        <v>2</v>
      </c>
      <c r="S1634" s="678">
        <v>1</v>
      </c>
      <c r="T1634" s="745">
        <v>2</v>
      </c>
      <c r="U1634" s="701">
        <v>1</v>
      </c>
    </row>
    <row r="1635" spans="1:21" ht="14.4" customHeight="1" x14ac:dyDescent="0.3">
      <c r="A1635" s="661">
        <v>11</v>
      </c>
      <c r="B1635" s="662" t="s">
        <v>581</v>
      </c>
      <c r="C1635" s="662" t="s">
        <v>2731</v>
      </c>
      <c r="D1635" s="743" t="s">
        <v>4537</v>
      </c>
      <c r="E1635" s="744" t="s">
        <v>2750</v>
      </c>
      <c r="F1635" s="662" t="s">
        <v>2728</v>
      </c>
      <c r="G1635" s="662" t="s">
        <v>2809</v>
      </c>
      <c r="H1635" s="662" t="s">
        <v>582</v>
      </c>
      <c r="I1635" s="662" t="s">
        <v>3272</v>
      </c>
      <c r="J1635" s="662" t="s">
        <v>3273</v>
      </c>
      <c r="K1635" s="662" t="s">
        <v>3274</v>
      </c>
      <c r="L1635" s="663">
        <v>1400</v>
      </c>
      <c r="M1635" s="663">
        <v>1400</v>
      </c>
      <c r="N1635" s="662">
        <v>1</v>
      </c>
      <c r="O1635" s="745">
        <v>1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11</v>
      </c>
      <c r="B1636" s="662" t="s">
        <v>581</v>
      </c>
      <c r="C1636" s="662" t="s">
        <v>2731</v>
      </c>
      <c r="D1636" s="743" t="s">
        <v>4537</v>
      </c>
      <c r="E1636" s="744" t="s">
        <v>2750</v>
      </c>
      <c r="F1636" s="662" t="s">
        <v>2728</v>
      </c>
      <c r="G1636" s="662" t="s">
        <v>3278</v>
      </c>
      <c r="H1636" s="662" t="s">
        <v>582</v>
      </c>
      <c r="I1636" s="662" t="s">
        <v>4026</v>
      </c>
      <c r="J1636" s="662" t="s">
        <v>3280</v>
      </c>
      <c r="K1636" s="662" t="s">
        <v>4027</v>
      </c>
      <c r="L1636" s="663">
        <v>553.15</v>
      </c>
      <c r="M1636" s="663">
        <v>59740.199999999961</v>
      </c>
      <c r="N1636" s="662">
        <v>108</v>
      </c>
      <c r="O1636" s="745">
        <v>36</v>
      </c>
      <c r="P1636" s="663">
        <v>58080.749999999964</v>
      </c>
      <c r="Q1636" s="678">
        <v>0.97222222222222221</v>
      </c>
      <c r="R1636" s="662">
        <v>105</v>
      </c>
      <c r="S1636" s="678">
        <v>0.97222222222222221</v>
      </c>
      <c r="T1636" s="745">
        <v>35</v>
      </c>
      <c r="U1636" s="701">
        <v>0.97222222222222221</v>
      </c>
    </row>
    <row r="1637" spans="1:21" ht="14.4" customHeight="1" x14ac:dyDescent="0.3">
      <c r="A1637" s="661">
        <v>11</v>
      </c>
      <c r="B1637" s="662" t="s">
        <v>581</v>
      </c>
      <c r="C1637" s="662" t="s">
        <v>2731</v>
      </c>
      <c r="D1637" s="743" t="s">
        <v>4537</v>
      </c>
      <c r="E1637" s="744" t="s">
        <v>2750</v>
      </c>
      <c r="F1637" s="662" t="s">
        <v>2728</v>
      </c>
      <c r="G1637" s="662" t="s">
        <v>3278</v>
      </c>
      <c r="H1637" s="662" t="s">
        <v>582</v>
      </c>
      <c r="I1637" s="662" t="s">
        <v>3478</v>
      </c>
      <c r="J1637" s="662" t="s">
        <v>3479</v>
      </c>
      <c r="K1637" s="662" t="s">
        <v>3480</v>
      </c>
      <c r="L1637" s="663">
        <v>553.15</v>
      </c>
      <c r="M1637" s="663">
        <v>39826.799999999996</v>
      </c>
      <c r="N1637" s="662">
        <v>72</v>
      </c>
      <c r="O1637" s="745">
        <v>24</v>
      </c>
      <c r="P1637" s="663">
        <v>39826.799999999996</v>
      </c>
      <c r="Q1637" s="678">
        <v>1</v>
      </c>
      <c r="R1637" s="662">
        <v>72</v>
      </c>
      <c r="S1637" s="678">
        <v>1</v>
      </c>
      <c r="T1637" s="745">
        <v>24</v>
      </c>
      <c r="U1637" s="701">
        <v>1</v>
      </c>
    </row>
    <row r="1638" spans="1:21" ht="14.4" customHeight="1" x14ac:dyDescent="0.3">
      <c r="A1638" s="661">
        <v>11</v>
      </c>
      <c r="B1638" s="662" t="s">
        <v>581</v>
      </c>
      <c r="C1638" s="662" t="s">
        <v>2731</v>
      </c>
      <c r="D1638" s="743" t="s">
        <v>4537</v>
      </c>
      <c r="E1638" s="744" t="s">
        <v>2751</v>
      </c>
      <c r="F1638" s="662" t="s">
        <v>2726</v>
      </c>
      <c r="G1638" s="662" t="s">
        <v>3294</v>
      </c>
      <c r="H1638" s="662" t="s">
        <v>582</v>
      </c>
      <c r="I1638" s="662" t="s">
        <v>4205</v>
      </c>
      <c r="J1638" s="662" t="s">
        <v>4206</v>
      </c>
      <c r="K1638" s="662" t="s">
        <v>3297</v>
      </c>
      <c r="L1638" s="663">
        <v>5.14</v>
      </c>
      <c r="M1638" s="663">
        <v>5.14</v>
      </c>
      <c r="N1638" s="662">
        <v>1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11</v>
      </c>
      <c r="B1639" s="662" t="s">
        <v>581</v>
      </c>
      <c r="C1639" s="662" t="s">
        <v>2731</v>
      </c>
      <c r="D1639" s="743" t="s">
        <v>4537</v>
      </c>
      <c r="E1639" s="744" t="s">
        <v>2751</v>
      </c>
      <c r="F1639" s="662" t="s">
        <v>2726</v>
      </c>
      <c r="G1639" s="662" t="s">
        <v>2765</v>
      </c>
      <c r="H1639" s="662" t="s">
        <v>1064</v>
      </c>
      <c r="I1639" s="662" t="s">
        <v>1272</v>
      </c>
      <c r="J1639" s="662" t="s">
        <v>2587</v>
      </c>
      <c r="K1639" s="662" t="s">
        <v>2588</v>
      </c>
      <c r="L1639" s="663">
        <v>150.04</v>
      </c>
      <c r="M1639" s="663">
        <v>150.04</v>
      </c>
      <c r="N1639" s="662">
        <v>1</v>
      </c>
      <c r="O1639" s="745">
        <v>1</v>
      </c>
      <c r="P1639" s="663">
        <v>150.04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11</v>
      </c>
      <c r="B1640" s="662" t="s">
        <v>581</v>
      </c>
      <c r="C1640" s="662" t="s">
        <v>2731</v>
      </c>
      <c r="D1640" s="743" t="s">
        <v>4537</v>
      </c>
      <c r="E1640" s="744" t="s">
        <v>2751</v>
      </c>
      <c r="F1640" s="662" t="s">
        <v>2726</v>
      </c>
      <c r="G1640" s="662" t="s">
        <v>2765</v>
      </c>
      <c r="H1640" s="662" t="s">
        <v>1064</v>
      </c>
      <c r="I1640" s="662" t="s">
        <v>1272</v>
      </c>
      <c r="J1640" s="662" t="s">
        <v>2587</v>
      </c>
      <c r="K1640" s="662" t="s">
        <v>2588</v>
      </c>
      <c r="L1640" s="663">
        <v>154.36000000000001</v>
      </c>
      <c r="M1640" s="663">
        <v>1234.8800000000001</v>
      </c>
      <c r="N1640" s="662">
        <v>8</v>
      </c>
      <c r="O1640" s="745">
        <v>5</v>
      </c>
      <c r="P1640" s="663">
        <v>1234.8800000000001</v>
      </c>
      <c r="Q1640" s="678">
        <v>1</v>
      </c>
      <c r="R1640" s="662">
        <v>8</v>
      </c>
      <c r="S1640" s="678">
        <v>1</v>
      </c>
      <c r="T1640" s="745">
        <v>5</v>
      </c>
      <c r="U1640" s="701">
        <v>1</v>
      </c>
    </row>
    <row r="1641" spans="1:21" ht="14.4" customHeight="1" x14ac:dyDescent="0.3">
      <c r="A1641" s="661">
        <v>11</v>
      </c>
      <c r="B1641" s="662" t="s">
        <v>581</v>
      </c>
      <c r="C1641" s="662" t="s">
        <v>2731</v>
      </c>
      <c r="D1641" s="743" t="s">
        <v>4537</v>
      </c>
      <c r="E1641" s="744" t="s">
        <v>2751</v>
      </c>
      <c r="F1641" s="662" t="s">
        <v>2726</v>
      </c>
      <c r="G1641" s="662" t="s">
        <v>2765</v>
      </c>
      <c r="H1641" s="662" t="s">
        <v>582</v>
      </c>
      <c r="I1641" s="662" t="s">
        <v>3299</v>
      </c>
      <c r="J1641" s="662" t="s">
        <v>3025</v>
      </c>
      <c r="K1641" s="662" t="s">
        <v>3300</v>
      </c>
      <c r="L1641" s="663">
        <v>154.36000000000001</v>
      </c>
      <c r="M1641" s="663">
        <v>154.36000000000001</v>
      </c>
      <c r="N1641" s="662">
        <v>1</v>
      </c>
      <c r="O1641" s="745">
        <v>1</v>
      </c>
      <c r="P1641" s="663">
        <v>154.36000000000001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11</v>
      </c>
      <c r="B1642" s="662" t="s">
        <v>581</v>
      </c>
      <c r="C1642" s="662" t="s">
        <v>2731</v>
      </c>
      <c r="D1642" s="743" t="s">
        <v>4537</v>
      </c>
      <c r="E1642" s="744" t="s">
        <v>2751</v>
      </c>
      <c r="F1642" s="662" t="s">
        <v>2726</v>
      </c>
      <c r="G1642" s="662" t="s">
        <v>2765</v>
      </c>
      <c r="H1642" s="662" t="s">
        <v>1064</v>
      </c>
      <c r="I1642" s="662" t="s">
        <v>2965</v>
      </c>
      <c r="J1642" s="662" t="s">
        <v>2587</v>
      </c>
      <c r="K1642" s="662" t="s">
        <v>2951</v>
      </c>
      <c r="L1642" s="663">
        <v>225.06</v>
      </c>
      <c r="M1642" s="663">
        <v>225.06</v>
      </c>
      <c r="N1642" s="662">
        <v>1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11</v>
      </c>
      <c r="B1643" s="662" t="s">
        <v>581</v>
      </c>
      <c r="C1643" s="662" t="s">
        <v>2731</v>
      </c>
      <c r="D1643" s="743" t="s">
        <v>4537</v>
      </c>
      <c r="E1643" s="744" t="s">
        <v>2751</v>
      </c>
      <c r="F1643" s="662" t="s">
        <v>2726</v>
      </c>
      <c r="G1643" s="662" t="s">
        <v>2966</v>
      </c>
      <c r="H1643" s="662" t="s">
        <v>582</v>
      </c>
      <c r="I1643" s="662" t="s">
        <v>4207</v>
      </c>
      <c r="J1643" s="662" t="s">
        <v>2968</v>
      </c>
      <c r="K1643" s="662" t="s">
        <v>4208</v>
      </c>
      <c r="L1643" s="663">
        <v>79.849999999999994</v>
      </c>
      <c r="M1643" s="663">
        <v>239.54999999999998</v>
      </c>
      <c r="N1643" s="662">
        <v>3</v>
      </c>
      <c r="O1643" s="745">
        <v>0.5</v>
      </c>
      <c r="P1643" s="663">
        <v>239.54999999999998</v>
      </c>
      <c r="Q1643" s="678">
        <v>1</v>
      </c>
      <c r="R1643" s="662">
        <v>3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11</v>
      </c>
      <c r="B1644" s="662" t="s">
        <v>581</v>
      </c>
      <c r="C1644" s="662" t="s">
        <v>2731</v>
      </c>
      <c r="D1644" s="743" t="s">
        <v>4537</v>
      </c>
      <c r="E1644" s="744" t="s">
        <v>2751</v>
      </c>
      <c r="F1644" s="662" t="s">
        <v>2726</v>
      </c>
      <c r="G1644" s="662" t="s">
        <v>2766</v>
      </c>
      <c r="H1644" s="662" t="s">
        <v>582</v>
      </c>
      <c r="I1644" s="662" t="s">
        <v>1247</v>
      </c>
      <c r="J1644" s="662" t="s">
        <v>1248</v>
      </c>
      <c r="K1644" s="662" t="s">
        <v>2594</v>
      </c>
      <c r="L1644" s="663">
        <v>170.52</v>
      </c>
      <c r="M1644" s="663">
        <v>1193.6400000000001</v>
      </c>
      <c r="N1644" s="662">
        <v>7</v>
      </c>
      <c r="O1644" s="745">
        <v>1.5</v>
      </c>
      <c r="P1644" s="663">
        <v>1193.6400000000001</v>
      </c>
      <c r="Q1644" s="678">
        <v>1</v>
      </c>
      <c r="R1644" s="662">
        <v>7</v>
      </c>
      <c r="S1644" s="678">
        <v>1</v>
      </c>
      <c r="T1644" s="745">
        <v>1.5</v>
      </c>
      <c r="U1644" s="701">
        <v>1</v>
      </c>
    </row>
    <row r="1645" spans="1:21" ht="14.4" customHeight="1" x14ac:dyDescent="0.3">
      <c r="A1645" s="661">
        <v>11</v>
      </c>
      <c r="B1645" s="662" t="s">
        <v>581</v>
      </c>
      <c r="C1645" s="662" t="s">
        <v>2731</v>
      </c>
      <c r="D1645" s="743" t="s">
        <v>4537</v>
      </c>
      <c r="E1645" s="744" t="s">
        <v>2751</v>
      </c>
      <c r="F1645" s="662" t="s">
        <v>2726</v>
      </c>
      <c r="G1645" s="662" t="s">
        <v>3623</v>
      </c>
      <c r="H1645" s="662" t="s">
        <v>582</v>
      </c>
      <c r="I1645" s="662" t="s">
        <v>3796</v>
      </c>
      <c r="J1645" s="662" t="s">
        <v>3797</v>
      </c>
      <c r="K1645" s="662" t="s">
        <v>3798</v>
      </c>
      <c r="L1645" s="663">
        <v>254.37</v>
      </c>
      <c r="M1645" s="663">
        <v>254.37</v>
      </c>
      <c r="N1645" s="662">
        <v>1</v>
      </c>
      <c r="O1645" s="745">
        <v>1</v>
      </c>
      <c r="P1645" s="663">
        <v>254.37</v>
      </c>
      <c r="Q1645" s="678">
        <v>1</v>
      </c>
      <c r="R1645" s="662">
        <v>1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11</v>
      </c>
      <c r="B1646" s="662" t="s">
        <v>581</v>
      </c>
      <c r="C1646" s="662" t="s">
        <v>2731</v>
      </c>
      <c r="D1646" s="743" t="s">
        <v>4537</v>
      </c>
      <c r="E1646" s="744" t="s">
        <v>2751</v>
      </c>
      <c r="F1646" s="662" t="s">
        <v>2726</v>
      </c>
      <c r="G1646" s="662" t="s">
        <v>3623</v>
      </c>
      <c r="H1646" s="662" t="s">
        <v>582</v>
      </c>
      <c r="I1646" s="662" t="s">
        <v>3631</v>
      </c>
      <c r="J1646" s="662" t="s">
        <v>1498</v>
      </c>
      <c r="K1646" s="662" t="s">
        <v>3632</v>
      </c>
      <c r="L1646" s="663">
        <v>0</v>
      </c>
      <c r="M1646" s="663">
        <v>0</v>
      </c>
      <c r="N1646" s="662">
        <v>1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11</v>
      </c>
      <c r="B1647" s="662" t="s">
        <v>581</v>
      </c>
      <c r="C1647" s="662" t="s">
        <v>2731</v>
      </c>
      <c r="D1647" s="743" t="s">
        <v>4537</v>
      </c>
      <c r="E1647" s="744" t="s">
        <v>2751</v>
      </c>
      <c r="F1647" s="662" t="s">
        <v>2726</v>
      </c>
      <c r="G1647" s="662" t="s">
        <v>3623</v>
      </c>
      <c r="H1647" s="662" t="s">
        <v>582</v>
      </c>
      <c r="I1647" s="662" t="s">
        <v>4209</v>
      </c>
      <c r="J1647" s="662" t="s">
        <v>3797</v>
      </c>
      <c r="K1647" s="662" t="s">
        <v>4210</v>
      </c>
      <c r="L1647" s="663">
        <v>0</v>
      </c>
      <c r="M1647" s="663">
        <v>0</v>
      </c>
      <c r="N1647" s="662">
        <v>1</v>
      </c>
      <c r="O1647" s="745">
        <v>1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11</v>
      </c>
      <c r="B1648" s="662" t="s">
        <v>581</v>
      </c>
      <c r="C1648" s="662" t="s">
        <v>2731</v>
      </c>
      <c r="D1648" s="743" t="s">
        <v>4537</v>
      </c>
      <c r="E1648" s="744" t="s">
        <v>2751</v>
      </c>
      <c r="F1648" s="662" t="s">
        <v>2726</v>
      </c>
      <c r="G1648" s="662" t="s">
        <v>2768</v>
      </c>
      <c r="H1648" s="662" t="s">
        <v>582</v>
      </c>
      <c r="I1648" s="662" t="s">
        <v>1957</v>
      </c>
      <c r="J1648" s="662" t="s">
        <v>1958</v>
      </c>
      <c r="K1648" s="662" t="s">
        <v>2594</v>
      </c>
      <c r="L1648" s="663">
        <v>66.819999999999993</v>
      </c>
      <c r="M1648" s="663">
        <v>66.819999999999993</v>
      </c>
      <c r="N1648" s="662">
        <v>1</v>
      </c>
      <c r="O1648" s="745">
        <v>1</v>
      </c>
      <c r="P1648" s="663">
        <v>66.819999999999993</v>
      </c>
      <c r="Q1648" s="678">
        <v>1</v>
      </c>
      <c r="R1648" s="662">
        <v>1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11</v>
      </c>
      <c r="B1649" s="662" t="s">
        <v>581</v>
      </c>
      <c r="C1649" s="662" t="s">
        <v>2731</v>
      </c>
      <c r="D1649" s="743" t="s">
        <v>4537</v>
      </c>
      <c r="E1649" s="744" t="s">
        <v>2751</v>
      </c>
      <c r="F1649" s="662" t="s">
        <v>2726</v>
      </c>
      <c r="G1649" s="662" t="s">
        <v>2768</v>
      </c>
      <c r="H1649" s="662" t="s">
        <v>582</v>
      </c>
      <c r="I1649" s="662" t="s">
        <v>1957</v>
      </c>
      <c r="J1649" s="662" t="s">
        <v>1958</v>
      </c>
      <c r="K1649" s="662" t="s">
        <v>2594</v>
      </c>
      <c r="L1649" s="663">
        <v>78.33</v>
      </c>
      <c r="M1649" s="663">
        <v>313.32</v>
      </c>
      <c r="N1649" s="662">
        <v>4</v>
      </c>
      <c r="O1649" s="745">
        <v>2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11</v>
      </c>
      <c r="B1650" s="662" t="s">
        <v>581</v>
      </c>
      <c r="C1650" s="662" t="s">
        <v>2731</v>
      </c>
      <c r="D1650" s="743" t="s">
        <v>4537</v>
      </c>
      <c r="E1650" s="744" t="s">
        <v>2751</v>
      </c>
      <c r="F1650" s="662" t="s">
        <v>2726</v>
      </c>
      <c r="G1650" s="662" t="s">
        <v>2769</v>
      </c>
      <c r="H1650" s="662" t="s">
        <v>582</v>
      </c>
      <c r="I1650" s="662" t="s">
        <v>897</v>
      </c>
      <c r="J1650" s="662" t="s">
        <v>898</v>
      </c>
      <c r="K1650" s="662" t="s">
        <v>2770</v>
      </c>
      <c r="L1650" s="663">
        <v>72.64</v>
      </c>
      <c r="M1650" s="663">
        <v>1888.64</v>
      </c>
      <c r="N1650" s="662">
        <v>26</v>
      </c>
      <c r="O1650" s="745">
        <v>16.5</v>
      </c>
      <c r="P1650" s="663">
        <v>508.48</v>
      </c>
      <c r="Q1650" s="678">
        <v>0.26923076923076922</v>
      </c>
      <c r="R1650" s="662">
        <v>7</v>
      </c>
      <c r="S1650" s="678">
        <v>0.26923076923076922</v>
      </c>
      <c r="T1650" s="745">
        <v>4.5</v>
      </c>
      <c r="U1650" s="701">
        <v>0.27272727272727271</v>
      </c>
    </row>
    <row r="1651" spans="1:21" ht="14.4" customHeight="1" x14ac:dyDescent="0.3">
      <c r="A1651" s="661">
        <v>11</v>
      </c>
      <c r="B1651" s="662" t="s">
        <v>581</v>
      </c>
      <c r="C1651" s="662" t="s">
        <v>2731</v>
      </c>
      <c r="D1651" s="743" t="s">
        <v>4537</v>
      </c>
      <c r="E1651" s="744" t="s">
        <v>2751</v>
      </c>
      <c r="F1651" s="662" t="s">
        <v>2726</v>
      </c>
      <c r="G1651" s="662" t="s">
        <v>2769</v>
      </c>
      <c r="H1651" s="662" t="s">
        <v>582</v>
      </c>
      <c r="I1651" s="662" t="s">
        <v>897</v>
      </c>
      <c r="J1651" s="662" t="s">
        <v>898</v>
      </c>
      <c r="K1651" s="662" t="s">
        <v>2770</v>
      </c>
      <c r="L1651" s="663">
        <v>54.81</v>
      </c>
      <c r="M1651" s="663">
        <v>548.1</v>
      </c>
      <c r="N1651" s="662">
        <v>10</v>
      </c>
      <c r="O1651" s="745">
        <v>8.5</v>
      </c>
      <c r="P1651" s="663">
        <v>274.05</v>
      </c>
      <c r="Q1651" s="678">
        <v>0.5</v>
      </c>
      <c r="R1651" s="662">
        <v>5</v>
      </c>
      <c r="S1651" s="678">
        <v>0.5</v>
      </c>
      <c r="T1651" s="745">
        <v>5</v>
      </c>
      <c r="U1651" s="701">
        <v>0.58823529411764708</v>
      </c>
    </row>
    <row r="1652" spans="1:21" ht="14.4" customHeight="1" x14ac:dyDescent="0.3">
      <c r="A1652" s="661">
        <v>11</v>
      </c>
      <c r="B1652" s="662" t="s">
        <v>581</v>
      </c>
      <c r="C1652" s="662" t="s">
        <v>2731</v>
      </c>
      <c r="D1652" s="743" t="s">
        <v>4537</v>
      </c>
      <c r="E1652" s="744" t="s">
        <v>2751</v>
      </c>
      <c r="F1652" s="662" t="s">
        <v>2726</v>
      </c>
      <c r="G1652" s="662" t="s">
        <v>2769</v>
      </c>
      <c r="H1652" s="662" t="s">
        <v>582</v>
      </c>
      <c r="I1652" s="662" t="s">
        <v>3042</v>
      </c>
      <c r="J1652" s="662" t="s">
        <v>3043</v>
      </c>
      <c r="K1652" s="662" t="s">
        <v>3044</v>
      </c>
      <c r="L1652" s="663">
        <v>96.84</v>
      </c>
      <c r="M1652" s="663">
        <v>96.84</v>
      </c>
      <c r="N1652" s="662">
        <v>1</v>
      </c>
      <c r="O1652" s="745">
        <v>1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11</v>
      </c>
      <c r="B1653" s="662" t="s">
        <v>581</v>
      </c>
      <c r="C1653" s="662" t="s">
        <v>2731</v>
      </c>
      <c r="D1653" s="743" t="s">
        <v>4537</v>
      </c>
      <c r="E1653" s="744" t="s">
        <v>2751</v>
      </c>
      <c r="F1653" s="662" t="s">
        <v>2726</v>
      </c>
      <c r="G1653" s="662" t="s">
        <v>2823</v>
      </c>
      <c r="H1653" s="662" t="s">
        <v>582</v>
      </c>
      <c r="I1653" s="662" t="s">
        <v>779</v>
      </c>
      <c r="J1653" s="662" t="s">
        <v>676</v>
      </c>
      <c r="K1653" s="662" t="s">
        <v>2863</v>
      </c>
      <c r="L1653" s="663">
        <v>55.14</v>
      </c>
      <c r="M1653" s="663">
        <v>55.14</v>
      </c>
      <c r="N1653" s="662">
        <v>1</v>
      </c>
      <c r="O1653" s="745">
        <v>1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11</v>
      </c>
      <c r="B1654" s="662" t="s">
        <v>581</v>
      </c>
      <c r="C1654" s="662" t="s">
        <v>2731</v>
      </c>
      <c r="D1654" s="743" t="s">
        <v>4537</v>
      </c>
      <c r="E1654" s="744" t="s">
        <v>2751</v>
      </c>
      <c r="F1654" s="662" t="s">
        <v>2726</v>
      </c>
      <c r="G1654" s="662" t="s">
        <v>3325</v>
      </c>
      <c r="H1654" s="662" t="s">
        <v>582</v>
      </c>
      <c r="I1654" s="662" t="s">
        <v>3483</v>
      </c>
      <c r="J1654" s="662" t="s">
        <v>3327</v>
      </c>
      <c r="K1654" s="662" t="s">
        <v>3484</v>
      </c>
      <c r="L1654" s="663">
        <v>106.47</v>
      </c>
      <c r="M1654" s="663">
        <v>212.94</v>
      </c>
      <c r="N1654" s="662">
        <v>2</v>
      </c>
      <c r="O1654" s="745">
        <v>1</v>
      </c>
      <c r="P1654" s="663">
        <v>212.94</v>
      </c>
      <c r="Q1654" s="678">
        <v>1</v>
      </c>
      <c r="R1654" s="662">
        <v>2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11</v>
      </c>
      <c r="B1655" s="662" t="s">
        <v>581</v>
      </c>
      <c r="C1655" s="662" t="s">
        <v>2731</v>
      </c>
      <c r="D1655" s="743" t="s">
        <v>4537</v>
      </c>
      <c r="E1655" s="744" t="s">
        <v>2751</v>
      </c>
      <c r="F1655" s="662" t="s">
        <v>2726</v>
      </c>
      <c r="G1655" s="662" t="s">
        <v>2916</v>
      </c>
      <c r="H1655" s="662" t="s">
        <v>582</v>
      </c>
      <c r="I1655" s="662" t="s">
        <v>2109</v>
      </c>
      <c r="J1655" s="662" t="s">
        <v>2110</v>
      </c>
      <c r="K1655" s="662" t="s">
        <v>2917</v>
      </c>
      <c r="L1655" s="663">
        <v>107.27</v>
      </c>
      <c r="M1655" s="663">
        <v>107.27</v>
      </c>
      <c r="N1655" s="662">
        <v>1</v>
      </c>
      <c r="O1655" s="745">
        <v>1</v>
      </c>
      <c r="P1655" s="663">
        <v>107.27</v>
      </c>
      <c r="Q1655" s="678">
        <v>1</v>
      </c>
      <c r="R1655" s="662">
        <v>1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11</v>
      </c>
      <c r="B1656" s="662" t="s">
        <v>581</v>
      </c>
      <c r="C1656" s="662" t="s">
        <v>2731</v>
      </c>
      <c r="D1656" s="743" t="s">
        <v>4537</v>
      </c>
      <c r="E1656" s="744" t="s">
        <v>2751</v>
      </c>
      <c r="F1656" s="662" t="s">
        <v>2726</v>
      </c>
      <c r="G1656" s="662" t="s">
        <v>3067</v>
      </c>
      <c r="H1656" s="662" t="s">
        <v>582</v>
      </c>
      <c r="I1656" s="662" t="s">
        <v>3872</v>
      </c>
      <c r="J1656" s="662" t="s">
        <v>3672</v>
      </c>
      <c r="K1656" s="662" t="s">
        <v>3873</v>
      </c>
      <c r="L1656" s="663">
        <v>0</v>
      </c>
      <c r="M1656" s="663">
        <v>0</v>
      </c>
      <c r="N1656" s="662">
        <v>26</v>
      </c>
      <c r="O1656" s="745">
        <v>3</v>
      </c>
      <c r="P1656" s="663">
        <v>0</v>
      </c>
      <c r="Q1656" s="678"/>
      <c r="R1656" s="662">
        <v>5</v>
      </c>
      <c r="S1656" s="678">
        <v>0.19230769230769232</v>
      </c>
      <c r="T1656" s="745">
        <v>2</v>
      </c>
      <c r="U1656" s="701">
        <v>0.66666666666666663</v>
      </c>
    </row>
    <row r="1657" spans="1:21" ht="14.4" customHeight="1" x14ac:dyDescent="0.3">
      <c r="A1657" s="661">
        <v>11</v>
      </c>
      <c r="B1657" s="662" t="s">
        <v>581</v>
      </c>
      <c r="C1657" s="662" t="s">
        <v>2731</v>
      </c>
      <c r="D1657" s="743" t="s">
        <v>4537</v>
      </c>
      <c r="E1657" s="744" t="s">
        <v>2751</v>
      </c>
      <c r="F1657" s="662" t="s">
        <v>2726</v>
      </c>
      <c r="G1657" s="662" t="s">
        <v>3067</v>
      </c>
      <c r="H1657" s="662" t="s">
        <v>582</v>
      </c>
      <c r="I1657" s="662" t="s">
        <v>4211</v>
      </c>
      <c r="J1657" s="662" t="s">
        <v>4212</v>
      </c>
      <c r="K1657" s="662" t="s">
        <v>3873</v>
      </c>
      <c r="L1657" s="663">
        <v>0</v>
      </c>
      <c r="M1657" s="663">
        <v>0</v>
      </c>
      <c r="N1657" s="662">
        <v>2</v>
      </c>
      <c r="O1657" s="745">
        <v>1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11</v>
      </c>
      <c r="B1658" s="662" t="s">
        <v>581</v>
      </c>
      <c r="C1658" s="662" t="s">
        <v>2731</v>
      </c>
      <c r="D1658" s="743" t="s">
        <v>4537</v>
      </c>
      <c r="E1658" s="744" t="s">
        <v>2751</v>
      </c>
      <c r="F1658" s="662" t="s">
        <v>2726</v>
      </c>
      <c r="G1658" s="662" t="s">
        <v>2826</v>
      </c>
      <c r="H1658" s="662" t="s">
        <v>582</v>
      </c>
      <c r="I1658" s="662" t="s">
        <v>2211</v>
      </c>
      <c r="J1658" s="662" t="s">
        <v>2212</v>
      </c>
      <c r="K1658" s="662" t="s">
        <v>3085</v>
      </c>
      <c r="L1658" s="663">
        <v>30.46</v>
      </c>
      <c r="M1658" s="663">
        <v>60.92</v>
      </c>
      <c r="N1658" s="662">
        <v>2</v>
      </c>
      <c r="O1658" s="745">
        <v>2</v>
      </c>
      <c r="P1658" s="663">
        <v>30.46</v>
      </c>
      <c r="Q1658" s="678">
        <v>0.5</v>
      </c>
      <c r="R1658" s="662">
        <v>1</v>
      </c>
      <c r="S1658" s="678">
        <v>0.5</v>
      </c>
      <c r="T1658" s="745">
        <v>1</v>
      </c>
      <c r="U1658" s="701">
        <v>0.5</v>
      </c>
    </row>
    <row r="1659" spans="1:21" ht="14.4" customHeight="1" x14ac:dyDescent="0.3">
      <c r="A1659" s="661">
        <v>11</v>
      </c>
      <c r="B1659" s="662" t="s">
        <v>581</v>
      </c>
      <c r="C1659" s="662" t="s">
        <v>2731</v>
      </c>
      <c r="D1659" s="743" t="s">
        <v>4537</v>
      </c>
      <c r="E1659" s="744" t="s">
        <v>2751</v>
      </c>
      <c r="F1659" s="662" t="s">
        <v>2726</v>
      </c>
      <c r="G1659" s="662" t="s">
        <v>2826</v>
      </c>
      <c r="H1659" s="662" t="s">
        <v>582</v>
      </c>
      <c r="I1659" s="662" t="s">
        <v>883</v>
      </c>
      <c r="J1659" s="662" t="s">
        <v>884</v>
      </c>
      <c r="K1659" s="662" t="s">
        <v>2827</v>
      </c>
      <c r="L1659" s="663">
        <v>60.9</v>
      </c>
      <c r="M1659" s="663">
        <v>121.8</v>
      </c>
      <c r="N1659" s="662">
        <v>2</v>
      </c>
      <c r="O1659" s="745">
        <v>1.5</v>
      </c>
      <c r="P1659" s="663">
        <v>60.9</v>
      </c>
      <c r="Q1659" s="678">
        <v>0.5</v>
      </c>
      <c r="R1659" s="662">
        <v>1</v>
      </c>
      <c r="S1659" s="678">
        <v>0.5</v>
      </c>
      <c r="T1659" s="745">
        <v>0.5</v>
      </c>
      <c r="U1659" s="701">
        <v>0.33333333333333331</v>
      </c>
    </row>
    <row r="1660" spans="1:21" ht="14.4" customHeight="1" x14ac:dyDescent="0.3">
      <c r="A1660" s="661">
        <v>11</v>
      </c>
      <c r="B1660" s="662" t="s">
        <v>581</v>
      </c>
      <c r="C1660" s="662" t="s">
        <v>2731</v>
      </c>
      <c r="D1660" s="743" t="s">
        <v>4537</v>
      </c>
      <c r="E1660" s="744" t="s">
        <v>2751</v>
      </c>
      <c r="F1660" s="662" t="s">
        <v>2726</v>
      </c>
      <c r="G1660" s="662" t="s">
        <v>2828</v>
      </c>
      <c r="H1660" s="662" t="s">
        <v>582</v>
      </c>
      <c r="I1660" s="662" t="s">
        <v>798</v>
      </c>
      <c r="J1660" s="662" t="s">
        <v>799</v>
      </c>
      <c r="K1660" s="662" t="s">
        <v>2870</v>
      </c>
      <c r="L1660" s="663">
        <v>0</v>
      </c>
      <c r="M1660" s="663">
        <v>0</v>
      </c>
      <c r="N1660" s="662">
        <v>4</v>
      </c>
      <c r="O1660" s="745">
        <v>1</v>
      </c>
      <c r="P1660" s="663">
        <v>0</v>
      </c>
      <c r="Q1660" s="678"/>
      <c r="R1660" s="662">
        <v>4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11</v>
      </c>
      <c r="B1661" s="662" t="s">
        <v>581</v>
      </c>
      <c r="C1661" s="662" t="s">
        <v>2731</v>
      </c>
      <c r="D1661" s="743" t="s">
        <v>4537</v>
      </c>
      <c r="E1661" s="744" t="s">
        <v>2751</v>
      </c>
      <c r="F1661" s="662" t="s">
        <v>2726</v>
      </c>
      <c r="G1661" s="662" t="s">
        <v>2828</v>
      </c>
      <c r="H1661" s="662" t="s">
        <v>582</v>
      </c>
      <c r="I1661" s="662" t="s">
        <v>2829</v>
      </c>
      <c r="J1661" s="662" t="s">
        <v>799</v>
      </c>
      <c r="K1661" s="662" t="s">
        <v>2830</v>
      </c>
      <c r="L1661" s="663">
        <v>0</v>
      </c>
      <c r="M1661" s="663">
        <v>0</v>
      </c>
      <c r="N1661" s="662">
        <v>1</v>
      </c>
      <c r="O1661" s="745">
        <v>1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11</v>
      </c>
      <c r="B1662" s="662" t="s">
        <v>581</v>
      </c>
      <c r="C1662" s="662" t="s">
        <v>2731</v>
      </c>
      <c r="D1662" s="743" t="s">
        <v>4537</v>
      </c>
      <c r="E1662" s="744" t="s">
        <v>2751</v>
      </c>
      <c r="F1662" s="662" t="s">
        <v>2726</v>
      </c>
      <c r="G1662" s="662" t="s">
        <v>3529</v>
      </c>
      <c r="H1662" s="662" t="s">
        <v>582</v>
      </c>
      <c r="I1662" s="662" t="s">
        <v>3682</v>
      </c>
      <c r="J1662" s="662" t="s">
        <v>3683</v>
      </c>
      <c r="K1662" s="662" t="s">
        <v>3684</v>
      </c>
      <c r="L1662" s="663">
        <v>167.58</v>
      </c>
      <c r="M1662" s="663">
        <v>335.16</v>
      </c>
      <c r="N1662" s="662">
        <v>2</v>
      </c>
      <c r="O1662" s="745">
        <v>0.5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11</v>
      </c>
      <c r="B1663" s="662" t="s">
        <v>581</v>
      </c>
      <c r="C1663" s="662" t="s">
        <v>2731</v>
      </c>
      <c r="D1663" s="743" t="s">
        <v>4537</v>
      </c>
      <c r="E1663" s="744" t="s">
        <v>2751</v>
      </c>
      <c r="F1663" s="662" t="s">
        <v>2726</v>
      </c>
      <c r="G1663" s="662" t="s">
        <v>2775</v>
      </c>
      <c r="H1663" s="662" t="s">
        <v>582</v>
      </c>
      <c r="I1663" s="662" t="s">
        <v>1251</v>
      </c>
      <c r="J1663" s="662" t="s">
        <v>1252</v>
      </c>
      <c r="K1663" s="662" t="s">
        <v>1253</v>
      </c>
      <c r="L1663" s="663">
        <v>147.31</v>
      </c>
      <c r="M1663" s="663">
        <v>294.62</v>
      </c>
      <c r="N1663" s="662">
        <v>2</v>
      </c>
      <c r="O1663" s="745"/>
      <c r="P1663" s="663"/>
      <c r="Q1663" s="678">
        <v>0</v>
      </c>
      <c r="R1663" s="662"/>
      <c r="S1663" s="678">
        <v>0</v>
      </c>
      <c r="T1663" s="745"/>
      <c r="U1663" s="701"/>
    </row>
    <row r="1664" spans="1:21" ht="14.4" customHeight="1" x14ac:dyDescent="0.3">
      <c r="A1664" s="661">
        <v>11</v>
      </c>
      <c r="B1664" s="662" t="s">
        <v>581</v>
      </c>
      <c r="C1664" s="662" t="s">
        <v>2731</v>
      </c>
      <c r="D1664" s="743" t="s">
        <v>4537</v>
      </c>
      <c r="E1664" s="744" t="s">
        <v>2751</v>
      </c>
      <c r="F1664" s="662" t="s">
        <v>2726</v>
      </c>
      <c r="G1664" s="662" t="s">
        <v>2775</v>
      </c>
      <c r="H1664" s="662" t="s">
        <v>582</v>
      </c>
      <c r="I1664" s="662" t="s">
        <v>1251</v>
      </c>
      <c r="J1664" s="662" t="s">
        <v>1252</v>
      </c>
      <c r="K1664" s="662" t="s">
        <v>1253</v>
      </c>
      <c r="L1664" s="663">
        <v>132.97999999999999</v>
      </c>
      <c r="M1664" s="663">
        <v>398.93999999999994</v>
      </c>
      <c r="N1664" s="662">
        <v>3</v>
      </c>
      <c r="O1664" s="745">
        <v>0.5</v>
      </c>
      <c r="P1664" s="663">
        <v>398.93999999999994</v>
      </c>
      <c r="Q1664" s="678">
        <v>1</v>
      </c>
      <c r="R1664" s="662">
        <v>3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11</v>
      </c>
      <c r="B1665" s="662" t="s">
        <v>581</v>
      </c>
      <c r="C1665" s="662" t="s">
        <v>2731</v>
      </c>
      <c r="D1665" s="743" t="s">
        <v>4537</v>
      </c>
      <c r="E1665" s="744" t="s">
        <v>2751</v>
      </c>
      <c r="F1665" s="662" t="s">
        <v>2726</v>
      </c>
      <c r="G1665" s="662" t="s">
        <v>2775</v>
      </c>
      <c r="H1665" s="662" t="s">
        <v>582</v>
      </c>
      <c r="I1665" s="662" t="s">
        <v>1225</v>
      </c>
      <c r="J1665" s="662" t="s">
        <v>2601</v>
      </c>
      <c r="K1665" s="662" t="s">
        <v>2602</v>
      </c>
      <c r="L1665" s="663">
        <v>144.66</v>
      </c>
      <c r="M1665" s="663">
        <v>144.66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11</v>
      </c>
      <c r="B1666" s="662" t="s">
        <v>581</v>
      </c>
      <c r="C1666" s="662" t="s">
        <v>2731</v>
      </c>
      <c r="D1666" s="743" t="s">
        <v>4537</v>
      </c>
      <c r="E1666" s="744" t="s">
        <v>2751</v>
      </c>
      <c r="F1666" s="662" t="s">
        <v>2726</v>
      </c>
      <c r="G1666" s="662" t="s">
        <v>3090</v>
      </c>
      <c r="H1666" s="662" t="s">
        <v>582</v>
      </c>
      <c r="I1666" s="662" t="s">
        <v>4213</v>
      </c>
      <c r="J1666" s="662" t="s">
        <v>3486</v>
      </c>
      <c r="K1666" s="662" t="s">
        <v>2608</v>
      </c>
      <c r="L1666" s="663">
        <v>0</v>
      </c>
      <c r="M1666" s="663">
        <v>0</v>
      </c>
      <c r="N1666" s="662">
        <v>3</v>
      </c>
      <c r="O1666" s="745">
        <v>0.5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11</v>
      </c>
      <c r="B1667" s="662" t="s">
        <v>581</v>
      </c>
      <c r="C1667" s="662" t="s">
        <v>2731</v>
      </c>
      <c r="D1667" s="743" t="s">
        <v>4537</v>
      </c>
      <c r="E1667" s="744" t="s">
        <v>2751</v>
      </c>
      <c r="F1667" s="662" t="s">
        <v>2726</v>
      </c>
      <c r="G1667" s="662" t="s">
        <v>3098</v>
      </c>
      <c r="H1667" s="662" t="s">
        <v>582</v>
      </c>
      <c r="I1667" s="662" t="s">
        <v>3352</v>
      </c>
      <c r="J1667" s="662" t="s">
        <v>3353</v>
      </c>
      <c r="K1667" s="662" t="s">
        <v>3101</v>
      </c>
      <c r="L1667" s="663">
        <v>1776.67</v>
      </c>
      <c r="M1667" s="663">
        <v>3553.34</v>
      </c>
      <c r="N1667" s="662">
        <v>2</v>
      </c>
      <c r="O1667" s="745">
        <v>2</v>
      </c>
      <c r="P1667" s="663">
        <v>3553.34</v>
      </c>
      <c r="Q1667" s="678">
        <v>1</v>
      </c>
      <c r="R1667" s="662">
        <v>2</v>
      </c>
      <c r="S1667" s="678">
        <v>1</v>
      </c>
      <c r="T1667" s="745">
        <v>2</v>
      </c>
      <c r="U1667" s="701">
        <v>1</v>
      </c>
    </row>
    <row r="1668" spans="1:21" ht="14.4" customHeight="1" x14ac:dyDescent="0.3">
      <c r="A1668" s="661">
        <v>11</v>
      </c>
      <c r="B1668" s="662" t="s">
        <v>581</v>
      </c>
      <c r="C1668" s="662" t="s">
        <v>2731</v>
      </c>
      <c r="D1668" s="743" t="s">
        <v>4537</v>
      </c>
      <c r="E1668" s="744" t="s">
        <v>2751</v>
      </c>
      <c r="F1668" s="662" t="s">
        <v>2726</v>
      </c>
      <c r="G1668" s="662" t="s">
        <v>3110</v>
      </c>
      <c r="H1668" s="662" t="s">
        <v>582</v>
      </c>
      <c r="I1668" s="662" t="s">
        <v>3377</v>
      </c>
      <c r="J1668" s="662" t="s">
        <v>3378</v>
      </c>
      <c r="K1668" s="662" t="s">
        <v>2557</v>
      </c>
      <c r="L1668" s="663">
        <v>61.34</v>
      </c>
      <c r="M1668" s="663">
        <v>184.02</v>
      </c>
      <c r="N1668" s="662">
        <v>3</v>
      </c>
      <c r="O1668" s="745">
        <v>1.5</v>
      </c>
      <c r="P1668" s="663">
        <v>61.34</v>
      </c>
      <c r="Q1668" s="678">
        <v>0.33333333333333331</v>
      </c>
      <c r="R1668" s="662">
        <v>1</v>
      </c>
      <c r="S1668" s="678">
        <v>0.33333333333333331</v>
      </c>
      <c r="T1668" s="745">
        <v>0.5</v>
      </c>
      <c r="U1668" s="701">
        <v>0.33333333333333331</v>
      </c>
    </row>
    <row r="1669" spans="1:21" ht="14.4" customHeight="1" x14ac:dyDescent="0.3">
      <c r="A1669" s="661">
        <v>11</v>
      </c>
      <c r="B1669" s="662" t="s">
        <v>581</v>
      </c>
      <c r="C1669" s="662" t="s">
        <v>2731</v>
      </c>
      <c r="D1669" s="743" t="s">
        <v>4537</v>
      </c>
      <c r="E1669" s="744" t="s">
        <v>2751</v>
      </c>
      <c r="F1669" s="662" t="s">
        <v>2726</v>
      </c>
      <c r="G1669" s="662" t="s">
        <v>3110</v>
      </c>
      <c r="H1669" s="662" t="s">
        <v>582</v>
      </c>
      <c r="I1669" s="662" t="s">
        <v>3377</v>
      </c>
      <c r="J1669" s="662" t="s">
        <v>3378</v>
      </c>
      <c r="K1669" s="662" t="s">
        <v>2557</v>
      </c>
      <c r="L1669" s="663">
        <v>38.56</v>
      </c>
      <c r="M1669" s="663">
        <v>154.24</v>
      </c>
      <c r="N1669" s="662">
        <v>4</v>
      </c>
      <c r="O1669" s="745">
        <v>2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11</v>
      </c>
      <c r="B1670" s="662" t="s">
        <v>581</v>
      </c>
      <c r="C1670" s="662" t="s">
        <v>2731</v>
      </c>
      <c r="D1670" s="743" t="s">
        <v>4537</v>
      </c>
      <c r="E1670" s="744" t="s">
        <v>2751</v>
      </c>
      <c r="F1670" s="662" t="s">
        <v>2726</v>
      </c>
      <c r="G1670" s="662" t="s">
        <v>3110</v>
      </c>
      <c r="H1670" s="662" t="s">
        <v>582</v>
      </c>
      <c r="I1670" s="662" t="s">
        <v>2121</v>
      </c>
      <c r="J1670" s="662" t="s">
        <v>3111</v>
      </c>
      <c r="K1670" s="662" t="s">
        <v>2557</v>
      </c>
      <c r="L1670" s="663">
        <v>38.56</v>
      </c>
      <c r="M1670" s="663">
        <v>38.56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11</v>
      </c>
      <c r="B1671" s="662" t="s">
        <v>581</v>
      </c>
      <c r="C1671" s="662" t="s">
        <v>2731</v>
      </c>
      <c r="D1671" s="743" t="s">
        <v>4537</v>
      </c>
      <c r="E1671" s="744" t="s">
        <v>2751</v>
      </c>
      <c r="F1671" s="662" t="s">
        <v>2726</v>
      </c>
      <c r="G1671" s="662" t="s">
        <v>2956</v>
      </c>
      <c r="H1671" s="662" t="s">
        <v>1064</v>
      </c>
      <c r="I1671" s="662" t="s">
        <v>2339</v>
      </c>
      <c r="J1671" s="662" t="s">
        <v>2340</v>
      </c>
      <c r="K1671" s="662" t="s">
        <v>2341</v>
      </c>
      <c r="L1671" s="663">
        <v>193.68</v>
      </c>
      <c r="M1671" s="663">
        <v>193.68</v>
      </c>
      <c r="N1671" s="662">
        <v>1</v>
      </c>
      <c r="O1671" s="745">
        <v>0.5</v>
      </c>
      <c r="P1671" s="663">
        <v>193.68</v>
      </c>
      <c r="Q1671" s="678">
        <v>1</v>
      </c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11</v>
      </c>
      <c r="B1672" s="662" t="s">
        <v>581</v>
      </c>
      <c r="C1672" s="662" t="s">
        <v>2731</v>
      </c>
      <c r="D1672" s="743" t="s">
        <v>4537</v>
      </c>
      <c r="E1672" s="744" t="s">
        <v>2751</v>
      </c>
      <c r="F1672" s="662" t="s">
        <v>2726</v>
      </c>
      <c r="G1672" s="662" t="s">
        <v>2783</v>
      </c>
      <c r="H1672" s="662" t="s">
        <v>1064</v>
      </c>
      <c r="I1672" s="662" t="s">
        <v>1160</v>
      </c>
      <c r="J1672" s="662" t="s">
        <v>1074</v>
      </c>
      <c r="K1672" s="662" t="s">
        <v>2607</v>
      </c>
      <c r="L1672" s="663">
        <v>24.22</v>
      </c>
      <c r="M1672" s="663">
        <v>24.22</v>
      </c>
      <c r="N1672" s="662">
        <v>1</v>
      </c>
      <c r="O1672" s="745">
        <v>0.5</v>
      </c>
      <c r="P1672" s="663">
        <v>24.22</v>
      </c>
      <c r="Q1672" s="678">
        <v>1</v>
      </c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11</v>
      </c>
      <c r="B1673" s="662" t="s">
        <v>581</v>
      </c>
      <c r="C1673" s="662" t="s">
        <v>2731</v>
      </c>
      <c r="D1673" s="743" t="s">
        <v>4537</v>
      </c>
      <c r="E1673" s="744" t="s">
        <v>2751</v>
      </c>
      <c r="F1673" s="662" t="s">
        <v>2726</v>
      </c>
      <c r="G1673" s="662" t="s">
        <v>2783</v>
      </c>
      <c r="H1673" s="662" t="s">
        <v>1064</v>
      </c>
      <c r="I1673" s="662" t="s">
        <v>1073</v>
      </c>
      <c r="J1673" s="662" t="s">
        <v>1074</v>
      </c>
      <c r="K1673" s="662" t="s">
        <v>2608</v>
      </c>
      <c r="L1673" s="663">
        <v>48.42</v>
      </c>
      <c r="M1673" s="663">
        <v>726.30000000000018</v>
      </c>
      <c r="N1673" s="662">
        <v>15</v>
      </c>
      <c r="O1673" s="745">
        <v>15</v>
      </c>
      <c r="P1673" s="663">
        <v>290.52000000000004</v>
      </c>
      <c r="Q1673" s="678">
        <v>0.39999999999999997</v>
      </c>
      <c r="R1673" s="662">
        <v>6</v>
      </c>
      <c r="S1673" s="678">
        <v>0.4</v>
      </c>
      <c r="T1673" s="745">
        <v>6</v>
      </c>
      <c r="U1673" s="701">
        <v>0.4</v>
      </c>
    </row>
    <row r="1674" spans="1:21" ht="14.4" customHeight="1" x14ac:dyDescent="0.3">
      <c r="A1674" s="661">
        <v>11</v>
      </c>
      <c r="B1674" s="662" t="s">
        <v>581</v>
      </c>
      <c r="C1674" s="662" t="s">
        <v>2731</v>
      </c>
      <c r="D1674" s="743" t="s">
        <v>4537</v>
      </c>
      <c r="E1674" s="744" t="s">
        <v>2751</v>
      </c>
      <c r="F1674" s="662" t="s">
        <v>2726</v>
      </c>
      <c r="G1674" s="662" t="s">
        <v>2783</v>
      </c>
      <c r="H1674" s="662" t="s">
        <v>1064</v>
      </c>
      <c r="I1674" s="662" t="s">
        <v>1073</v>
      </c>
      <c r="J1674" s="662" t="s">
        <v>1074</v>
      </c>
      <c r="K1674" s="662" t="s">
        <v>2608</v>
      </c>
      <c r="L1674" s="663">
        <v>36.54</v>
      </c>
      <c r="M1674" s="663">
        <v>73.08</v>
      </c>
      <c r="N1674" s="662">
        <v>2</v>
      </c>
      <c r="O1674" s="745">
        <v>1</v>
      </c>
      <c r="P1674" s="663">
        <v>36.54</v>
      </c>
      <c r="Q1674" s="678">
        <v>0.5</v>
      </c>
      <c r="R1674" s="662">
        <v>1</v>
      </c>
      <c r="S1674" s="678">
        <v>0.5</v>
      </c>
      <c r="T1674" s="745">
        <v>1</v>
      </c>
      <c r="U1674" s="701">
        <v>1</v>
      </c>
    </row>
    <row r="1675" spans="1:21" ht="14.4" customHeight="1" x14ac:dyDescent="0.3">
      <c r="A1675" s="661">
        <v>11</v>
      </c>
      <c r="B1675" s="662" t="s">
        <v>581</v>
      </c>
      <c r="C1675" s="662" t="s">
        <v>2731</v>
      </c>
      <c r="D1675" s="743" t="s">
        <v>4537</v>
      </c>
      <c r="E1675" s="744" t="s">
        <v>2751</v>
      </c>
      <c r="F1675" s="662" t="s">
        <v>2726</v>
      </c>
      <c r="G1675" s="662" t="s">
        <v>2783</v>
      </c>
      <c r="H1675" s="662" t="s">
        <v>582</v>
      </c>
      <c r="I1675" s="662" t="s">
        <v>2258</v>
      </c>
      <c r="J1675" s="662" t="s">
        <v>1074</v>
      </c>
      <c r="K1675" s="662" t="s">
        <v>2889</v>
      </c>
      <c r="L1675" s="663">
        <v>48.42</v>
      </c>
      <c r="M1675" s="663">
        <v>48.42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11</v>
      </c>
      <c r="B1676" s="662" t="s">
        <v>581</v>
      </c>
      <c r="C1676" s="662" t="s">
        <v>2731</v>
      </c>
      <c r="D1676" s="743" t="s">
        <v>4537</v>
      </c>
      <c r="E1676" s="744" t="s">
        <v>2751</v>
      </c>
      <c r="F1676" s="662" t="s">
        <v>2726</v>
      </c>
      <c r="G1676" s="662" t="s">
        <v>2783</v>
      </c>
      <c r="H1676" s="662" t="s">
        <v>582</v>
      </c>
      <c r="I1676" s="662" t="s">
        <v>2258</v>
      </c>
      <c r="J1676" s="662" t="s">
        <v>1074</v>
      </c>
      <c r="K1676" s="662" t="s">
        <v>2889</v>
      </c>
      <c r="L1676" s="663">
        <v>36.54</v>
      </c>
      <c r="M1676" s="663">
        <v>109.62</v>
      </c>
      <c r="N1676" s="662">
        <v>3</v>
      </c>
      <c r="O1676" s="745">
        <v>2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11</v>
      </c>
      <c r="B1677" s="662" t="s">
        <v>581</v>
      </c>
      <c r="C1677" s="662" t="s">
        <v>2731</v>
      </c>
      <c r="D1677" s="743" t="s">
        <v>4537</v>
      </c>
      <c r="E1677" s="744" t="s">
        <v>2751</v>
      </c>
      <c r="F1677" s="662" t="s">
        <v>2726</v>
      </c>
      <c r="G1677" s="662" t="s">
        <v>3117</v>
      </c>
      <c r="H1677" s="662" t="s">
        <v>582</v>
      </c>
      <c r="I1677" s="662" t="s">
        <v>3121</v>
      </c>
      <c r="J1677" s="662" t="s">
        <v>3119</v>
      </c>
      <c r="K1677" s="662" t="s">
        <v>3122</v>
      </c>
      <c r="L1677" s="663">
        <v>0</v>
      </c>
      <c r="M1677" s="663">
        <v>0</v>
      </c>
      <c r="N1677" s="662">
        <v>2</v>
      </c>
      <c r="O1677" s="745">
        <v>1</v>
      </c>
      <c r="P1677" s="663"/>
      <c r="Q1677" s="678"/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11</v>
      </c>
      <c r="B1678" s="662" t="s">
        <v>581</v>
      </c>
      <c r="C1678" s="662" t="s">
        <v>2731</v>
      </c>
      <c r="D1678" s="743" t="s">
        <v>4537</v>
      </c>
      <c r="E1678" s="744" t="s">
        <v>2751</v>
      </c>
      <c r="F1678" s="662" t="s">
        <v>2726</v>
      </c>
      <c r="G1678" s="662" t="s">
        <v>3117</v>
      </c>
      <c r="H1678" s="662" t="s">
        <v>582</v>
      </c>
      <c r="I1678" s="662" t="s">
        <v>3123</v>
      </c>
      <c r="J1678" s="662" t="s">
        <v>3119</v>
      </c>
      <c r="K1678" s="662" t="s">
        <v>3124</v>
      </c>
      <c r="L1678" s="663">
        <v>0</v>
      </c>
      <c r="M1678" s="663">
        <v>0</v>
      </c>
      <c r="N1678" s="662">
        <v>3</v>
      </c>
      <c r="O1678" s="745">
        <v>3</v>
      </c>
      <c r="P1678" s="663">
        <v>0</v>
      </c>
      <c r="Q1678" s="678"/>
      <c r="R1678" s="662">
        <v>1</v>
      </c>
      <c r="S1678" s="678">
        <v>0.33333333333333331</v>
      </c>
      <c r="T1678" s="745">
        <v>1</v>
      </c>
      <c r="U1678" s="701">
        <v>0.33333333333333331</v>
      </c>
    </row>
    <row r="1679" spans="1:21" ht="14.4" customHeight="1" x14ac:dyDescent="0.3">
      <c r="A1679" s="661">
        <v>11</v>
      </c>
      <c r="B1679" s="662" t="s">
        <v>581</v>
      </c>
      <c r="C1679" s="662" t="s">
        <v>2731</v>
      </c>
      <c r="D1679" s="743" t="s">
        <v>4537</v>
      </c>
      <c r="E1679" s="744" t="s">
        <v>2751</v>
      </c>
      <c r="F1679" s="662" t="s">
        <v>2726</v>
      </c>
      <c r="G1679" s="662" t="s">
        <v>2983</v>
      </c>
      <c r="H1679" s="662" t="s">
        <v>1064</v>
      </c>
      <c r="I1679" s="662" t="s">
        <v>1557</v>
      </c>
      <c r="J1679" s="662" t="s">
        <v>1148</v>
      </c>
      <c r="K1679" s="662" t="s">
        <v>1558</v>
      </c>
      <c r="L1679" s="663">
        <v>144.81</v>
      </c>
      <c r="M1679" s="663">
        <v>434.43</v>
      </c>
      <c r="N1679" s="662">
        <v>3</v>
      </c>
      <c r="O1679" s="745">
        <v>3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11</v>
      </c>
      <c r="B1680" s="662" t="s">
        <v>581</v>
      </c>
      <c r="C1680" s="662" t="s">
        <v>2731</v>
      </c>
      <c r="D1680" s="743" t="s">
        <v>4537</v>
      </c>
      <c r="E1680" s="744" t="s">
        <v>2751</v>
      </c>
      <c r="F1680" s="662" t="s">
        <v>2726</v>
      </c>
      <c r="G1680" s="662" t="s">
        <v>2984</v>
      </c>
      <c r="H1680" s="662" t="s">
        <v>1064</v>
      </c>
      <c r="I1680" s="662" t="s">
        <v>3383</v>
      </c>
      <c r="J1680" s="662" t="s">
        <v>3132</v>
      </c>
      <c r="K1680" s="662" t="s">
        <v>1725</v>
      </c>
      <c r="L1680" s="663">
        <v>291.82</v>
      </c>
      <c r="M1680" s="663">
        <v>291.82</v>
      </c>
      <c r="N1680" s="662">
        <v>1</v>
      </c>
      <c r="O1680" s="745">
        <v>0.5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11</v>
      </c>
      <c r="B1681" s="662" t="s">
        <v>581</v>
      </c>
      <c r="C1681" s="662" t="s">
        <v>2731</v>
      </c>
      <c r="D1681" s="743" t="s">
        <v>4537</v>
      </c>
      <c r="E1681" s="744" t="s">
        <v>2751</v>
      </c>
      <c r="F1681" s="662" t="s">
        <v>2726</v>
      </c>
      <c r="G1681" s="662" t="s">
        <v>2833</v>
      </c>
      <c r="H1681" s="662" t="s">
        <v>582</v>
      </c>
      <c r="I1681" s="662" t="s">
        <v>3544</v>
      </c>
      <c r="J1681" s="662" t="s">
        <v>962</v>
      </c>
      <c r="K1681" s="662" t="s">
        <v>3545</v>
      </c>
      <c r="L1681" s="663">
        <v>0</v>
      </c>
      <c r="M1681" s="663">
        <v>0</v>
      </c>
      <c r="N1681" s="662">
        <v>2</v>
      </c>
      <c r="O1681" s="745">
        <v>1</v>
      </c>
      <c r="P1681" s="663">
        <v>0</v>
      </c>
      <c r="Q1681" s="678"/>
      <c r="R1681" s="662">
        <v>2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11</v>
      </c>
      <c r="B1682" s="662" t="s">
        <v>581</v>
      </c>
      <c r="C1682" s="662" t="s">
        <v>2731</v>
      </c>
      <c r="D1682" s="743" t="s">
        <v>4537</v>
      </c>
      <c r="E1682" s="744" t="s">
        <v>2751</v>
      </c>
      <c r="F1682" s="662" t="s">
        <v>2726</v>
      </c>
      <c r="G1682" s="662" t="s">
        <v>2784</v>
      </c>
      <c r="H1682" s="662" t="s">
        <v>582</v>
      </c>
      <c r="I1682" s="662" t="s">
        <v>725</v>
      </c>
      <c r="J1682" s="662" t="s">
        <v>2785</v>
      </c>
      <c r="K1682" s="662" t="s">
        <v>2786</v>
      </c>
      <c r="L1682" s="663">
        <v>0</v>
      </c>
      <c r="M1682" s="663">
        <v>0</v>
      </c>
      <c r="N1682" s="662">
        <v>9</v>
      </c>
      <c r="O1682" s="745">
        <v>3.5</v>
      </c>
      <c r="P1682" s="663">
        <v>0</v>
      </c>
      <c r="Q1682" s="678"/>
      <c r="R1682" s="662">
        <v>4</v>
      </c>
      <c r="S1682" s="678">
        <v>0.44444444444444442</v>
      </c>
      <c r="T1682" s="745">
        <v>2</v>
      </c>
      <c r="U1682" s="701">
        <v>0.5714285714285714</v>
      </c>
    </row>
    <row r="1683" spans="1:21" ht="14.4" customHeight="1" x14ac:dyDescent="0.3">
      <c r="A1683" s="661">
        <v>11</v>
      </c>
      <c r="B1683" s="662" t="s">
        <v>581</v>
      </c>
      <c r="C1683" s="662" t="s">
        <v>2731</v>
      </c>
      <c r="D1683" s="743" t="s">
        <v>4537</v>
      </c>
      <c r="E1683" s="744" t="s">
        <v>2751</v>
      </c>
      <c r="F1683" s="662" t="s">
        <v>2726</v>
      </c>
      <c r="G1683" s="662" t="s">
        <v>3399</v>
      </c>
      <c r="H1683" s="662" t="s">
        <v>582</v>
      </c>
      <c r="I1683" s="662" t="s">
        <v>3725</v>
      </c>
      <c r="J1683" s="662" t="s">
        <v>3401</v>
      </c>
      <c r="K1683" s="662" t="s">
        <v>3726</v>
      </c>
      <c r="L1683" s="663">
        <v>0</v>
      </c>
      <c r="M1683" s="663">
        <v>0</v>
      </c>
      <c r="N1683" s="662">
        <v>3</v>
      </c>
      <c r="O1683" s="745">
        <v>2</v>
      </c>
      <c r="P1683" s="663">
        <v>0</v>
      </c>
      <c r="Q1683" s="678"/>
      <c r="R1683" s="662">
        <v>1</v>
      </c>
      <c r="S1683" s="678">
        <v>0.33333333333333331</v>
      </c>
      <c r="T1683" s="745">
        <v>1</v>
      </c>
      <c r="U1683" s="701">
        <v>0.5</v>
      </c>
    </row>
    <row r="1684" spans="1:21" ht="14.4" customHeight="1" x14ac:dyDescent="0.3">
      <c r="A1684" s="661">
        <v>11</v>
      </c>
      <c r="B1684" s="662" t="s">
        <v>581</v>
      </c>
      <c r="C1684" s="662" t="s">
        <v>2731</v>
      </c>
      <c r="D1684" s="743" t="s">
        <v>4537</v>
      </c>
      <c r="E1684" s="744" t="s">
        <v>2751</v>
      </c>
      <c r="F1684" s="662" t="s">
        <v>2726</v>
      </c>
      <c r="G1684" s="662" t="s">
        <v>3399</v>
      </c>
      <c r="H1684" s="662" t="s">
        <v>582</v>
      </c>
      <c r="I1684" s="662" t="s">
        <v>3400</v>
      </c>
      <c r="J1684" s="662" t="s">
        <v>3401</v>
      </c>
      <c r="K1684" s="662" t="s">
        <v>1889</v>
      </c>
      <c r="L1684" s="663">
        <v>61.34</v>
      </c>
      <c r="M1684" s="663">
        <v>61.34</v>
      </c>
      <c r="N1684" s="662">
        <v>1</v>
      </c>
      <c r="O1684" s="745">
        <v>0.5</v>
      </c>
      <c r="P1684" s="663">
        <v>61.34</v>
      </c>
      <c r="Q1684" s="678">
        <v>1</v>
      </c>
      <c r="R1684" s="662">
        <v>1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11</v>
      </c>
      <c r="B1685" s="662" t="s">
        <v>581</v>
      </c>
      <c r="C1685" s="662" t="s">
        <v>2731</v>
      </c>
      <c r="D1685" s="743" t="s">
        <v>4537</v>
      </c>
      <c r="E1685" s="744" t="s">
        <v>2751</v>
      </c>
      <c r="F1685" s="662" t="s">
        <v>2726</v>
      </c>
      <c r="G1685" s="662" t="s">
        <v>3399</v>
      </c>
      <c r="H1685" s="662" t="s">
        <v>582</v>
      </c>
      <c r="I1685" s="662" t="s">
        <v>3546</v>
      </c>
      <c r="J1685" s="662" t="s">
        <v>3547</v>
      </c>
      <c r="K1685" s="662" t="s">
        <v>2665</v>
      </c>
      <c r="L1685" s="663">
        <v>77.13</v>
      </c>
      <c r="M1685" s="663">
        <v>77.13</v>
      </c>
      <c r="N1685" s="662">
        <v>1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11</v>
      </c>
      <c r="B1686" s="662" t="s">
        <v>581</v>
      </c>
      <c r="C1686" s="662" t="s">
        <v>2731</v>
      </c>
      <c r="D1686" s="743" t="s">
        <v>4537</v>
      </c>
      <c r="E1686" s="744" t="s">
        <v>2751</v>
      </c>
      <c r="F1686" s="662" t="s">
        <v>2726</v>
      </c>
      <c r="G1686" s="662" t="s">
        <v>3399</v>
      </c>
      <c r="H1686" s="662" t="s">
        <v>582</v>
      </c>
      <c r="I1686" s="662" t="s">
        <v>3546</v>
      </c>
      <c r="J1686" s="662" t="s">
        <v>3547</v>
      </c>
      <c r="K1686" s="662" t="s">
        <v>2665</v>
      </c>
      <c r="L1686" s="663">
        <v>81.78</v>
      </c>
      <c r="M1686" s="663">
        <v>81.78</v>
      </c>
      <c r="N1686" s="662">
        <v>1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11</v>
      </c>
      <c r="B1687" s="662" t="s">
        <v>581</v>
      </c>
      <c r="C1687" s="662" t="s">
        <v>2731</v>
      </c>
      <c r="D1687" s="743" t="s">
        <v>4537</v>
      </c>
      <c r="E1687" s="744" t="s">
        <v>2751</v>
      </c>
      <c r="F1687" s="662" t="s">
        <v>2726</v>
      </c>
      <c r="G1687" s="662" t="s">
        <v>4109</v>
      </c>
      <c r="H1687" s="662" t="s">
        <v>582</v>
      </c>
      <c r="I1687" s="662" t="s">
        <v>4110</v>
      </c>
      <c r="J1687" s="662" t="s">
        <v>4111</v>
      </c>
      <c r="K1687" s="662" t="s">
        <v>2633</v>
      </c>
      <c r="L1687" s="663">
        <v>77.13</v>
      </c>
      <c r="M1687" s="663">
        <v>77.13</v>
      </c>
      <c r="N1687" s="662">
        <v>1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11</v>
      </c>
      <c r="B1688" s="662" t="s">
        <v>581</v>
      </c>
      <c r="C1688" s="662" t="s">
        <v>2731</v>
      </c>
      <c r="D1688" s="743" t="s">
        <v>4537</v>
      </c>
      <c r="E1688" s="744" t="s">
        <v>2751</v>
      </c>
      <c r="F1688" s="662" t="s">
        <v>2726</v>
      </c>
      <c r="G1688" s="662" t="s">
        <v>4109</v>
      </c>
      <c r="H1688" s="662" t="s">
        <v>582</v>
      </c>
      <c r="I1688" s="662" t="s">
        <v>4110</v>
      </c>
      <c r="J1688" s="662" t="s">
        <v>4111</v>
      </c>
      <c r="K1688" s="662" t="s">
        <v>2633</v>
      </c>
      <c r="L1688" s="663">
        <v>81.78</v>
      </c>
      <c r="M1688" s="663">
        <v>327.12</v>
      </c>
      <c r="N1688" s="662">
        <v>4</v>
      </c>
      <c r="O1688" s="745">
        <v>3</v>
      </c>
      <c r="P1688" s="663">
        <v>245.34</v>
      </c>
      <c r="Q1688" s="678">
        <v>0.75</v>
      </c>
      <c r="R1688" s="662">
        <v>3</v>
      </c>
      <c r="S1688" s="678">
        <v>0.75</v>
      </c>
      <c r="T1688" s="745">
        <v>2</v>
      </c>
      <c r="U1688" s="701">
        <v>0.66666666666666663</v>
      </c>
    </row>
    <row r="1689" spans="1:21" ht="14.4" customHeight="1" x14ac:dyDescent="0.3">
      <c r="A1689" s="661">
        <v>11</v>
      </c>
      <c r="B1689" s="662" t="s">
        <v>581</v>
      </c>
      <c r="C1689" s="662" t="s">
        <v>2731</v>
      </c>
      <c r="D1689" s="743" t="s">
        <v>4537</v>
      </c>
      <c r="E1689" s="744" t="s">
        <v>2751</v>
      </c>
      <c r="F1689" s="662" t="s">
        <v>2726</v>
      </c>
      <c r="G1689" s="662" t="s">
        <v>2790</v>
      </c>
      <c r="H1689" s="662" t="s">
        <v>582</v>
      </c>
      <c r="I1689" s="662" t="s">
        <v>4214</v>
      </c>
      <c r="J1689" s="662" t="s">
        <v>4215</v>
      </c>
      <c r="K1689" s="662" t="s">
        <v>4216</v>
      </c>
      <c r="L1689" s="663">
        <v>313.2</v>
      </c>
      <c r="M1689" s="663">
        <v>313.2</v>
      </c>
      <c r="N1689" s="662">
        <v>1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11</v>
      </c>
      <c r="B1690" s="662" t="s">
        <v>581</v>
      </c>
      <c r="C1690" s="662" t="s">
        <v>2731</v>
      </c>
      <c r="D1690" s="743" t="s">
        <v>4537</v>
      </c>
      <c r="E1690" s="744" t="s">
        <v>2751</v>
      </c>
      <c r="F1690" s="662" t="s">
        <v>2726</v>
      </c>
      <c r="G1690" s="662" t="s">
        <v>2790</v>
      </c>
      <c r="H1690" s="662" t="s">
        <v>1064</v>
      </c>
      <c r="I1690" s="662" t="s">
        <v>3140</v>
      </c>
      <c r="J1690" s="662" t="s">
        <v>3141</v>
      </c>
      <c r="K1690" s="662" t="s">
        <v>3142</v>
      </c>
      <c r="L1690" s="663">
        <v>140.94999999999999</v>
      </c>
      <c r="M1690" s="663">
        <v>140.94999999999999</v>
      </c>
      <c r="N1690" s="662">
        <v>1</v>
      </c>
      <c r="O1690" s="745">
        <v>1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11</v>
      </c>
      <c r="B1691" s="662" t="s">
        <v>581</v>
      </c>
      <c r="C1691" s="662" t="s">
        <v>2731</v>
      </c>
      <c r="D1691" s="743" t="s">
        <v>4537</v>
      </c>
      <c r="E1691" s="744" t="s">
        <v>2751</v>
      </c>
      <c r="F1691" s="662" t="s">
        <v>2726</v>
      </c>
      <c r="G1691" s="662" t="s">
        <v>2790</v>
      </c>
      <c r="H1691" s="662" t="s">
        <v>582</v>
      </c>
      <c r="I1691" s="662" t="s">
        <v>3548</v>
      </c>
      <c r="J1691" s="662" t="s">
        <v>2610</v>
      </c>
      <c r="K1691" s="662" t="s">
        <v>3549</v>
      </c>
      <c r="L1691" s="663">
        <v>300.68</v>
      </c>
      <c r="M1691" s="663">
        <v>300.68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11</v>
      </c>
      <c r="B1692" s="662" t="s">
        <v>581</v>
      </c>
      <c r="C1692" s="662" t="s">
        <v>2731</v>
      </c>
      <c r="D1692" s="743" t="s">
        <v>4537</v>
      </c>
      <c r="E1692" s="744" t="s">
        <v>2751</v>
      </c>
      <c r="F1692" s="662" t="s">
        <v>2726</v>
      </c>
      <c r="G1692" s="662" t="s">
        <v>2790</v>
      </c>
      <c r="H1692" s="662" t="s">
        <v>1064</v>
      </c>
      <c r="I1692" s="662" t="s">
        <v>1123</v>
      </c>
      <c r="J1692" s="662" t="s">
        <v>1120</v>
      </c>
      <c r="K1692" s="662" t="s">
        <v>2613</v>
      </c>
      <c r="L1692" s="663">
        <v>93.96</v>
      </c>
      <c r="M1692" s="663">
        <v>93.96</v>
      </c>
      <c r="N1692" s="662">
        <v>1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11</v>
      </c>
      <c r="B1693" s="662" t="s">
        <v>581</v>
      </c>
      <c r="C1693" s="662" t="s">
        <v>2731</v>
      </c>
      <c r="D1693" s="743" t="s">
        <v>4537</v>
      </c>
      <c r="E1693" s="744" t="s">
        <v>2751</v>
      </c>
      <c r="F1693" s="662" t="s">
        <v>2726</v>
      </c>
      <c r="G1693" s="662" t="s">
        <v>2790</v>
      </c>
      <c r="H1693" s="662" t="s">
        <v>1064</v>
      </c>
      <c r="I1693" s="662" t="s">
        <v>3550</v>
      </c>
      <c r="J1693" s="662" t="s">
        <v>3551</v>
      </c>
      <c r="K1693" s="662" t="s">
        <v>3549</v>
      </c>
      <c r="L1693" s="663">
        <v>300.68</v>
      </c>
      <c r="M1693" s="663">
        <v>601.36</v>
      </c>
      <c r="N1693" s="662">
        <v>2</v>
      </c>
      <c r="O1693" s="745">
        <v>1.5</v>
      </c>
      <c r="P1693" s="663">
        <v>300.68</v>
      </c>
      <c r="Q1693" s="678">
        <v>0.5</v>
      </c>
      <c r="R1693" s="662">
        <v>1</v>
      </c>
      <c r="S1693" s="678">
        <v>0.5</v>
      </c>
      <c r="T1693" s="745">
        <v>0.5</v>
      </c>
      <c r="U1693" s="701">
        <v>0.33333333333333331</v>
      </c>
    </row>
    <row r="1694" spans="1:21" ht="14.4" customHeight="1" x14ac:dyDescent="0.3">
      <c r="A1694" s="661">
        <v>11</v>
      </c>
      <c r="B1694" s="662" t="s">
        <v>581</v>
      </c>
      <c r="C1694" s="662" t="s">
        <v>2731</v>
      </c>
      <c r="D1694" s="743" t="s">
        <v>4537</v>
      </c>
      <c r="E1694" s="744" t="s">
        <v>2751</v>
      </c>
      <c r="F1694" s="662" t="s">
        <v>2726</v>
      </c>
      <c r="G1694" s="662" t="s">
        <v>2936</v>
      </c>
      <c r="H1694" s="662" t="s">
        <v>582</v>
      </c>
      <c r="I1694" s="662" t="s">
        <v>2937</v>
      </c>
      <c r="J1694" s="662" t="s">
        <v>2938</v>
      </c>
      <c r="K1694" s="662" t="s">
        <v>839</v>
      </c>
      <c r="L1694" s="663">
        <v>75.22</v>
      </c>
      <c r="M1694" s="663">
        <v>752.19999999999993</v>
      </c>
      <c r="N1694" s="662">
        <v>10</v>
      </c>
      <c r="O1694" s="745">
        <v>4.5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11</v>
      </c>
      <c r="B1695" s="662" t="s">
        <v>581</v>
      </c>
      <c r="C1695" s="662" t="s">
        <v>2731</v>
      </c>
      <c r="D1695" s="743" t="s">
        <v>4537</v>
      </c>
      <c r="E1695" s="744" t="s">
        <v>2751</v>
      </c>
      <c r="F1695" s="662" t="s">
        <v>2726</v>
      </c>
      <c r="G1695" s="662" t="s">
        <v>2936</v>
      </c>
      <c r="H1695" s="662" t="s">
        <v>582</v>
      </c>
      <c r="I1695" s="662" t="s">
        <v>4112</v>
      </c>
      <c r="J1695" s="662" t="s">
        <v>2938</v>
      </c>
      <c r="K1695" s="662" t="s">
        <v>677</v>
      </c>
      <c r="L1695" s="663">
        <v>150.43</v>
      </c>
      <c r="M1695" s="663">
        <v>451.29</v>
      </c>
      <c r="N1695" s="662">
        <v>3</v>
      </c>
      <c r="O1695" s="745">
        <v>3</v>
      </c>
      <c r="P1695" s="663">
        <v>150.43</v>
      </c>
      <c r="Q1695" s="678">
        <v>0.33333333333333331</v>
      </c>
      <c r="R1695" s="662">
        <v>1</v>
      </c>
      <c r="S1695" s="678">
        <v>0.33333333333333331</v>
      </c>
      <c r="T1695" s="745">
        <v>1</v>
      </c>
      <c r="U1695" s="701">
        <v>0.33333333333333331</v>
      </c>
    </row>
    <row r="1696" spans="1:21" ht="14.4" customHeight="1" x14ac:dyDescent="0.3">
      <c r="A1696" s="661">
        <v>11</v>
      </c>
      <c r="B1696" s="662" t="s">
        <v>581</v>
      </c>
      <c r="C1696" s="662" t="s">
        <v>2731</v>
      </c>
      <c r="D1696" s="743" t="s">
        <v>4537</v>
      </c>
      <c r="E1696" s="744" t="s">
        <v>2751</v>
      </c>
      <c r="F1696" s="662" t="s">
        <v>2728</v>
      </c>
      <c r="G1696" s="662" t="s">
        <v>2839</v>
      </c>
      <c r="H1696" s="662" t="s">
        <v>582</v>
      </c>
      <c r="I1696" s="662" t="s">
        <v>2840</v>
      </c>
      <c r="J1696" s="662" t="s">
        <v>2841</v>
      </c>
      <c r="K1696" s="662" t="s">
        <v>2842</v>
      </c>
      <c r="L1696" s="663">
        <v>0</v>
      </c>
      <c r="M1696" s="663">
        <v>0</v>
      </c>
      <c r="N1696" s="662">
        <v>9</v>
      </c>
      <c r="O1696" s="745">
        <v>9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11</v>
      </c>
      <c r="B1697" s="662" t="s">
        <v>581</v>
      </c>
      <c r="C1697" s="662" t="s">
        <v>2731</v>
      </c>
      <c r="D1697" s="743" t="s">
        <v>4537</v>
      </c>
      <c r="E1697" s="744" t="s">
        <v>2751</v>
      </c>
      <c r="F1697" s="662" t="s">
        <v>2728</v>
      </c>
      <c r="G1697" s="662" t="s">
        <v>2791</v>
      </c>
      <c r="H1697" s="662" t="s">
        <v>582</v>
      </c>
      <c r="I1697" s="662" t="s">
        <v>3172</v>
      </c>
      <c r="J1697" s="662" t="s">
        <v>3173</v>
      </c>
      <c r="K1697" s="662" t="s">
        <v>3174</v>
      </c>
      <c r="L1697" s="663">
        <v>186.96</v>
      </c>
      <c r="M1697" s="663">
        <v>560.88</v>
      </c>
      <c r="N1697" s="662">
        <v>3</v>
      </c>
      <c r="O1697" s="745">
        <v>2</v>
      </c>
      <c r="P1697" s="663">
        <v>373.92</v>
      </c>
      <c r="Q1697" s="678">
        <v>0.66666666666666674</v>
      </c>
      <c r="R1697" s="662">
        <v>2</v>
      </c>
      <c r="S1697" s="678">
        <v>0.66666666666666663</v>
      </c>
      <c r="T1697" s="745">
        <v>1</v>
      </c>
      <c r="U1697" s="701">
        <v>0.5</v>
      </c>
    </row>
    <row r="1698" spans="1:21" ht="14.4" customHeight="1" x14ac:dyDescent="0.3">
      <c r="A1698" s="661">
        <v>11</v>
      </c>
      <c r="B1698" s="662" t="s">
        <v>581</v>
      </c>
      <c r="C1698" s="662" t="s">
        <v>2731</v>
      </c>
      <c r="D1698" s="743" t="s">
        <v>4537</v>
      </c>
      <c r="E1698" s="744" t="s">
        <v>2751</v>
      </c>
      <c r="F1698" s="662" t="s">
        <v>2728</v>
      </c>
      <c r="G1698" s="662" t="s">
        <v>2791</v>
      </c>
      <c r="H1698" s="662" t="s">
        <v>582</v>
      </c>
      <c r="I1698" s="662" t="s">
        <v>3175</v>
      </c>
      <c r="J1698" s="662" t="s">
        <v>3176</v>
      </c>
      <c r="K1698" s="662" t="s">
        <v>3177</v>
      </c>
      <c r="L1698" s="663">
        <v>35.130000000000003</v>
      </c>
      <c r="M1698" s="663">
        <v>35.130000000000003</v>
      </c>
      <c r="N1698" s="662">
        <v>1</v>
      </c>
      <c r="O1698" s="745">
        <v>1</v>
      </c>
      <c r="P1698" s="663">
        <v>35.130000000000003</v>
      </c>
      <c r="Q1698" s="678">
        <v>1</v>
      </c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11</v>
      </c>
      <c r="B1699" s="662" t="s">
        <v>581</v>
      </c>
      <c r="C1699" s="662" t="s">
        <v>2731</v>
      </c>
      <c r="D1699" s="743" t="s">
        <v>4537</v>
      </c>
      <c r="E1699" s="744" t="s">
        <v>2751</v>
      </c>
      <c r="F1699" s="662" t="s">
        <v>2728</v>
      </c>
      <c r="G1699" s="662" t="s">
        <v>2791</v>
      </c>
      <c r="H1699" s="662" t="s">
        <v>582</v>
      </c>
      <c r="I1699" s="662" t="s">
        <v>3187</v>
      </c>
      <c r="J1699" s="662" t="s">
        <v>3188</v>
      </c>
      <c r="K1699" s="662" t="s">
        <v>3189</v>
      </c>
      <c r="L1699" s="663">
        <v>35.75</v>
      </c>
      <c r="M1699" s="663">
        <v>35.75</v>
      </c>
      <c r="N1699" s="662">
        <v>1</v>
      </c>
      <c r="O1699" s="745">
        <v>1</v>
      </c>
      <c r="P1699" s="663">
        <v>35.75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11</v>
      </c>
      <c r="B1700" s="662" t="s">
        <v>581</v>
      </c>
      <c r="C1700" s="662" t="s">
        <v>2731</v>
      </c>
      <c r="D1700" s="743" t="s">
        <v>4537</v>
      </c>
      <c r="E1700" s="744" t="s">
        <v>2751</v>
      </c>
      <c r="F1700" s="662" t="s">
        <v>2728</v>
      </c>
      <c r="G1700" s="662" t="s">
        <v>2795</v>
      </c>
      <c r="H1700" s="662" t="s">
        <v>582</v>
      </c>
      <c r="I1700" s="662" t="s">
        <v>2899</v>
      </c>
      <c r="J1700" s="662" t="s">
        <v>2900</v>
      </c>
      <c r="K1700" s="662" t="s">
        <v>2901</v>
      </c>
      <c r="L1700" s="663">
        <v>350</v>
      </c>
      <c r="M1700" s="663">
        <v>700</v>
      </c>
      <c r="N1700" s="662">
        <v>2</v>
      </c>
      <c r="O1700" s="745">
        <v>2</v>
      </c>
      <c r="P1700" s="663">
        <v>700</v>
      </c>
      <c r="Q1700" s="678">
        <v>1</v>
      </c>
      <c r="R1700" s="662">
        <v>2</v>
      </c>
      <c r="S1700" s="678">
        <v>1</v>
      </c>
      <c r="T1700" s="745">
        <v>2</v>
      </c>
      <c r="U1700" s="701">
        <v>1</v>
      </c>
    </row>
    <row r="1701" spans="1:21" ht="14.4" customHeight="1" x14ac:dyDescent="0.3">
      <c r="A1701" s="661">
        <v>11</v>
      </c>
      <c r="B1701" s="662" t="s">
        <v>581</v>
      </c>
      <c r="C1701" s="662" t="s">
        <v>2731</v>
      </c>
      <c r="D1701" s="743" t="s">
        <v>4537</v>
      </c>
      <c r="E1701" s="744" t="s">
        <v>2751</v>
      </c>
      <c r="F1701" s="662" t="s">
        <v>2728</v>
      </c>
      <c r="G1701" s="662" t="s">
        <v>2795</v>
      </c>
      <c r="H1701" s="662" t="s">
        <v>582</v>
      </c>
      <c r="I1701" s="662" t="s">
        <v>2801</v>
      </c>
      <c r="J1701" s="662" t="s">
        <v>2802</v>
      </c>
      <c r="K1701" s="662" t="s">
        <v>2803</v>
      </c>
      <c r="L1701" s="663">
        <v>500</v>
      </c>
      <c r="M1701" s="663">
        <v>500</v>
      </c>
      <c r="N1701" s="662">
        <v>1</v>
      </c>
      <c r="O1701" s="745">
        <v>1</v>
      </c>
      <c r="P1701" s="663">
        <v>500</v>
      </c>
      <c r="Q1701" s="678">
        <v>1</v>
      </c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11</v>
      </c>
      <c r="B1702" s="662" t="s">
        <v>581</v>
      </c>
      <c r="C1702" s="662" t="s">
        <v>2731</v>
      </c>
      <c r="D1702" s="743" t="s">
        <v>4537</v>
      </c>
      <c r="E1702" s="744" t="s">
        <v>2751</v>
      </c>
      <c r="F1702" s="662" t="s">
        <v>2728</v>
      </c>
      <c r="G1702" s="662" t="s">
        <v>2795</v>
      </c>
      <c r="H1702" s="662" t="s">
        <v>582</v>
      </c>
      <c r="I1702" s="662" t="s">
        <v>2804</v>
      </c>
      <c r="J1702" s="662" t="s">
        <v>2805</v>
      </c>
      <c r="K1702" s="662" t="s">
        <v>2806</v>
      </c>
      <c r="L1702" s="663">
        <v>971.25</v>
      </c>
      <c r="M1702" s="663">
        <v>971.25</v>
      </c>
      <c r="N1702" s="662">
        <v>1</v>
      </c>
      <c r="O1702" s="745">
        <v>1</v>
      </c>
      <c r="P1702" s="663">
        <v>971.25</v>
      </c>
      <c r="Q1702" s="678">
        <v>1</v>
      </c>
      <c r="R1702" s="662">
        <v>1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11</v>
      </c>
      <c r="B1703" s="662" t="s">
        <v>581</v>
      </c>
      <c r="C1703" s="662" t="s">
        <v>2731</v>
      </c>
      <c r="D1703" s="743" t="s">
        <v>4537</v>
      </c>
      <c r="E1703" s="744" t="s">
        <v>2751</v>
      </c>
      <c r="F1703" s="662" t="s">
        <v>2728</v>
      </c>
      <c r="G1703" s="662" t="s">
        <v>2795</v>
      </c>
      <c r="H1703" s="662" t="s">
        <v>582</v>
      </c>
      <c r="I1703" s="662" t="s">
        <v>2910</v>
      </c>
      <c r="J1703" s="662" t="s">
        <v>2911</v>
      </c>
      <c r="K1703" s="662"/>
      <c r="L1703" s="663">
        <v>500</v>
      </c>
      <c r="M1703" s="663">
        <v>500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11</v>
      </c>
      <c r="B1704" s="662" t="s">
        <v>581</v>
      </c>
      <c r="C1704" s="662" t="s">
        <v>2731</v>
      </c>
      <c r="D1704" s="743" t="s">
        <v>4537</v>
      </c>
      <c r="E1704" s="744" t="s">
        <v>2751</v>
      </c>
      <c r="F1704" s="662" t="s">
        <v>2728</v>
      </c>
      <c r="G1704" s="662" t="s">
        <v>2795</v>
      </c>
      <c r="H1704" s="662" t="s">
        <v>582</v>
      </c>
      <c r="I1704" s="662" t="s">
        <v>4217</v>
      </c>
      <c r="J1704" s="662" t="s">
        <v>4218</v>
      </c>
      <c r="K1704" s="662" t="s">
        <v>4219</v>
      </c>
      <c r="L1704" s="663">
        <v>250</v>
      </c>
      <c r="M1704" s="663">
        <v>250</v>
      </c>
      <c r="N1704" s="662">
        <v>1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11</v>
      </c>
      <c r="B1705" s="662" t="s">
        <v>581</v>
      </c>
      <c r="C1705" s="662" t="s">
        <v>2731</v>
      </c>
      <c r="D1705" s="743" t="s">
        <v>4537</v>
      </c>
      <c r="E1705" s="744" t="s">
        <v>2751</v>
      </c>
      <c r="F1705" s="662" t="s">
        <v>2728</v>
      </c>
      <c r="G1705" s="662" t="s">
        <v>2795</v>
      </c>
      <c r="H1705" s="662" t="s">
        <v>582</v>
      </c>
      <c r="I1705" s="662" t="s">
        <v>4220</v>
      </c>
      <c r="J1705" s="662" t="s">
        <v>4221</v>
      </c>
      <c r="K1705" s="662" t="s">
        <v>4222</v>
      </c>
      <c r="L1705" s="663">
        <v>680.11</v>
      </c>
      <c r="M1705" s="663">
        <v>680.11</v>
      </c>
      <c r="N1705" s="662">
        <v>1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11</v>
      </c>
      <c r="B1706" s="662" t="s">
        <v>581</v>
      </c>
      <c r="C1706" s="662" t="s">
        <v>2731</v>
      </c>
      <c r="D1706" s="743" t="s">
        <v>4537</v>
      </c>
      <c r="E1706" s="744" t="s">
        <v>2751</v>
      </c>
      <c r="F1706" s="662" t="s">
        <v>2728</v>
      </c>
      <c r="G1706" s="662" t="s">
        <v>2795</v>
      </c>
      <c r="H1706" s="662" t="s">
        <v>582</v>
      </c>
      <c r="I1706" s="662" t="s">
        <v>3204</v>
      </c>
      <c r="J1706" s="662" t="s">
        <v>3205</v>
      </c>
      <c r="K1706" s="662" t="s">
        <v>3206</v>
      </c>
      <c r="L1706" s="663">
        <v>180</v>
      </c>
      <c r="M1706" s="663">
        <v>180</v>
      </c>
      <c r="N1706" s="662">
        <v>1</v>
      </c>
      <c r="O1706" s="745">
        <v>1</v>
      </c>
      <c r="P1706" s="663">
        <v>180</v>
      </c>
      <c r="Q1706" s="678">
        <v>1</v>
      </c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11</v>
      </c>
      <c r="B1707" s="662" t="s">
        <v>581</v>
      </c>
      <c r="C1707" s="662" t="s">
        <v>2731</v>
      </c>
      <c r="D1707" s="743" t="s">
        <v>4537</v>
      </c>
      <c r="E1707" s="744" t="s">
        <v>2751</v>
      </c>
      <c r="F1707" s="662" t="s">
        <v>2728</v>
      </c>
      <c r="G1707" s="662" t="s">
        <v>2795</v>
      </c>
      <c r="H1707" s="662" t="s">
        <v>582</v>
      </c>
      <c r="I1707" s="662" t="s">
        <v>3831</v>
      </c>
      <c r="J1707" s="662" t="s">
        <v>3832</v>
      </c>
      <c r="K1707" s="662" t="s">
        <v>3833</v>
      </c>
      <c r="L1707" s="663">
        <v>1243.8699999999999</v>
      </c>
      <c r="M1707" s="663">
        <v>1243.8699999999999</v>
      </c>
      <c r="N1707" s="662">
        <v>1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11</v>
      </c>
      <c r="B1708" s="662" t="s">
        <v>581</v>
      </c>
      <c r="C1708" s="662" t="s">
        <v>2731</v>
      </c>
      <c r="D1708" s="743" t="s">
        <v>4537</v>
      </c>
      <c r="E1708" s="744" t="s">
        <v>2751</v>
      </c>
      <c r="F1708" s="662" t="s">
        <v>2728</v>
      </c>
      <c r="G1708" s="662" t="s">
        <v>2809</v>
      </c>
      <c r="H1708" s="662" t="s">
        <v>582</v>
      </c>
      <c r="I1708" s="662" t="s">
        <v>2921</v>
      </c>
      <c r="J1708" s="662" t="s">
        <v>2922</v>
      </c>
      <c r="K1708" s="662" t="s">
        <v>2923</v>
      </c>
      <c r="L1708" s="663">
        <v>200</v>
      </c>
      <c r="M1708" s="663">
        <v>4400</v>
      </c>
      <c r="N1708" s="662">
        <v>22</v>
      </c>
      <c r="O1708" s="745">
        <v>11</v>
      </c>
      <c r="P1708" s="663">
        <v>4400</v>
      </c>
      <c r="Q1708" s="678">
        <v>1</v>
      </c>
      <c r="R1708" s="662">
        <v>22</v>
      </c>
      <c r="S1708" s="678">
        <v>1</v>
      </c>
      <c r="T1708" s="745">
        <v>11</v>
      </c>
      <c r="U1708" s="701">
        <v>1</v>
      </c>
    </row>
    <row r="1709" spans="1:21" ht="14.4" customHeight="1" x14ac:dyDescent="0.3">
      <c r="A1709" s="661">
        <v>11</v>
      </c>
      <c r="B1709" s="662" t="s">
        <v>581</v>
      </c>
      <c r="C1709" s="662" t="s">
        <v>2731</v>
      </c>
      <c r="D1709" s="743" t="s">
        <v>4537</v>
      </c>
      <c r="E1709" s="744" t="s">
        <v>2751</v>
      </c>
      <c r="F1709" s="662" t="s">
        <v>2728</v>
      </c>
      <c r="G1709" s="662" t="s">
        <v>2809</v>
      </c>
      <c r="H1709" s="662" t="s">
        <v>582</v>
      </c>
      <c r="I1709" s="662" t="s">
        <v>2813</v>
      </c>
      <c r="J1709" s="662" t="s">
        <v>2814</v>
      </c>
      <c r="K1709" s="662" t="s">
        <v>2815</v>
      </c>
      <c r="L1709" s="663">
        <v>278.75</v>
      </c>
      <c r="M1709" s="663">
        <v>3902.5</v>
      </c>
      <c r="N1709" s="662">
        <v>14</v>
      </c>
      <c r="O1709" s="745">
        <v>7</v>
      </c>
      <c r="P1709" s="663">
        <v>3345</v>
      </c>
      <c r="Q1709" s="678">
        <v>0.8571428571428571</v>
      </c>
      <c r="R1709" s="662">
        <v>12</v>
      </c>
      <c r="S1709" s="678">
        <v>0.8571428571428571</v>
      </c>
      <c r="T1709" s="745">
        <v>6</v>
      </c>
      <c r="U1709" s="701">
        <v>0.8571428571428571</v>
      </c>
    </row>
    <row r="1710" spans="1:21" ht="14.4" customHeight="1" x14ac:dyDescent="0.3">
      <c r="A1710" s="661">
        <v>11</v>
      </c>
      <c r="B1710" s="662" t="s">
        <v>581</v>
      </c>
      <c r="C1710" s="662" t="s">
        <v>2731</v>
      </c>
      <c r="D1710" s="743" t="s">
        <v>4537</v>
      </c>
      <c r="E1710" s="744" t="s">
        <v>2751</v>
      </c>
      <c r="F1710" s="662" t="s">
        <v>2728</v>
      </c>
      <c r="G1710" s="662" t="s">
        <v>2809</v>
      </c>
      <c r="H1710" s="662" t="s">
        <v>582</v>
      </c>
      <c r="I1710" s="662" t="s">
        <v>3472</v>
      </c>
      <c r="J1710" s="662" t="s">
        <v>3473</v>
      </c>
      <c r="K1710" s="662" t="s">
        <v>3474</v>
      </c>
      <c r="L1710" s="663">
        <v>300</v>
      </c>
      <c r="M1710" s="663">
        <v>600</v>
      </c>
      <c r="N1710" s="662">
        <v>2</v>
      </c>
      <c r="O1710" s="745">
        <v>1</v>
      </c>
      <c r="P1710" s="663">
        <v>600</v>
      </c>
      <c r="Q1710" s="678">
        <v>1</v>
      </c>
      <c r="R1710" s="662">
        <v>2</v>
      </c>
      <c r="S1710" s="678">
        <v>1</v>
      </c>
      <c r="T1710" s="745">
        <v>1</v>
      </c>
      <c r="U1710" s="701">
        <v>1</v>
      </c>
    </row>
    <row r="1711" spans="1:21" ht="14.4" customHeight="1" x14ac:dyDescent="0.3">
      <c r="A1711" s="661">
        <v>11</v>
      </c>
      <c r="B1711" s="662" t="s">
        <v>581</v>
      </c>
      <c r="C1711" s="662" t="s">
        <v>2731</v>
      </c>
      <c r="D1711" s="743" t="s">
        <v>4537</v>
      </c>
      <c r="E1711" s="744" t="s">
        <v>2751</v>
      </c>
      <c r="F1711" s="662" t="s">
        <v>2728</v>
      </c>
      <c r="G1711" s="662" t="s">
        <v>2809</v>
      </c>
      <c r="H1711" s="662" t="s">
        <v>582</v>
      </c>
      <c r="I1711" s="662" t="s">
        <v>4223</v>
      </c>
      <c r="J1711" s="662" t="s">
        <v>4224</v>
      </c>
      <c r="K1711" s="662" t="s">
        <v>4225</v>
      </c>
      <c r="L1711" s="663">
        <v>2700</v>
      </c>
      <c r="M1711" s="663">
        <v>2700</v>
      </c>
      <c r="N1711" s="662">
        <v>1</v>
      </c>
      <c r="O1711" s="745">
        <v>1</v>
      </c>
      <c r="P1711" s="663">
        <v>2700</v>
      </c>
      <c r="Q1711" s="678">
        <v>1</v>
      </c>
      <c r="R1711" s="662">
        <v>1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11</v>
      </c>
      <c r="B1712" s="662" t="s">
        <v>581</v>
      </c>
      <c r="C1712" s="662" t="s">
        <v>2731</v>
      </c>
      <c r="D1712" s="743" t="s">
        <v>4537</v>
      </c>
      <c r="E1712" s="744" t="s">
        <v>2751</v>
      </c>
      <c r="F1712" s="662" t="s">
        <v>2728</v>
      </c>
      <c r="G1712" s="662" t="s">
        <v>2849</v>
      </c>
      <c r="H1712" s="662" t="s">
        <v>582</v>
      </c>
      <c r="I1712" s="662" t="s">
        <v>4226</v>
      </c>
      <c r="J1712" s="662" t="s">
        <v>4227</v>
      </c>
      <c r="K1712" s="662" t="s">
        <v>4228</v>
      </c>
      <c r="L1712" s="663">
        <v>3500</v>
      </c>
      <c r="M1712" s="663">
        <v>3500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11</v>
      </c>
      <c r="B1713" s="662" t="s">
        <v>581</v>
      </c>
      <c r="C1713" s="662" t="s">
        <v>2731</v>
      </c>
      <c r="D1713" s="743" t="s">
        <v>4537</v>
      </c>
      <c r="E1713" s="744" t="s">
        <v>2751</v>
      </c>
      <c r="F1713" s="662" t="s">
        <v>2728</v>
      </c>
      <c r="G1713" s="662" t="s">
        <v>3278</v>
      </c>
      <c r="H1713" s="662" t="s">
        <v>582</v>
      </c>
      <c r="I1713" s="662" t="s">
        <v>3279</v>
      </c>
      <c r="J1713" s="662" t="s">
        <v>3280</v>
      </c>
      <c r="K1713" s="662" t="s">
        <v>3281</v>
      </c>
      <c r="L1713" s="663">
        <v>1659.44</v>
      </c>
      <c r="M1713" s="663">
        <v>6637.76</v>
      </c>
      <c r="N1713" s="662">
        <v>4</v>
      </c>
      <c r="O1713" s="745">
        <v>4</v>
      </c>
      <c r="P1713" s="663">
        <v>6637.76</v>
      </c>
      <c r="Q1713" s="678">
        <v>1</v>
      </c>
      <c r="R1713" s="662">
        <v>4</v>
      </c>
      <c r="S1713" s="678">
        <v>1</v>
      </c>
      <c r="T1713" s="745">
        <v>4</v>
      </c>
      <c r="U1713" s="701">
        <v>1</v>
      </c>
    </row>
    <row r="1714" spans="1:21" ht="14.4" customHeight="1" x14ac:dyDescent="0.3">
      <c r="A1714" s="661">
        <v>11</v>
      </c>
      <c r="B1714" s="662" t="s">
        <v>581</v>
      </c>
      <c r="C1714" s="662" t="s">
        <v>2731</v>
      </c>
      <c r="D1714" s="743" t="s">
        <v>4537</v>
      </c>
      <c r="E1714" s="744" t="s">
        <v>2752</v>
      </c>
      <c r="F1714" s="662" t="s">
        <v>2726</v>
      </c>
      <c r="G1714" s="662" t="s">
        <v>4058</v>
      </c>
      <c r="H1714" s="662" t="s">
        <v>582</v>
      </c>
      <c r="I1714" s="662" t="s">
        <v>1403</v>
      </c>
      <c r="J1714" s="662" t="s">
        <v>1404</v>
      </c>
      <c r="K1714" s="662" t="s">
        <v>1405</v>
      </c>
      <c r="L1714" s="663">
        <v>85.71</v>
      </c>
      <c r="M1714" s="663">
        <v>85.71</v>
      </c>
      <c r="N1714" s="662">
        <v>1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11</v>
      </c>
      <c r="B1715" s="662" t="s">
        <v>581</v>
      </c>
      <c r="C1715" s="662" t="s">
        <v>2731</v>
      </c>
      <c r="D1715" s="743" t="s">
        <v>4537</v>
      </c>
      <c r="E1715" s="744" t="s">
        <v>2752</v>
      </c>
      <c r="F1715" s="662" t="s">
        <v>2726</v>
      </c>
      <c r="G1715" s="662" t="s">
        <v>4229</v>
      </c>
      <c r="H1715" s="662" t="s">
        <v>582</v>
      </c>
      <c r="I1715" s="662" t="s">
        <v>4230</v>
      </c>
      <c r="J1715" s="662" t="s">
        <v>4231</v>
      </c>
      <c r="K1715" s="662" t="s">
        <v>1237</v>
      </c>
      <c r="L1715" s="663">
        <v>46.09</v>
      </c>
      <c r="M1715" s="663">
        <v>138.27000000000001</v>
      </c>
      <c r="N1715" s="662">
        <v>3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11</v>
      </c>
      <c r="B1716" s="662" t="s">
        <v>581</v>
      </c>
      <c r="C1716" s="662" t="s">
        <v>2731</v>
      </c>
      <c r="D1716" s="743" t="s">
        <v>4537</v>
      </c>
      <c r="E1716" s="744" t="s">
        <v>2752</v>
      </c>
      <c r="F1716" s="662" t="s">
        <v>2726</v>
      </c>
      <c r="G1716" s="662" t="s">
        <v>2765</v>
      </c>
      <c r="H1716" s="662" t="s">
        <v>582</v>
      </c>
      <c r="I1716" s="662" t="s">
        <v>3024</v>
      </c>
      <c r="J1716" s="662" t="s">
        <v>3025</v>
      </c>
      <c r="K1716" s="662" t="s">
        <v>3026</v>
      </c>
      <c r="L1716" s="663">
        <v>150.04</v>
      </c>
      <c r="M1716" s="663">
        <v>300.08</v>
      </c>
      <c r="N1716" s="662">
        <v>2</v>
      </c>
      <c r="O1716" s="745">
        <v>1</v>
      </c>
      <c r="P1716" s="663">
        <v>300.08</v>
      </c>
      <c r="Q1716" s="678">
        <v>1</v>
      </c>
      <c r="R1716" s="662">
        <v>2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11</v>
      </c>
      <c r="B1717" s="662" t="s">
        <v>581</v>
      </c>
      <c r="C1717" s="662" t="s">
        <v>2731</v>
      </c>
      <c r="D1717" s="743" t="s">
        <v>4537</v>
      </c>
      <c r="E1717" s="744" t="s">
        <v>2752</v>
      </c>
      <c r="F1717" s="662" t="s">
        <v>2726</v>
      </c>
      <c r="G1717" s="662" t="s">
        <v>2765</v>
      </c>
      <c r="H1717" s="662" t="s">
        <v>582</v>
      </c>
      <c r="I1717" s="662" t="s">
        <v>3024</v>
      </c>
      <c r="J1717" s="662" t="s">
        <v>3025</v>
      </c>
      <c r="K1717" s="662" t="s">
        <v>3026</v>
      </c>
      <c r="L1717" s="663">
        <v>154.36000000000001</v>
      </c>
      <c r="M1717" s="663">
        <v>463.08000000000004</v>
      </c>
      <c r="N1717" s="662">
        <v>3</v>
      </c>
      <c r="O1717" s="745">
        <v>1</v>
      </c>
      <c r="P1717" s="663">
        <v>308.72000000000003</v>
      </c>
      <c r="Q1717" s="678">
        <v>0.66666666666666663</v>
      </c>
      <c r="R1717" s="662">
        <v>2</v>
      </c>
      <c r="S1717" s="678">
        <v>0.66666666666666663</v>
      </c>
      <c r="T1717" s="745">
        <v>0.5</v>
      </c>
      <c r="U1717" s="701">
        <v>0.5</v>
      </c>
    </row>
    <row r="1718" spans="1:21" ht="14.4" customHeight="1" x14ac:dyDescent="0.3">
      <c r="A1718" s="661">
        <v>11</v>
      </c>
      <c r="B1718" s="662" t="s">
        <v>581</v>
      </c>
      <c r="C1718" s="662" t="s">
        <v>2731</v>
      </c>
      <c r="D1718" s="743" t="s">
        <v>4537</v>
      </c>
      <c r="E1718" s="744" t="s">
        <v>2752</v>
      </c>
      <c r="F1718" s="662" t="s">
        <v>2726</v>
      </c>
      <c r="G1718" s="662" t="s">
        <v>2765</v>
      </c>
      <c r="H1718" s="662" t="s">
        <v>1064</v>
      </c>
      <c r="I1718" s="662" t="s">
        <v>1272</v>
      </c>
      <c r="J1718" s="662" t="s">
        <v>2587</v>
      </c>
      <c r="K1718" s="662" t="s">
        <v>2588</v>
      </c>
      <c r="L1718" s="663">
        <v>150.04</v>
      </c>
      <c r="M1718" s="663">
        <v>1500.3999999999999</v>
      </c>
      <c r="N1718" s="662">
        <v>10</v>
      </c>
      <c r="O1718" s="745">
        <v>5</v>
      </c>
      <c r="P1718" s="663">
        <v>1500.3999999999999</v>
      </c>
      <c r="Q1718" s="678">
        <v>1</v>
      </c>
      <c r="R1718" s="662">
        <v>10</v>
      </c>
      <c r="S1718" s="678">
        <v>1</v>
      </c>
      <c r="T1718" s="745">
        <v>5</v>
      </c>
      <c r="U1718" s="701">
        <v>1</v>
      </c>
    </row>
    <row r="1719" spans="1:21" ht="14.4" customHeight="1" x14ac:dyDescent="0.3">
      <c r="A1719" s="661">
        <v>11</v>
      </c>
      <c r="B1719" s="662" t="s">
        <v>581</v>
      </c>
      <c r="C1719" s="662" t="s">
        <v>2731</v>
      </c>
      <c r="D1719" s="743" t="s">
        <v>4537</v>
      </c>
      <c r="E1719" s="744" t="s">
        <v>2752</v>
      </c>
      <c r="F1719" s="662" t="s">
        <v>2726</v>
      </c>
      <c r="G1719" s="662" t="s">
        <v>2765</v>
      </c>
      <c r="H1719" s="662" t="s">
        <v>1064</v>
      </c>
      <c r="I1719" s="662" t="s">
        <v>1272</v>
      </c>
      <c r="J1719" s="662" t="s">
        <v>2587</v>
      </c>
      <c r="K1719" s="662" t="s">
        <v>2588</v>
      </c>
      <c r="L1719" s="663">
        <v>154.36000000000001</v>
      </c>
      <c r="M1719" s="663">
        <v>463.08000000000004</v>
      </c>
      <c r="N1719" s="662">
        <v>3</v>
      </c>
      <c r="O1719" s="745">
        <v>2.5</v>
      </c>
      <c r="P1719" s="663">
        <v>308.72000000000003</v>
      </c>
      <c r="Q1719" s="678">
        <v>0.66666666666666663</v>
      </c>
      <c r="R1719" s="662">
        <v>2</v>
      </c>
      <c r="S1719" s="678">
        <v>0.66666666666666663</v>
      </c>
      <c r="T1719" s="745">
        <v>2</v>
      </c>
      <c r="U1719" s="701">
        <v>0.8</v>
      </c>
    </row>
    <row r="1720" spans="1:21" ht="14.4" customHeight="1" x14ac:dyDescent="0.3">
      <c r="A1720" s="661">
        <v>11</v>
      </c>
      <c r="B1720" s="662" t="s">
        <v>581</v>
      </c>
      <c r="C1720" s="662" t="s">
        <v>2731</v>
      </c>
      <c r="D1720" s="743" t="s">
        <v>4537</v>
      </c>
      <c r="E1720" s="744" t="s">
        <v>2752</v>
      </c>
      <c r="F1720" s="662" t="s">
        <v>2726</v>
      </c>
      <c r="G1720" s="662" t="s">
        <v>2966</v>
      </c>
      <c r="H1720" s="662" t="s">
        <v>582</v>
      </c>
      <c r="I1720" s="662" t="s">
        <v>2967</v>
      </c>
      <c r="J1720" s="662" t="s">
        <v>2968</v>
      </c>
      <c r="K1720" s="662" t="s">
        <v>2969</v>
      </c>
      <c r="L1720" s="663">
        <v>159.71</v>
      </c>
      <c r="M1720" s="663">
        <v>3353.91</v>
      </c>
      <c r="N1720" s="662">
        <v>21</v>
      </c>
      <c r="O1720" s="745">
        <v>6.5</v>
      </c>
      <c r="P1720" s="663">
        <v>2076.23</v>
      </c>
      <c r="Q1720" s="678">
        <v>0.61904761904761907</v>
      </c>
      <c r="R1720" s="662">
        <v>13</v>
      </c>
      <c r="S1720" s="678">
        <v>0.61904761904761907</v>
      </c>
      <c r="T1720" s="745">
        <v>4</v>
      </c>
      <c r="U1720" s="701">
        <v>0.61538461538461542</v>
      </c>
    </row>
    <row r="1721" spans="1:21" ht="14.4" customHeight="1" x14ac:dyDescent="0.3">
      <c r="A1721" s="661">
        <v>11</v>
      </c>
      <c r="B1721" s="662" t="s">
        <v>581</v>
      </c>
      <c r="C1721" s="662" t="s">
        <v>2731</v>
      </c>
      <c r="D1721" s="743" t="s">
        <v>4537</v>
      </c>
      <c r="E1721" s="744" t="s">
        <v>2752</v>
      </c>
      <c r="F1721" s="662" t="s">
        <v>2726</v>
      </c>
      <c r="G1721" s="662" t="s">
        <v>2766</v>
      </c>
      <c r="H1721" s="662" t="s">
        <v>582</v>
      </c>
      <c r="I1721" s="662" t="s">
        <v>2818</v>
      </c>
      <c r="J1721" s="662" t="s">
        <v>1248</v>
      </c>
      <c r="K1721" s="662" t="s">
        <v>2594</v>
      </c>
      <c r="L1721" s="663">
        <v>170.52</v>
      </c>
      <c r="M1721" s="663">
        <v>341.04</v>
      </c>
      <c r="N1721" s="662">
        <v>2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11</v>
      </c>
      <c r="B1722" s="662" t="s">
        <v>581</v>
      </c>
      <c r="C1722" s="662" t="s">
        <v>2731</v>
      </c>
      <c r="D1722" s="743" t="s">
        <v>4537</v>
      </c>
      <c r="E1722" s="744" t="s">
        <v>2752</v>
      </c>
      <c r="F1722" s="662" t="s">
        <v>2726</v>
      </c>
      <c r="G1722" s="662" t="s">
        <v>2766</v>
      </c>
      <c r="H1722" s="662" t="s">
        <v>582</v>
      </c>
      <c r="I1722" s="662" t="s">
        <v>1247</v>
      </c>
      <c r="J1722" s="662" t="s">
        <v>1248</v>
      </c>
      <c r="K1722" s="662" t="s">
        <v>2594</v>
      </c>
      <c r="L1722" s="663">
        <v>170.52</v>
      </c>
      <c r="M1722" s="663">
        <v>2216.7600000000002</v>
      </c>
      <c r="N1722" s="662">
        <v>13</v>
      </c>
      <c r="O1722" s="745">
        <v>6.5</v>
      </c>
      <c r="P1722" s="663">
        <v>1364.16</v>
      </c>
      <c r="Q1722" s="678">
        <v>0.61538461538461531</v>
      </c>
      <c r="R1722" s="662">
        <v>8</v>
      </c>
      <c r="S1722" s="678">
        <v>0.61538461538461542</v>
      </c>
      <c r="T1722" s="745">
        <v>4</v>
      </c>
      <c r="U1722" s="701">
        <v>0.61538461538461542</v>
      </c>
    </row>
    <row r="1723" spans="1:21" ht="14.4" customHeight="1" x14ac:dyDescent="0.3">
      <c r="A1723" s="661">
        <v>11</v>
      </c>
      <c r="B1723" s="662" t="s">
        <v>581</v>
      </c>
      <c r="C1723" s="662" t="s">
        <v>2731</v>
      </c>
      <c r="D1723" s="743" t="s">
        <v>4537</v>
      </c>
      <c r="E1723" s="744" t="s">
        <v>2752</v>
      </c>
      <c r="F1723" s="662" t="s">
        <v>2726</v>
      </c>
      <c r="G1723" s="662" t="s">
        <v>2766</v>
      </c>
      <c r="H1723" s="662" t="s">
        <v>582</v>
      </c>
      <c r="I1723" s="662" t="s">
        <v>2859</v>
      </c>
      <c r="J1723" s="662" t="s">
        <v>1248</v>
      </c>
      <c r="K1723" s="662" t="s">
        <v>2594</v>
      </c>
      <c r="L1723" s="663">
        <v>0</v>
      </c>
      <c r="M1723" s="663">
        <v>0</v>
      </c>
      <c r="N1723" s="662">
        <v>2</v>
      </c>
      <c r="O1723" s="745">
        <v>1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11</v>
      </c>
      <c r="B1724" s="662" t="s">
        <v>581</v>
      </c>
      <c r="C1724" s="662" t="s">
        <v>2731</v>
      </c>
      <c r="D1724" s="743" t="s">
        <v>4537</v>
      </c>
      <c r="E1724" s="744" t="s">
        <v>2752</v>
      </c>
      <c r="F1724" s="662" t="s">
        <v>2726</v>
      </c>
      <c r="G1724" s="662" t="s">
        <v>3623</v>
      </c>
      <c r="H1724" s="662" t="s">
        <v>582</v>
      </c>
      <c r="I1724" s="662" t="s">
        <v>1826</v>
      </c>
      <c r="J1724" s="662" t="s">
        <v>1498</v>
      </c>
      <c r="K1724" s="662" t="s">
        <v>4232</v>
      </c>
      <c r="L1724" s="663">
        <v>508.75</v>
      </c>
      <c r="M1724" s="663">
        <v>1526.25</v>
      </c>
      <c r="N1724" s="662">
        <v>3</v>
      </c>
      <c r="O1724" s="745">
        <v>1.5</v>
      </c>
      <c r="P1724" s="663">
        <v>1526.25</v>
      </c>
      <c r="Q1724" s="678">
        <v>1</v>
      </c>
      <c r="R1724" s="662">
        <v>3</v>
      </c>
      <c r="S1724" s="678">
        <v>1</v>
      </c>
      <c r="T1724" s="745">
        <v>1.5</v>
      </c>
      <c r="U1724" s="701">
        <v>1</v>
      </c>
    </row>
    <row r="1725" spans="1:21" ht="14.4" customHeight="1" x14ac:dyDescent="0.3">
      <c r="A1725" s="661">
        <v>11</v>
      </c>
      <c r="B1725" s="662" t="s">
        <v>581</v>
      </c>
      <c r="C1725" s="662" t="s">
        <v>2731</v>
      </c>
      <c r="D1725" s="743" t="s">
        <v>4537</v>
      </c>
      <c r="E1725" s="744" t="s">
        <v>2752</v>
      </c>
      <c r="F1725" s="662" t="s">
        <v>2726</v>
      </c>
      <c r="G1725" s="662" t="s">
        <v>3623</v>
      </c>
      <c r="H1725" s="662" t="s">
        <v>582</v>
      </c>
      <c r="I1725" s="662" t="s">
        <v>4233</v>
      </c>
      <c r="J1725" s="662" t="s">
        <v>3797</v>
      </c>
      <c r="K1725" s="662" t="s">
        <v>4234</v>
      </c>
      <c r="L1725" s="663">
        <v>0</v>
      </c>
      <c r="M1725" s="663">
        <v>0</v>
      </c>
      <c r="N1725" s="662">
        <v>3</v>
      </c>
      <c r="O1725" s="745">
        <v>0.5</v>
      </c>
      <c r="P1725" s="663">
        <v>0</v>
      </c>
      <c r="Q1725" s="678"/>
      <c r="R1725" s="662">
        <v>3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11</v>
      </c>
      <c r="B1726" s="662" t="s">
        <v>581</v>
      </c>
      <c r="C1726" s="662" t="s">
        <v>2731</v>
      </c>
      <c r="D1726" s="743" t="s">
        <v>4537</v>
      </c>
      <c r="E1726" s="744" t="s">
        <v>2752</v>
      </c>
      <c r="F1726" s="662" t="s">
        <v>2726</v>
      </c>
      <c r="G1726" s="662" t="s">
        <v>2768</v>
      </c>
      <c r="H1726" s="662" t="s">
        <v>582</v>
      </c>
      <c r="I1726" s="662" t="s">
        <v>1957</v>
      </c>
      <c r="J1726" s="662" t="s">
        <v>1958</v>
      </c>
      <c r="K1726" s="662" t="s">
        <v>2594</v>
      </c>
      <c r="L1726" s="663">
        <v>66.819999999999993</v>
      </c>
      <c r="M1726" s="663">
        <v>267.27999999999997</v>
      </c>
      <c r="N1726" s="662">
        <v>4</v>
      </c>
      <c r="O1726" s="745">
        <v>1.5</v>
      </c>
      <c r="P1726" s="663">
        <v>267.27999999999997</v>
      </c>
      <c r="Q1726" s="678">
        <v>1</v>
      </c>
      <c r="R1726" s="662">
        <v>4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11</v>
      </c>
      <c r="B1727" s="662" t="s">
        <v>581</v>
      </c>
      <c r="C1727" s="662" t="s">
        <v>2731</v>
      </c>
      <c r="D1727" s="743" t="s">
        <v>4537</v>
      </c>
      <c r="E1727" s="744" t="s">
        <v>2752</v>
      </c>
      <c r="F1727" s="662" t="s">
        <v>2726</v>
      </c>
      <c r="G1727" s="662" t="s">
        <v>2819</v>
      </c>
      <c r="H1727" s="662" t="s">
        <v>582</v>
      </c>
      <c r="I1727" s="662" t="s">
        <v>3936</v>
      </c>
      <c r="J1727" s="662" t="s">
        <v>2821</v>
      </c>
      <c r="K1727" s="662" t="s">
        <v>3937</v>
      </c>
      <c r="L1727" s="663">
        <v>115.26</v>
      </c>
      <c r="M1727" s="663">
        <v>115.26</v>
      </c>
      <c r="N1727" s="662">
        <v>1</v>
      </c>
      <c r="O1727" s="745">
        <v>0.5</v>
      </c>
      <c r="P1727" s="663">
        <v>115.26</v>
      </c>
      <c r="Q1727" s="678">
        <v>1</v>
      </c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11</v>
      </c>
      <c r="B1728" s="662" t="s">
        <v>581</v>
      </c>
      <c r="C1728" s="662" t="s">
        <v>2731</v>
      </c>
      <c r="D1728" s="743" t="s">
        <v>4537</v>
      </c>
      <c r="E1728" s="744" t="s">
        <v>2752</v>
      </c>
      <c r="F1728" s="662" t="s">
        <v>2726</v>
      </c>
      <c r="G1728" s="662" t="s">
        <v>4235</v>
      </c>
      <c r="H1728" s="662" t="s">
        <v>582</v>
      </c>
      <c r="I1728" s="662" t="s">
        <v>4236</v>
      </c>
      <c r="J1728" s="662" t="s">
        <v>4237</v>
      </c>
      <c r="K1728" s="662" t="s">
        <v>4238</v>
      </c>
      <c r="L1728" s="663">
        <v>344</v>
      </c>
      <c r="M1728" s="663">
        <v>344</v>
      </c>
      <c r="N1728" s="662">
        <v>1</v>
      </c>
      <c r="O1728" s="745">
        <v>0.5</v>
      </c>
      <c r="P1728" s="663">
        <v>344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11</v>
      </c>
      <c r="B1729" s="662" t="s">
        <v>581</v>
      </c>
      <c r="C1729" s="662" t="s">
        <v>2731</v>
      </c>
      <c r="D1729" s="743" t="s">
        <v>4537</v>
      </c>
      <c r="E1729" s="744" t="s">
        <v>2752</v>
      </c>
      <c r="F1729" s="662" t="s">
        <v>2726</v>
      </c>
      <c r="G1729" s="662" t="s">
        <v>3316</v>
      </c>
      <c r="H1729" s="662" t="s">
        <v>582</v>
      </c>
      <c r="I1729" s="662" t="s">
        <v>3317</v>
      </c>
      <c r="J1729" s="662" t="s">
        <v>3318</v>
      </c>
      <c r="K1729" s="662" t="s">
        <v>1565</v>
      </c>
      <c r="L1729" s="663">
        <v>79.849999999999994</v>
      </c>
      <c r="M1729" s="663">
        <v>5589.5</v>
      </c>
      <c r="N1729" s="662">
        <v>70</v>
      </c>
      <c r="O1729" s="745">
        <v>20.5</v>
      </c>
      <c r="P1729" s="663">
        <v>1277.6000000000001</v>
      </c>
      <c r="Q1729" s="678">
        <v>0.22857142857142859</v>
      </c>
      <c r="R1729" s="662">
        <v>16</v>
      </c>
      <c r="S1729" s="678">
        <v>0.22857142857142856</v>
      </c>
      <c r="T1729" s="745">
        <v>5</v>
      </c>
      <c r="U1729" s="701">
        <v>0.24390243902439024</v>
      </c>
    </row>
    <row r="1730" spans="1:21" ht="14.4" customHeight="1" x14ac:dyDescent="0.3">
      <c r="A1730" s="661">
        <v>11</v>
      </c>
      <c r="B1730" s="662" t="s">
        <v>581</v>
      </c>
      <c r="C1730" s="662" t="s">
        <v>2731</v>
      </c>
      <c r="D1730" s="743" t="s">
        <v>4537</v>
      </c>
      <c r="E1730" s="744" t="s">
        <v>2752</v>
      </c>
      <c r="F1730" s="662" t="s">
        <v>2726</v>
      </c>
      <c r="G1730" s="662" t="s">
        <v>3316</v>
      </c>
      <c r="H1730" s="662" t="s">
        <v>582</v>
      </c>
      <c r="I1730" s="662" t="s">
        <v>3511</v>
      </c>
      <c r="J1730" s="662" t="s">
        <v>3318</v>
      </c>
      <c r="K1730" s="662" t="s">
        <v>3512</v>
      </c>
      <c r="L1730" s="663">
        <v>0</v>
      </c>
      <c r="M1730" s="663">
        <v>0</v>
      </c>
      <c r="N1730" s="662">
        <v>33</v>
      </c>
      <c r="O1730" s="745">
        <v>9</v>
      </c>
      <c r="P1730" s="663">
        <v>0</v>
      </c>
      <c r="Q1730" s="678"/>
      <c r="R1730" s="662">
        <v>13</v>
      </c>
      <c r="S1730" s="678">
        <v>0.39393939393939392</v>
      </c>
      <c r="T1730" s="745">
        <v>3</v>
      </c>
      <c r="U1730" s="701">
        <v>0.33333333333333331</v>
      </c>
    </row>
    <row r="1731" spans="1:21" ht="14.4" customHeight="1" x14ac:dyDescent="0.3">
      <c r="A1731" s="661">
        <v>11</v>
      </c>
      <c r="B1731" s="662" t="s">
        <v>581</v>
      </c>
      <c r="C1731" s="662" t="s">
        <v>2731</v>
      </c>
      <c r="D1731" s="743" t="s">
        <v>4537</v>
      </c>
      <c r="E1731" s="744" t="s">
        <v>2752</v>
      </c>
      <c r="F1731" s="662" t="s">
        <v>2726</v>
      </c>
      <c r="G1731" s="662" t="s">
        <v>2769</v>
      </c>
      <c r="H1731" s="662" t="s">
        <v>582</v>
      </c>
      <c r="I1731" s="662" t="s">
        <v>897</v>
      </c>
      <c r="J1731" s="662" t="s">
        <v>898</v>
      </c>
      <c r="K1731" s="662" t="s">
        <v>2770</v>
      </c>
      <c r="L1731" s="663">
        <v>72.64</v>
      </c>
      <c r="M1731" s="663">
        <v>145.28</v>
      </c>
      <c r="N1731" s="662">
        <v>2</v>
      </c>
      <c r="O1731" s="745">
        <v>2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11</v>
      </c>
      <c r="B1732" s="662" t="s">
        <v>581</v>
      </c>
      <c r="C1732" s="662" t="s">
        <v>2731</v>
      </c>
      <c r="D1732" s="743" t="s">
        <v>4537</v>
      </c>
      <c r="E1732" s="744" t="s">
        <v>2752</v>
      </c>
      <c r="F1732" s="662" t="s">
        <v>2726</v>
      </c>
      <c r="G1732" s="662" t="s">
        <v>2769</v>
      </c>
      <c r="H1732" s="662" t="s">
        <v>582</v>
      </c>
      <c r="I1732" s="662" t="s">
        <v>897</v>
      </c>
      <c r="J1732" s="662" t="s">
        <v>898</v>
      </c>
      <c r="K1732" s="662" t="s">
        <v>2770</v>
      </c>
      <c r="L1732" s="663">
        <v>54.81</v>
      </c>
      <c r="M1732" s="663">
        <v>328.86</v>
      </c>
      <c r="N1732" s="662">
        <v>6</v>
      </c>
      <c r="O1732" s="745">
        <v>2.5</v>
      </c>
      <c r="P1732" s="663">
        <v>109.62</v>
      </c>
      <c r="Q1732" s="678">
        <v>0.33333333333333331</v>
      </c>
      <c r="R1732" s="662">
        <v>2</v>
      </c>
      <c r="S1732" s="678">
        <v>0.33333333333333331</v>
      </c>
      <c r="T1732" s="745">
        <v>1.5</v>
      </c>
      <c r="U1732" s="701">
        <v>0.6</v>
      </c>
    </row>
    <row r="1733" spans="1:21" ht="14.4" customHeight="1" x14ac:dyDescent="0.3">
      <c r="A1733" s="661">
        <v>11</v>
      </c>
      <c r="B1733" s="662" t="s">
        <v>581</v>
      </c>
      <c r="C1733" s="662" t="s">
        <v>2731</v>
      </c>
      <c r="D1733" s="743" t="s">
        <v>4537</v>
      </c>
      <c r="E1733" s="744" t="s">
        <v>2752</v>
      </c>
      <c r="F1733" s="662" t="s">
        <v>2726</v>
      </c>
      <c r="G1733" s="662" t="s">
        <v>2769</v>
      </c>
      <c r="H1733" s="662" t="s">
        <v>582</v>
      </c>
      <c r="I1733" s="662" t="s">
        <v>2860</v>
      </c>
      <c r="J1733" s="662" t="s">
        <v>2861</v>
      </c>
      <c r="K1733" s="662" t="s">
        <v>2862</v>
      </c>
      <c r="L1733" s="663">
        <v>96.84</v>
      </c>
      <c r="M1733" s="663">
        <v>193.68</v>
      </c>
      <c r="N1733" s="662">
        <v>2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11</v>
      </c>
      <c r="B1734" s="662" t="s">
        <v>581</v>
      </c>
      <c r="C1734" s="662" t="s">
        <v>2731</v>
      </c>
      <c r="D1734" s="743" t="s">
        <v>4537</v>
      </c>
      <c r="E1734" s="744" t="s">
        <v>2752</v>
      </c>
      <c r="F1734" s="662" t="s">
        <v>2726</v>
      </c>
      <c r="G1734" s="662" t="s">
        <v>2769</v>
      </c>
      <c r="H1734" s="662" t="s">
        <v>582</v>
      </c>
      <c r="I1734" s="662" t="s">
        <v>3040</v>
      </c>
      <c r="J1734" s="662" t="s">
        <v>2861</v>
      </c>
      <c r="K1734" s="662" t="s">
        <v>3041</v>
      </c>
      <c r="L1734" s="663">
        <v>322.8</v>
      </c>
      <c r="M1734" s="663">
        <v>322.8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11</v>
      </c>
      <c r="B1735" s="662" t="s">
        <v>581</v>
      </c>
      <c r="C1735" s="662" t="s">
        <v>2731</v>
      </c>
      <c r="D1735" s="743" t="s">
        <v>4537</v>
      </c>
      <c r="E1735" s="744" t="s">
        <v>2752</v>
      </c>
      <c r="F1735" s="662" t="s">
        <v>2726</v>
      </c>
      <c r="G1735" s="662" t="s">
        <v>2769</v>
      </c>
      <c r="H1735" s="662" t="s">
        <v>582</v>
      </c>
      <c r="I1735" s="662" t="s">
        <v>3942</v>
      </c>
      <c r="J1735" s="662" t="s">
        <v>3943</v>
      </c>
      <c r="K1735" s="662" t="s">
        <v>3944</v>
      </c>
      <c r="L1735" s="663">
        <v>0</v>
      </c>
      <c r="M1735" s="663">
        <v>0</v>
      </c>
      <c r="N1735" s="662">
        <v>4</v>
      </c>
      <c r="O1735" s="745">
        <v>1</v>
      </c>
      <c r="P1735" s="663">
        <v>0</v>
      </c>
      <c r="Q1735" s="678"/>
      <c r="R1735" s="662">
        <v>2</v>
      </c>
      <c r="S1735" s="678">
        <v>0.5</v>
      </c>
      <c r="T1735" s="745">
        <v>0.5</v>
      </c>
      <c r="U1735" s="701">
        <v>0.5</v>
      </c>
    </row>
    <row r="1736" spans="1:21" ht="14.4" customHeight="1" x14ac:dyDescent="0.3">
      <c r="A1736" s="661">
        <v>11</v>
      </c>
      <c r="B1736" s="662" t="s">
        <v>581</v>
      </c>
      <c r="C1736" s="662" t="s">
        <v>2731</v>
      </c>
      <c r="D1736" s="743" t="s">
        <v>4537</v>
      </c>
      <c r="E1736" s="744" t="s">
        <v>2752</v>
      </c>
      <c r="F1736" s="662" t="s">
        <v>2726</v>
      </c>
      <c r="G1736" s="662" t="s">
        <v>2769</v>
      </c>
      <c r="H1736" s="662" t="s">
        <v>582</v>
      </c>
      <c r="I1736" s="662" t="s">
        <v>4061</v>
      </c>
      <c r="J1736" s="662" t="s">
        <v>3943</v>
      </c>
      <c r="K1736" s="662" t="s">
        <v>4062</v>
      </c>
      <c r="L1736" s="663">
        <v>0</v>
      </c>
      <c r="M1736" s="663">
        <v>0</v>
      </c>
      <c r="N1736" s="662">
        <v>2</v>
      </c>
      <c r="O1736" s="745">
        <v>1</v>
      </c>
      <c r="P1736" s="663">
        <v>0</v>
      </c>
      <c r="Q1736" s="678"/>
      <c r="R1736" s="662">
        <v>1</v>
      </c>
      <c r="S1736" s="678">
        <v>0.5</v>
      </c>
      <c r="T1736" s="745">
        <v>0.5</v>
      </c>
      <c r="U1736" s="701">
        <v>0.5</v>
      </c>
    </row>
    <row r="1737" spans="1:21" ht="14.4" customHeight="1" x14ac:dyDescent="0.3">
      <c r="A1737" s="661">
        <v>11</v>
      </c>
      <c r="B1737" s="662" t="s">
        <v>581</v>
      </c>
      <c r="C1737" s="662" t="s">
        <v>2731</v>
      </c>
      <c r="D1737" s="743" t="s">
        <v>4537</v>
      </c>
      <c r="E1737" s="744" t="s">
        <v>2752</v>
      </c>
      <c r="F1737" s="662" t="s">
        <v>2726</v>
      </c>
      <c r="G1737" s="662" t="s">
        <v>2769</v>
      </c>
      <c r="H1737" s="662" t="s">
        <v>582</v>
      </c>
      <c r="I1737" s="662" t="s">
        <v>3945</v>
      </c>
      <c r="J1737" s="662" t="s">
        <v>3946</v>
      </c>
      <c r="K1737" s="662" t="s">
        <v>3947</v>
      </c>
      <c r="L1737" s="663">
        <v>0</v>
      </c>
      <c r="M1737" s="663">
        <v>0</v>
      </c>
      <c r="N1737" s="662">
        <v>23</v>
      </c>
      <c r="O1737" s="745">
        <v>13</v>
      </c>
      <c r="P1737" s="663">
        <v>0</v>
      </c>
      <c r="Q1737" s="678"/>
      <c r="R1737" s="662">
        <v>12</v>
      </c>
      <c r="S1737" s="678">
        <v>0.52173913043478259</v>
      </c>
      <c r="T1737" s="745">
        <v>7</v>
      </c>
      <c r="U1737" s="701">
        <v>0.53846153846153844</v>
      </c>
    </row>
    <row r="1738" spans="1:21" ht="14.4" customHeight="1" x14ac:dyDescent="0.3">
      <c r="A1738" s="661">
        <v>11</v>
      </c>
      <c r="B1738" s="662" t="s">
        <v>581</v>
      </c>
      <c r="C1738" s="662" t="s">
        <v>2731</v>
      </c>
      <c r="D1738" s="743" t="s">
        <v>4537</v>
      </c>
      <c r="E1738" s="744" t="s">
        <v>2752</v>
      </c>
      <c r="F1738" s="662" t="s">
        <v>2726</v>
      </c>
      <c r="G1738" s="662" t="s">
        <v>2769</v>
      </c>
      <c r="H1738" s="662" t="s">
        <v>582</v>
      </c>
      <c r="I1738" s="662" t="s">
        <v>3042</v>
      </c>
      <c r="J1738" s="662" t="s">
        <v>3043</v>
      </c>
      <c r="K1738" s="662" t="s">
        <v>3044</v>
      </c>
      <c r="L1738" s="663">
        <v>96.84</v>
      </c>
      <c r="M1738" s="663">
        <v>193.68</v>
      </c>
      <c r="N1738" s="662">
        <v>2</v>
      </c>
      <c r="O1738" s="745">
        <v>1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11</v>
      </c>
      <c r="B1739" s="662" t="s">
        <v>581</v>
      </c>
      <c r="C1739" s="662" t="s">
        <v>2731</v>
      </c>
      <c r="D1739" s="743" t="s">
        <v>4537</v>
      </c>
      <c r="E1739" s="744" t="s">
        <v>2752</v>
      </c>
      <c r="F1739" s="662" t="s">
        <v>2726</v>
      </c>
      <c r="G1739" s="662" t="s">
        <v>2769</v>
      </c>
      <c r="H1739" s="662" t="s">
        <v>582</v>
      </c>
      <c r="I1739" s="662" t="s">
        <v>3948</v>
      </c>
      <c r="J1739" s="662" t="s">
        <v>3949</v>
      </c>
      <c r="K1739" s="662" t="s">
        <v>3950</v>
      </c>
      <c r="L1739" s="663">
        <v>39.020000000000003</v>
      </c>
      <c r="M1739" s="663">
        <v>78.040000000000006</v>
      </c>
      <c r="N1739" s="662">
        <v>2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11</v>
      </c>
      <c r="B1740" s="662" t="s">
        <v>581</v>
      </c>
      <c r="C1740" s="662" t="s">
        <v>2731</v>
      </c>
      <c r="D1740" s="743" t="s">
        <v>4537</v>
      </c>
      <c r="E1740" s="744" t="s">
        <v>2752</v>
      </c>
      <c r="F1740" s="662" t="s">
        <v>2726</v>
      </c>
      <c r="G1740" s="662" t="s">
        <v>2769</v>
      </c>
      <c r="H1740" s="662" t="s">
        <v>582</v>
      </c>
      <c r="I1740" s="662" t="s">
        <v>3652</v>
      </c>
      <c r="J1740" s="662" t="s">
        <v>3013</v>
      </c>
      <c r="K1740" s="662" t="s">
        <v>3653</v>
      </c>
      <c r="L1740" s="663">
        <v>161.4</v>
      </c>
      <c r="M1740" s="663">
        <v>322.8</v>
      </c>
      <c r="N1740" s="662">
        <v>2</v>
      </c>
      <c r="O1740" s="745">
        <v>1</v>
      </c>
      <c r="P1740" s="663">
        <v>161.4</v>
      </c>
      <c r="Q1740" s="678">
        <v>0.5</v>
      </c>
      <c r="R1740" s="662">
        <v>1</v>
      </c>
      <c r="S1740" s="678">
        <v>0.5</v>
      </c>
      <c r="T1740" s="745">
        <v>0.5</v>
      </c>
      <c r="U1740" s="701">
        <v>0.5</v>
      </c>
    </row>
    <row r="1741" spans="1:21" ht="14.4" customHeight="1" x14ac:dyDescent="0.3">
      <c r="A1741" s="661">
        <v>11</v>
      </c>
      <c r="B1741" s="662" t="s">
        <v>581</v>
      </c>
      <c r="C1741" s="662" t="s">
        <v>2731</v>
      </c>
      <c r="D1741" s="743" t="s">
        <v>4537</v>
      </c>
      <c r="E1741" s="744" t="s">
        <v>2752</v>
      </c>
      <c r="F1741" s="662" t="s">
        <v>2726</v>
      </c>
      <c r="G1741" s="662" t="s">
        <v>2769</v>
      </c>
      <c r="H1741" s="662" t="s">
        <v>582</v>
      </c>
      <c r="I1741" s="662" t="s">
        <v>4063</v>
      </c>
      <c r="J1741" s="662" t="s">
        <v>3946</v>
      </c>
      <c r="K1741" s="662" t="s">
        <v>4064</v>
      </c>
      <c r="L1741" s="663">
        <v>0</v>
      </c>
      <c r="M1741" s="663">
        <v>0</v>
      </c>
      <c r="N1741" s="662">
        <v>9</v>
      </c>
      <c r="O1741" s="745">
        <v>5.5</v>
      </c>
      <c r="P1741" s="663">
        <v>0</v>
      </c>
      <c r="Q1741" s="678"/>
      <c r="R1741" s="662">
        <v>3</v>
      </c>
      <c r="S1741" s="678">
        <v>0.33333333333333331</v>
      </c>
      <c r="T1741" s="745">
        <v>1.5</v>
      </c>
      <c r="U1741" s="701">
        <v>0.27272727272727271</v>
      </c>
    </row>
    <row r="1742" spans="1:21" ht="14.4" customHeight="1" x14ac:dyDescent="0.3">
      <c r="A1742" s="661">
        <v>11</v>
      </c>
      <c r="B1742" s="662" t="s">
        <v>581</v>
      </c>
      <c r="C1742" s="662" t="s">
        <v>2731</v>
      </c>
      <c r="D1742" s="743" t="s">
        <v>4537</v>
      </c>
      <c r="E1742" s="744" t="s">
        <v>2752</v>
      </c>
      <c r="F1742" s="662" t="s">
        <v>2726</v>
      </c>
      <c r="G1742" s="662" t="s">
        <v>2823</v>
      </c>
      <c r="H1742" s="662" t="s">
        <v>582</v>
      </c>
      <c r="I1742" s="662" t="s">
        <v>3056</v>
      </c>
      <c r="J1742" s="662" t="s">
        <v>676</v>
      </c>
      <c r="K1742" s="662" t="s">
        <v>2825</v>
      </c>
      <c r="L1742" s="663">
        <v>110.28</v>
      </c>
      <c r="M1742" s="663">
        <v>110.28</v>
      </c>
      <c r="N1742" s="662">
        <v>1</v>
      </c>
      <c r="O1742" s="745">
        <v>0.5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11</v>
      </c>
      <c r="B1743" s="662" t="s">
        <v>581</v>
      </c>
      <c r="C1743" s="662" t="s">
        <v>2731</v>
      </c>
      <c r="D1743" s="743" t="s">
        <v>4537</v>
      </c>
      <c r="E1743" s="744" t="s">
        <v>2752</v>
      </c>
      <c r="F1743" s="662" t="s">
        <v>2726</v>
      </c>
      <c r="G1743" s="662" t="s">
        <v>2771</v>
      </c>
      <c r="H1743" s="662" t="s">
        <v>582</v>
      </c>
      <c r="I1743" s="662" t="s">
        <v>3663</v>
      </c>
      <c r="J1743" s="662" t="s">
        <v>3664</v>
      </c>
      <c r="K1743" s="662" t="s">
        <v>3665</v>
      </c>
      <c r="L1743" s="663">
        <v>79.48</v>
      </c>
      <c r="M1743" s="663">
        <v>238.44</v>
      </c>
      <c r="N1743" s="662">
        <v>3</v>
      </c>
      <c r="O1743" s="745">
        <v>1.5</v>
      </c>
      <c r="P1743" s="663">
        <v>238.44</v>
      </c>
      <c r="Q1743" s="678">
        <v>1</v>
      </c>
      <c r="R1743" s="662">
        <v>3</v>
      </c>
      <c r="S1743" s="678">
        <v>1</v>
      </c>
      <c r="T1743" s="745">
        <v>1.5</v>
      </c>
      <c r="U1743" s="701">
        <v>1</v>
      </c>
    </row>
    <row r="1744" spans="1:21" ht="14.4" customHeight="1" x14ac:dyDescent="0.3">
      <c r="A1744" s="661">
        <v>11</v>
      </c>
      <c r="B1744" s="662" t="s">
        <v>581</v>
      </c>
      <c r="C1744" s="662" t="s">
        <v>2731</v>
      </c>
      <c r="D1744" s="743" t="s">
        <v>4537</v>
      </c>
      <c r="E1744" s="744" t="s">
        <v>2752</v>
      </c>
      <c r="F1744" s="662" t="s">
        <v>2726</v>
      </c>
      <c r="G1744" s="662" t="s">
        <v>2771</v>
      </c>
      <c r="H1744" s="662" t="s">
        <v>582</v>
      </c>
      <c r="I1744" s="662" t="s">
        <v>2772</v>
      </c>
      <c r="J1744" s="662" t="s">
        <v>2773</v>
      </c>
      <c r="K1744" s="662" t="s">
        <v>2774</v>
      </c>
      <c r="L1744" s="663">
        <v>39.74</v>
      </c>
      <c r="M1744" s="663">
        <v>158.96</v>
      </c>
      <c r="N1744" s="662">
        <v>4</v>
      </c>
      <c r="O1744" s="745">
        <v>0.5</v>
      </c>
      <c r="P1744" s="663">
        <v>158.96</v>
      </c>
      <c r="Q1744" s="678">
        <v>1</v>
      </c>
      <c r="R1744" s="662">
        <v>4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11</v>
      </c>
      <c r="B1745" s="662" t="s">
        <v>581</v>
      </c>
      <c r="C1745" s="662" t="s">
        <v>2731</v>
      </c>
      <c r="D1745" s="743" t="s">
        <v>4537</v>
      </c>
      <c r="E1745" s="744" t="s">
        <v>2752</v>
      </c>
      <c r="F1745" s="662" t="s">
        <v>2726</v>
      </c>
      <c r="G1745" s="662" t="s">
        <v>4239</v>
      </c>
      <c r="H1745" s="662" t="s">
        <v>582</v>
      </c>
      <c r="I1745" s="662" t="s">
        <v>4240</v>
      </c>
      <c r="J1745" s="662" t="s">
        <v>4241</v>
      </c>
      <c r="K1745" s="662" t="s">
        <v>4242</v>
      </c>
      <c r="L1745" s="663">
        <v>798.69</v>
      </c>
      <c r="M1745" s="663">
        <v>4792.1400000000003</v>
      </c>
      <c r="N1745" s="662">
        <v>6</v>
      </c>
      <c r="O1745" s="745">
        <v>1</v>
      </c>
      <c r="P1745" s="663">
        <v>4792.1400000000003</v>
      </c>
      <c r="Q1745" s="678">
        <v>1</v>
      </c>
      <c r="R1745" s="662">
        <v>6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11</v>
      </c>
      <c r="B1746" s="662" t="s">
        <v>581</v>
      </c>
      <c r="C1746" s="662" t="s">
        <v>2731</v>
      </c>
      <c r="D1746" s="743" t="s">
        <v>4537</v>
      </c>
      <c r="E1746" s="744" t="s">
        <v>2752</v>
      </c>
      <c r="F1746" s="662" t="s">
        <v>2726</v>
      </c>
      <c r="G1746" s="662" t="s">
        <v>4243</v>
      </c>
      <c r="H1746" s="662" t="s">
        <v>1064</v>
      </c>
      <c r="I1746" s="662" t="s">
        <v>1115</v>
      </c>
      <c r="J1746" s="662" t="s">
        <v>1116</v>
      </c>
      <c r="K1746" s="662" t="s">
        <v>2573</v>
      </c>
      <c r="L1746" s="663">
        <v>185.34</v>
      </c>
      <c r="M1746" s="663">
        <v>185.34</v>
      </c>
      <c r="N1746" s="662">
        <v>1</v>
      </c>
      <c r="O1746" s="745">
        <v>1</v>
      </c>
      <c r="P1746" s="663">
        <v>185.34</v>
      </c>
      <c r="Q1746" s="678">
        <v>1</v>
      </c>
      <c r="R1746" s="662">
        <v>1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11</v>
      </c>
      <c r="B1747" s="662" t="s">
        <v>581</v>
      </c>
      <c r="C1747" s="662" t="s">
        <v>2731</v>
      </c>
      <c r="D1747" s="743" t="s">
        <v>4537</v>
      </c>
      <c r="E1747" s="744" t="s">
        <v>2752</v>
      </c>
      <c r="F1747" s="662" t="s">
        <v>2726</v>
      </c>
      <c r="G1747" s="662" t="s">
        <v>3325</v>
      </c>
      <c r="H1747" s="662" t="s">
        <v>582</v>
      </c>
      <c r="I1747" s="662" t="s">
        <v>3483</v>
      </c>
      <c r="J1747" s="662" t="s">
        <v>3327</v>
      </c>
      <c r="K1747" s="662" t="s">
        <v>3484</v>
      </c>
      <c r="L1747" s="663">
        <v>106.47</v>
      </c>
      <c r="M1747" s="663">
        <v>532.34999999999991</v>
      </c>
      <c r="N1747" s="662">
        <v>5</v>
      </c>
      <c r="O1747" s="745">
        <v>1.5</v>
      </c>
      <c r="P1747" s="663">
        <v>212.94</v>
      </c>
      <c r="Q1747" s="678">
        <v>0.40000000000000008</v>
      </c>
      <c r="R1747" s="662">
        <v>2</v>
      </c>
      <c r="S1747" s="678">
        <v>0.4</v>
      </c>
      <c r="T1747" s="745">
        <v>0.5</v>
      </c>
      <c r="U1747" s="701">
        <v>0.33333333333333331</v>
      </c>
    </row>
    <row r="1748" spans="1:21" ht="14.4" customHeight="1" x14ac:dyDescent="0.3">
      <c r="A1748" s="661">
        <v>11</v>
      </c>
      <c r="B1748" s="662" t="s">
        <v>581</v>
      </c>
      <c r="C1748" s="662" t="s">
        <v>2731</v>
      </c>
      <c r="D1748" s="743" t="s">
        <v>4537</v>
      </c>
      <c r="E1748" s="744" t="s">
        <v>2752</v>
      </c>
      <c r="F1748" s="662" t="s">
        <v>2726</v>
      </c>
      <c r="G1748" s="662" t="s">
        <v>3325</v>
      </c>
      <c r="H1748" s="662" t="s">
        <v>582</v>
      </c>
      <c r="I1748" s="662" t="s">
        <v>4244</v>
      </c>
      <c r="J1748" s="662" t="s">
        <v>4245</v>
      </c>
      <c r="K1748" s="662" t="s">
        <v>4246</v>
      </c>
      <c r="L1748" s="663">
        <v>0</v>
      </c>
      <c r="M1748" s="663">
        <v>0</v>
      </c>
      <c r="N1748" s="662">
        <v>1</v>
      </c>
      <c r="O1748" s="745">
        <v>1</v>
      </c>
      <c r="P1748" s="663">
        <v>0</v>
      </c>
      <c r="Q1748" s="678"/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11</v>
      </c>
      <c r="B1749" s="662" t="s">
        <v>581</v>
      </c>
      <c r="C1749" s="662" t="s">
        <v>2731</v>
      </c>
      <c r="D1749" s="743" t="s">
        <v>4537</v>
      </c>
      <c r="E1749" s="744" t="s">
        <v>2752</v>
      </c>
      <c r="F1749" s="662" t="s">
        <v>2726</v>
      </c>
      <c r="G1749" s="662" t="s">
        <v>3325</v>
      </c>
      <c r="H1749" s="662" t="s">
        <v>582</v>
      </c>
      <c r="I1749" s="662" t="s">
        <v>4247</v>
      </c>
      <c r="J1749" s="662" t="s">
        <v>4248</v>
      </c>
      <c r="K1749" s="662" t="s">
        <v>4249</v>
      </c>
      <c r="L1749" s="663">
        <v>169.47</v>
      </c>
      <c r="M1749" s="663">
        <v>169.47</v>
      </c>
      <c r="N1749" s="662">
        <v>1</v>
      </c>
      <c r="O1749" s="745">
        <v>0.5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11</v>
      </c>
      <c r="B1750" s="662" t="s">
        <v>581</v>
      </c>
      <c r="C1750" s="662" t="s">
        <v>2731</v>
      </c>
      <c r="D1750" s="743" t="s">
        <v>4537</v>
      </c>
      <c r="E1750" s="744" t="s">
        <v>2752</v>
      </c>
      <c r="F1750" s="662" t="s">
        <v>2726</v>
      </c>
      <c r="G1750" s="662" t="s">
        <v>3325</v>
      </c>
      <c r="H1750" s="662" t="s">
        <v>582</v>
      </c>
      <c r="I1750" s="662" t="s">
        <v>4250</v>
      </c>
      <c r="J1750" s="662" t="s">
        <v>4248</v>
      </c>
      <c r="K1750" s="662" t="s">
        <v>4251</v>
      </c>
      <c r="L1750" s="663">
        <v>0</v>
      </c>
      <c r="M1750" s="663">
        <v>0</v>
      </c>
      <c r="N1750" s="662">
        <v>1</v>
      </c>
      <c r="O1750" s="745">
        <v>1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11</v>
      </c>
      <c r="B1751" s="662" t="s">
        <v>581</v>
      </c>
      <c r="C1751" s="662" t="s">
        <v>2731</v>
      </c>
      <c r="D1751" s="743" t="s">
        <v>4537</v>
      </c>
      <c r="E1751" s="744" t="s">
        <v>2752</v>
      </c>
      <c r="F1751" s="662" t="s">
        <v>2726</v>
      </c>
      <c r="G1751" s="662" t="s">
        <v>2916</v>
      </c>
      <c r="H1751" s="662" t="s">
        <v>582</v>
      </c>
      <c r="I1751" s="662" t="s">
        <v>2109</v>
      </c>
      <c r="J1751" s="662" t="s">
        <v>2110</v>
      </c>
      <c r="K1751" s="662" t="s">
        <v>2917</v>
      </c>
      <c r="L1751" s="663">
        <v>156.77000000000001</v>
      </c>
      <c r="M1751" s="663">
        <v>1567.7000000000003</v>
      </c>
      <c r="N1751" s="662">
        <v>10</v>
      </c>
      <c r="O1751" s="745">
        <v>3.5</v>
      </c>
      <c r="P1751" s="663">
        <v>783.85000000000014</v>
      </c>
      <c r="Q1751" s="678">
        <v>0.5</v>
      </c>
      <c r="R1751" s="662">
        <v>5</v>
      </c>
      <c r="S1751" s="678">
        <v>0.5</v>
      </c>
      <c r="T1751" s="745">
        <v>2</v>
      </c>
      <c r="U1751" s="701">
        <v>0.5714285714285714</v>
      </c>
    </row>
    <row r="1752" spans="1:21" ht="14.4" customHeight="1" x14ac:dyDescent="0.3">
      <c r="A1752" s="661">
        <v>11</v>
      </c>
      <c r="B1752" s="662" t="s">
        <v>581</v>
      </c>
      <c r="C1752" s="662" t="s">
        <v>2731</v>
      </c>
      <c r="D1752" s="743" t="s">
        <v>4537</v>
      </c>
      <c r="E1752" s="744" t="s">
        <v>2752</v>
      </c>
      <c r="F1752" s="662" t="s">
        <v>2726</v>
      </c>
      <c r="G1752" s="662" t="s">
        <v>2864</v>
      </c>
      <c r="H1752" s="662" t="s">
        <v>582</v>
      </c>
      <c r="I1752" s="662" t="s">
        <v>1468</v>
      </c>
      <c r="J1752" s="662" t="s">
        <v>2865</v>
      </c>
      <c r="K1752" s="662" t="s">
        <v>1466</v>
      </c>
      <c r="L1752" s="663">
        <v>0</v>
      </c>
      <c r="M1752" s="663">
        <v>0</v>
      </c>
      <c r="N1752" s="662">
        <v>4</v>
      </c>
      <c r="O1752" s="745">
        <v>1</v>
      </c>
      <c r="P1752" s="663">
        <v>0</v>
      </c>
      <c r="Q1752" s="678"/>
      <c r="R1752" s="662">
        <v>2</v>
      </c>
      <c r="S1752" s="678">
        <v>0.5</v>
      </c>
      <c r="T1752" s="745">
        <v>0.5</v>
      </c>
      <c r="U1752" s="701">
        <v>0.5</v>
      </c>
    </row>
    <row r="1753" spans="1:21" ht="14.4" customHeight="1" x14ac:dyDescent="0.3">
      <c r="A1753" s="661">
        <v>11</v>
      </c>
      <c r="B1753" s="662" t="s">
        <v>581</v>
      </c>
      <c r="C1753" s="662" t="s">
        <v>2731</v>
      </c>
      <c r="D1753" s="743" t="s">
        <v>4537</v>
      </c>
      <c r="E1753" s="744" t="s">
        <v>2752</v>
      </c>
      <c r="F1753" s="662" t="s">
        <v>2726</v>
      </c>
      <c r="G1753" s="662" t="s">
        <v>3067</v>
      </c>
      <c r="H1753" s="662" t="s">
        <v>582</v>
      </c>
      <c r="I1753" s="662" t="s">
        <v>3068</v>
      </c>
      <c r="J1753" s="662" t="s">
        <v>3069</v>
      </c>
      <c r="K1753" s="662" t="s">
        <v>3070</v>
      </c>
      <c r="L1753" s="663">
        <v>159.71</v>
      </c>
      <c r="M1753" s="663">
        <v>6228.6900000000005</v>
      </c>
      <c r="N1753" s="662">
        <v>39</v>
      </c>
      <c r="O1753" s="745">
        <v>13</v>
      </c>
      <c r="P1753" s="663">
        <v>2395.65</v>
      </c>
      <c r="Q1753" s="678">
        <v>0.38461538461538458</v>
      </c>
      <c r="R1753" s="662">
        <v>15</v>
      </c>
      <c r="S1753" s="678">
        <v>0.38461538461538464</v>
      </c>
      <c r="T1753" s="745">
        <v>4.5</v>
      </c>
      <c r="U1753" s="701">
        <v>0.34615384615384615</v>
      </c>
    </row>
    <row r="1754" spans="1:21" ht="14.4" customHeight="1" x14ac:dyDescent="0.3">
      <c r="A1754" s="661">
        <v>11</v>
      </c>
      <c r="B1754" s="662" t="s">
        <v>581</v>
      </c>
      <c r="C1754" s="662" t="s">
        <v>2731</v>
      </c>
      <c r="D1754" s="743" t="s">
        <v>4537</v>
      </c>
      <c r="E1754" s="744" t="s">
        <v>2752</v>
      </c>
      <c r="F1754" s="662" t="s">
        <v>2726</v>
      </c>
      <c r="G1754" s="662" t="s">
        <v>3067</v>
      </c>
      <c r="H1754" s="662" t="s">
        <v>582</v>
      </c>
      <c r="I1754" s="662" t="s">
        <v>3330</v>
      </c>
      <c r="J1754" s="662" t="s">
        <v>3069</v>
      </c>
      <c r="K1754" s="662" t="s">
        <v>3331</v>
      </c>
      <c r="L1754" s="663">
        <v>0</v>
      </c>
      <c r="M1754" s="663">
        <v>0</v>
      </c>
      <c r="N1754" s="662">
        <v>13</v>
      </c>
      <c r="O1754" s="745">
        <v>8.5</v>
      </c>
      <c r="P1754" s="663">
        <v>0</v>
      </c>
      <c r="Q1754" s="678"/>
      <c r="R1754" s="662">
        <v>2</v>
      </c>
      <c r="S1754" s="678">
        <v>0.15384615384615385</v>
      </c>
      <c r="T1754" s="745">
        <v>1</v>
      </c>
      <c r="U1754" s="701">
        <v>0.11764705882352941</v>
      </c>
    </row>
    <row r="1755" spans="1:21" ht="14.4" customHeight="1" x14ac:dyDescent="0.3">
      <c r="A1755" s="661">
        <v>11</v>
      </c>
      <c r="B1755" s="662" t="s">
        <v>581</v>
      </c>
      <c r="C1755" s="662" t="s">
        <v>2731</v>
      </c>
      <c r="D1755" s="743" t="s">
        <v>4537</v>
      </c>
      <c r="E1755" s="744" t="s">
        <v>2752</v>
      </c>
      <c r="F1755" s="662" t="s">
        <v>2726</v>
      </c>
      <c r="G1755" s="662" t="s">
        <v>3067</v>
      </c>
      <c r="H1755" s="662" t="s">
        <v>582</v>
      </c>
      <c r="I1755" s="662" t="s">
        <v>3071</v>
      </c>
      <c r="J1755" s="662" t="s">
        <v>3069</v>
      </c>
      <c r="K1755" s="662" t="s">
        <v>3072</v>
      </c>
      <c r="L1755" s="663">
        <v>159.71</v>
      </c>
      <c r="M1755" s="663">
        <v>2235.94</v>
      </c>
      <c r="N1755" s="662">
        <v>14</v>
      </c>
      <c r="O1755" s="745">
        <v>3</v>
      </c>
      <c r="P1755" s="663">
        <v>798.55</v>
      </c>
      <c r="Q1755" s="678">
        <v>0.3571428571428571</v>
      </c>
      <c r="R1755" s="662">
        <v>5</v>
      </c>
      <c r="S1755" s="678">
        <v>0.35714285714285715</v>
      </c>
      <c r="T1755" s="745">
        <v>1</v>
      </c>
      <c r="U1755" s="701">
        <v>0.33333333333333331</v>
      </c>
    </row>
    <row r="1756" spans="1:21" ht="14.4" customHeight="1" x14ac:dyDescent="0.3">
      <c r="A1756" s="661">
        <v>11</v>
      </c>
      <c r="B1756" s="662" t="s">
        <v>581</v>
      </c>
      <c r="C1756" s="662" t="s">
        <v>2731</v>
      </c>
      <c r="D1756" s="743" t="s">
        <v>4537</v>
      </c>
      <c r="E1756" s="744" t="s">
        <v>2752</v>
      </c>
      <c r="F1756" s="662" t="s">
        <v>2726</v>
      </c>
      <c r="G1756" s="662" t="s">
        <v>3067</v>
      </c>
      <c r="H1756" s="662" t="s">
        <v>582</v>
      </c>
      <c r="I1756" s="662" t="s">
        <v>3334</v>
      </c>
      <c r="J1756" s="662" t="s">
        <v>3074</v>
      </c>
      <c r="K1756" s="662" t="s">
        <v>3335</v>
      </c>
      <c r="L1756" s="663">
        <v>0</v>
      </c>
      <c r="M1756" s="663">
        <v>0</v>
      </c>
      <c r="N1756" s="662">
        <v>1</v>
      </c>
      <c r="O1756" s="745">
        <v>0.5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11</v>
      </c>
      <c r="B1757" s="662" t="s">
        <v>581</v>
      </c>
      <c r="C1757" s="662" t="s">
        <v>2731</v>
      </c>
      <c r="D1757" s="743" t="s">
        <v>4537</v>
      </c>
      <c r="E1757" s="744" t="s">
        <v>2752</v>
      </c>
      <c r="F1757" s="662" t="s">
        <v>2726</v>
      </c>
      <c r="G1757" s="662" t="s">
        <v>3067</v>
      </c>
      <c r="H1757" s="662" t="s">
        <v>582</v>
      </c>
      <c r="I1757" s="662" t="s">
        <v>3073</v>
      </c>
      <c r="J1757" s="662" t="s">
        <v>3074</v>
      </c>
      <c r="K1757" s="662" t="s">
        <v>3075</v>
      </c>
      <c r="L1757" s="663">
        <v>0</v>
      </c>
      <c r="M1757" s="663">
        <v>0</v>
      </c>
      <c r="N1757" s="662">
        <v>3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11</v>
      </c>
      <c r="B1758" s="662" t="s">
        <v>581</v>
      </c>
      <c r="C1758" s="662" t="s">
        <v>2731</v>
      </c>
      <c r="D1758" s="743" t="s">
        <v>4537</v>
      </c>
      <c r="E1758" s="744" t="s">
        <v>2752</v>
      </c>
      <c r="F1758" s="662" t="s">
        <v>2726</v>
      </c>
      <c r="G1758" s="662" t="s">
        <v>2828</v>
      </c>
      <c r="H1758" s="662" t="s">
        <v>582</v>
      </c>
      <c r="I1758" s="662" t="s">
        <v>2829</v>
      </c>
      <c r="J1758" s="662" t="s">
        <v>799</v>
      </c>
      <c r="K1758" s="662" t="s">
        <v>2830</v>
      </c>
      <c r="L1758" s="663">
        <v>0</v>
      </c>
      <c r="M1758" s="663">
        <v>0</v>
      </c>
      <c r="N1758" s="662">
        <v>6</v>
      </c>
      <c r="O1758" s="745">
        <v>2.5</v>
      </c>
      <c r="P1758" s="663">
        <v>0</v>
      </c>
      <c r="Q1758" s="678"/>
      <c r="R1758" s="662">
        <v>1</v>
      </c>
      <c r="S1758" s="678">
        <v>0.16666666666666666</v>
      </c>
      <c r="T1758" s="745">
        <v>0.5</v>
      </c>
      <c r="U1758" s="701">
        <v>0.2</v>
      </c>
    </row>
    <row r="1759" spans="1:21" ht="14.4" customHeight="1" x14ac:dyDescent="0.3">
      <c r="A1759" s="661">
        <v>11</v>
      </c>
      <c r="B1759" s="662" t="s">
        <v>581</v>
      </c>
      <c r="C1759" s="662" t="s">
        <v>2731</v>
      </c>
      <c r="D1759" s="743" t="s">
        <v>4537</v>
      </c>
      <c r="E1759" s="744" t="s">
        <v>2752</v>
      </c>
      <c r="F1759" s="662" t="s">
        <v>2726</v>
      </c>
      <c r="G1759" s="662" t="s">
        <v>2828</v>
      </c>
      <c r="H1759" s="662" t="s">
        <v>582</v>
      </c>
      <c r="I1759" s="662" t="s">
        <v>1851</v>
      </c>
      <c r="J1759" s="662" t="s">
        <v>799</v>
      </c>
      <c r="K1759" s="662" t="s">
        <v>1852</v>
      </c>
      <c r="L1759" s="663">
        <v>0</v>
      </c>
      <c r="M1759" s="663">
        <v>0</v>
      </c>
      <c r="N1759" s="662">
        <v>6</v>
      </c>
      <c r="O1759" s="745">
        <v>3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11</v>
      </c>
      <c r="B1760" s="662" t="s">
        <v>581</v>
      </c>
      <c r="C1760" s="662" t="s">
        <v>2731</v>
      </c>
      <c r="D1760" s="743" t="s">
        <v>4537</v>
      </c>
      <c r="E1760" s="744" t="s">
        <v>2752</v>
      </c>
      <c r="F1760" s="662" t="s">
        <v>2726</v>
      </c>
      <c r="G1760" s="662" t="s">
        <v>3348</v>
      </c>
      <c r="H1760" s="662" t="s">
        <v>582</v>
      </c>
      <c r="I1760" s="662" t="s">
        <v>3349</v>
      </c>
      <c r="J1760" s="662" t="s">
        <v>3350</v>
      </c>
      <c r="K1760" s="662" t="s">
        <v>3351</v>
      </c>
      <c r="L1760" s="663">
        <v>73.73</v>
      </c>
      <c r="M1760" s="663">
        <v>73.73</v>
      </c>
      <c r="N1760" s="662">
        <v>1</v>
      </c>
      <c r="O1760" s="745">
        <v>1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11</v>
      </c>
      <c r="B1761" s="662" t="s">
        <v>581</v>
      </c>
      <c r="C1761" s="662" t="s">
        <v>2731</v>
      </c>
      <c r="D1761" s="743" t="s">
        <v>4537</v>
      </c>
      <c r="E1761" s="744" t="s">
        <v>2752</v>
      </c>
      <c r="F1761" s="662" t="s">
        <v>2726</v>
      </c>
      <c r="G1761" s="662" t="s">
        <v>3348</v>
      </c>
      <c r="H1761" s="662" t="s">
        <v>582</v>
      </c>
      <c r="I1761" s="662" t="s">
        <v>4252</v>
      </c>
      <c r="J1761" s="662" t="s">
        <v>3350</v>
      </c>
      <c r="K1761" s="662" t="s">
        <v>3517</v>
      </c>
      <c r="L1761" s="663">
        <v>38.08</v>
      </c>
      <c r="M1761" s="663">
        <v>38.08</v>
      </c>
      <c r="N1761" s="662">
        <v>1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11</v>
      </c>
      <c r="B1762" s="662" t="s">
        <v>581</v>
      </c>
      <c r="C1762" s="662" t="s">
        <v>2731</v>
      </c>
      <c r="D1762" s="743" t="s">
        <v>4537</v>
      </c>
      <c r="E1762" s="744" t="s">
        <v>2752</v>
      </c>
      <c r="F1762" s="662" t="s">
        <v>2726</v>
      </c>
      <c r="G1762" s="662" t="s">
        <v>2775</v>
      </c>
      <c r="H1762" s="662" t="s">
        <v>582</v>
      </c>
      <c r="I1762" s="662" t="s">
        <v>1251</v>
      </c>
      <c r="J1762" s="662" t="s">
        <v>1252</v>
      </c>
      <c r="K1762" s="662" t="s">
        <v>1253</v>
      </c>
      <c r="L1762" s="663">
        <v>147.31</v>
      </c>
      <c r="M1762" s="663">
        <v>883.86</v>
      </c>
      <c r="N1762" s="662">
        <v>6</v>
      </c>
      <c r="O1762" s="745">
        <v>2</v>
      </c>
      <c r="P1762" s="663">
        <v>441.93</v>
      </c>
      <c r="Q1762" s="678">
        <v>0.5</v>
      </c>
      <c r="R1762" s="662">
        <v>3</v>
      </c>
      <c r="S1762" s="678">
        <v>0.5</v>
      </c>
      <c r="T1762" s="745">
        <v>1</v>
      </c>
      <c r="U1762" s="701">
        <v>0.5</v>
      </c>
    </row>
    <row r="1763" spans="1:21" ht="14.4" customHeight="1" x14ac:dyDescent="0.3">
      <c r="A1763" s="661">
        <v>11</v>
      </c>
      <c r="B1763" s="662" t="s">
        <v>581</v>
      </c>
      <c r="C1763" s="662" t="s">
        <v>2731</v>
      </c>
      <c r="D1763" s="743" t="s">
        <v>4537</v>
      </c>
      <c r="E1763" s="744" t="s">
        <v>2752</v>
      </c>
      <c r="F1763" s="662" t="s">
        <v>2726</v>
      </c>
      <c r="G1763" s="662" t="s">
        <v>3098</v>
      </c>
      <c r="H1763" s="662" t="s">
        <v>582</v>
      </c>
      <c r="I1763" s="662" t="s">
        <v>3352</v>
      </c>
      <c r="J1763" s="662" t="s">
        <v>3353</v>
      </c>
      <c r="K1763" s="662" t="s">
        <v>3101</v>
      </c>
      <c r="L1763" s="663">
        <v>1776.67</v>
      </c>
      <c r="M1763" s="663">
        <v>3553.34</v>
      </c>
      <c r="N1763" s="662">
        <v>2</v>
      </c>
      <c r="O1763" s="745">
        <v>1.5</v>
      </c>
      <c r="P1763" s="663">
        <v>3553.34</v>
      </c>
      <c r="Q1763" s="678">
        <v>1</v>
      </c>
      <c r="R1763" s="662">
        <v>2</v>
      </c>
      <c r="S1763" s="678">
        <v>1</v>
      </c>
      <c r="T1763" s="745">
        <v>1.5</v>
      </c>
      <c r="U1763" s="701">
        <v>1</v>
      </c>
    </row>
    <row r="1764" spans="1:21" ht="14.4" customHeight="1" x14ac:dyDescent="0.3">
      <c r="A1764" s="661">
        <v>11</v>
      </c>
      <c r="B1764" s="662" t="s">
        <v>581</v>
      </c>
      <c r="C1764" s="662" t="s">
        <v>2731</v>
      </c>
      <c r="D1764" s="743" t="s">
        <v>4537</v>
      </c>
      <c r="E1764" s="744" t="s">
        <v>2752</v>
      </c>
      <c r="F1764" s="662" t="s">
        <v>2726</v>
      </c>
      <c r="G1764" s="662" t="s">
        <v>3098</v>
      </c>
      <c r="H1764" s="662" t="s">
        <v>582</v>
      </c>
      <c r="I1764" s="662" t="s">
        <v>4083</v>
      </c>
      <c r="J1764" s="662" t="s">
        <v>3353</v>
      </c>
      <c r="K1764" s="662" t="s">
        <v>4084</v>
      </c>
      <c r="L1764" s="663">
        <v>0</v>
      </c>
      <c r="M1764" s="663">
        <v>0</v>
      </c>
      <c r="N1764" s="662">
        <v>1</v>
      </c>
      <c r="O1764" s="745">
        <v>0.5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11</v>
      </c>
      <c r="B1765" s="662" t="s">
        <v>581</v>
      </c>
      <c r="C1765" s="662" t="s">
        <v>2731</v>
      </c>
      <c r="D1765" s="743" t="s">
        <v>4537</v>
      </c>
      <c r="E1765" s="744" t="s">
        <v>2752</v>
      </c>
      <c r="F1765" s="662" t="s">
        <v>2726</v>
      </c>
      <c r="G1765" s="662" t="s">
        <v>3354</v>
      </c>
      <c r="H1765" s="662" t="s">
        <v>582</v>
      </c>
      <c r="I1765" s="662" t="s">
        <v>4253</v>
      </c>
      <c r="J1765" s="662" t="s">
        <v>4254</v>
      </c>
      <c r="K1765" s="662" t="s">
        <v>1330</v>
      </c>
      <c r="L1765" s="663">
        <v>2950.43</v>
      </c>
      <c r="M1765" s="663">
        <v>11801.72</v>
      </c>
      <c r="N1765" s="662">
        <v>4</v>
      </c>
      <c r="O1765" s="745">
        <v>2</v>
      </c>
      <c r="P1765" s="663">
        <v>11801.72</v>
      </c>
      <c r="Q1765" s="678">
        <v>1</v>
      </c>
      <c r="R1765" s="662">
        <v>4</v>
      </c>
      <c r="S1765" s="678">
        <v>1</v>
      </c>
      <c r="T1765" s="745">
        <v>2</v>
      </c>
      <c r="U1765" s="701">
        <v>1</v>
      </c>
    </row>
    <row r="1766" spans="1:21" ht="14.4" customHeight="1" x14ac:dyDescent="0.3">
      <c r="A1766" s="661">
        <v>11</v>
      </c>
      <c r="B1766" s="662" t="s">
        <v>581</v>
      </c>
      <c r="C1766" s="662" t="s">
        <v>2731</v>
      </c>
      <c r="D1766" s="743" t="s">
        <v>4537</v>
      </c>
      <c r="E1766" s="744" t="s">
        <v>2752</v>
      </c>
      <c r="F1766" s="662" t="s">
        <v>2726</v>
      </c>
      <c r="G1766" s="662" t="s">
        <v>4085</v>
      </c>
      <c r="H1766" s="662" t="s">
        <v>582</v>
      </c>
      <c r="I1766" s="662" t="s">
        <v>737</v>
      </c>
      <c r="J1766" s="662" t="s">
        <v>4086</v>
      </c>
      <c r="K1766" s="662" t="s">
        <v>4087</v>
      </c>
      <c r="L1766" s="663">
        <v>88.76</v>
      </c>
      <c r="M1766" s="663">
        <v>88.76</v>
      </c>
      <c r="N1766" s="662">
        <v>1</v>
      </c>
      <c r="O1766" s="745">
        <v>1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11</v>
      </c>
      <c r="B1767" s="662" t="s">
        <v>581</v>
      </c>
      <c r="C1767" s="662" t="s">
        <v>2731</v>
      </c>
      <c r="D1767" s="743" t="s">
        <v>4537</v>
      </c>
      <c r="E1767" s="744" t="s">
        <v>2752</v>
      </c>
      <c r="F1767" s="662" t="s">
        <v>2726</v>
      </c>
      <c r="G1767" s="662" t="s">
        <v>3358</v>
      </c>
      <c r="H1767" s="662" t="s">
        <v>1064</v>
      </c>
      <c r="I1767" s="662" t="s">
        <v>4255</v>
      </c>
      <c r="J1767" s="662" t="s">
        <v>4256</v>
      </c>
      <c r="K1767" s="662" t="s">
        <v>3360</v>
      </c>
      <c r="L1767" s="663">
        <v>619.6</v>
      </c>
      <c r="M1767" s="663">
        <v>619.6</v>
      </c>
      <c r="N1767" s="662">
        <v>1</v>
      </c>
      <c r="O1767" s="745">
        <v>1</v>
      </c>
      <c r="P1767" s="663">
        <v>619.6</v>
      </c>
      <c r="Q1767" s="678">
        <v>1</v>
      </c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11</v>
      </c>
      <c r="B1768" s="662" t="s">
        <v>581</v>
      </c>
      <c r="C1768" s="662" t="s">
        <v>2731</v>
      </c>
      <c r="D1768" s="743" t="s">
        <v>4537</v>
      </c>
      <c r="E1768" s="744" t="s">
        <v>2752</v>
      </c>
      <c r="F1768" s="662" t="s">
        <v>2726</v>
      </c>
      <c r="G1768" s="662" t="s">
        <v>3374</v>
      </c>
      <c r="H1768" s="662" t="s">
        <v>1064</v>
      </c>
      <c r="I1768" s="662" t="s">
        <v>4257</v>
      </c>
      <c r="J1768" s="662" t="s">
        <v>1532</v>
      </c>
      <c r="K1768" s="662" t="s">
        <v>1725</v>
      </c>
      <c r="L1768" s="663">
        <v>77.790000000000006</v>
      </c>
      <c r="M1768" s="663">
        <v>77.790000000000006</v>
      </c>
      <c r="N1768" s="662">
        <v>1</v>
      </c>
      <c r="O1768" s="745">
        <v>1</v>
      </c>
      <c r="P1768" s="663">
        <v>77.790000000000006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11</v>
      </c>
      <c r="B1769" s="662" t="s">
        <v>581</v>
      </c>
      <c r="C1769" s="662" t="s">
        <v>2731</v>
      </c>
      <c r="D1769" s="743" t="s">
        <v>4537</v>
      </c>
      <c r="E1769" s="744" t="s">
        <v>2752</v>
      </c>
      <c r="F1769" s="662" t="s">
        <v>2726</v>
      </c>
      <c r="G1769" s="662" t="s">
        <v>2882</v>
      </c>
      <c r="H1769" s="662" t="s">
        <v>582</v>
      </c>
      <c r="I1769" s="662" t="s">
        <v>683</v>
      </c>
      <c r="J1769" s="662" t="s">
        <v>2930</v>
      </c>
      <c r="K1769" s="662" t="s">
        <v>971</v>
      </c>
      <c r="L1769" s="663">
        <v>0</v>
      </c>
      <c r="M1769" s="663">
        <v>0</v>
      </c>
      <c r="N1769" s="662">
        <v>1</v>
      </c>
      <c r="O1769" s="745">
        <v>1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11</v>
      </c>
      <c r="B1770" s="662" t="s">
        <v>581</v>
      </c>
      <c r="C1770" s="662" t="s">
        <v>2731</v>
      </c>
      <c r="D1770" s="743" t="s">
        <v>4537</v>
      </c>
      <c r="E1770" s="744" t="s">
        <v>2752</v>
      </c>
      <c r="F1770" s="662" t="s">
        <v>2726</v>
      </c>
      <c r="G1770" s="662" t="s">
        <v>3110</v>
      </c>
      <c r="H1770" s="662" t="s">
        <v>582</v>
      </c>
      <c r="I1770" s="662" t="s">
        <v>2121</v>
      </c>
      <c r="J1770" s="662" t="s">
        <v>3111</v>
      </c>
      <c r="K1770" s="662" t="s">
        <v>2557</v>
      </c>
      <c r="L1770" s="663">
        <v>38.56</v>
      </c>
      <c r="M1770" s="663">
        <v>732.6400000000001</v>
      </c>
      <c r="N1770" s="662">
        <v>19</v>
      </c>
      <c r="O1770" s="745">
        <v>11</v>
      </c>
      <c r="P1770" s="663">
        <v>269.92</v>
      </c>
      <c r="Q1770" s="678">
        <v>0.36842105263157893</v>
      </c>
      <c r="R1770" s="662">
        <v>7</v>
      </c>
      <c r="S1770" s="678">
        <v>0.36842105263157893</v>
      </c>
      <c r="T1770" s="745">
        <v>4</v>
      </c>
      <c r="U1770" s="701">
        <v>0.36363636363636365</v>
      </c>
    </row>
    <row r="1771" spans="1:21" ht="14.4" customHeight="1" x14ac:dyDescent="0.3">
      <c r="A1771" s="661">
        <v>11</v>
      </c>
      <c r="B1771" s="662" t="s">
        <v>581</v>
      </c>
      <c r="C1771" s="662" t="s">
        <v>2731</v>
      </c>
      <c r="D1771" s="743" t="s">
        <v>4537</v>
      </c>
      <c r="E1771" s="744" t="s">
        <v>2752</v>
      </c>
      <c r="F1771" s="662" t="s">
        <v>2726</v>
      </c>
      <c r="G1771" s="662" t="s">
        <v>2956</v>
      </c>
      <c r="H1771" s="662" t="s">
        <v>1064</v>
      </c>
      <c r="I1771" s="662" t="s">
        <v>3112</v>
      </c>
      <c r="J1771" s="662" t="s">
        <v>2340</v>
      </c>
      <c r="K1771" s="662" t="s">
        <v>3113</v>
      </c>
      <c r="L1771" s="663">
        <v>96.84</v>
      </c>
      <c r="M1771" s="663">
        <v>1743.1200000000003</v>
      </c>
      <c r="N1771" s="662">
        <v>18</v>
      </c>
      <c r="O1771" s="745">
        <v>9.5</v>
      </c>
      <c r="P1771" s="663">
        <v>871.56000000000006</v>
      </c>
      <c r="Q1771" s="678">
        <v>0.49999999999999994</v>
      </c>
      <c r="R1771" s="662">
        <v>9</v>
      </c>
      <c r="S1771" s="678">
        <v>0.5</v>
      </c>
      <c r="T1771" s="745">
        <v>4.5</v>
      </c>
      <c r="U1771" s="701">
        <v>0.47368421052631576</v>
      </c>
    </row>
    <row r="1772" spans="1:21" ht="14.4" customHeight="1" x14ac:dyDescent="0.3">
      <c r="A1772" s="661">
        <v>11</v>
      </c>
      <c r="B1772" s="662" t="s">
        <v>581</v>
      </c>
      <c r="C1772" s="662" t="s">
        <v>2731</v>
      </c>
      <c r="D1772" s="743" t="s">
        <v>4537</v>
      </c>
      <c r="E1772" s="744" t="s">
        <v>2752</v>
      </c>
      <c r="F1772" s="662" t="s">
        <v>2726</v>
      </c>
      <c r="G1772" s="662" t="s">
        <v>2956</v>
      </c>
      <c r="H1772" s="662" t="s">
        <v>1064</v>
      </c>
      <c r="I1772" s="662" t="s">
        <v>3112</v>
      </c>
      <c r="J1772" s="662" t="s">
        <v>2340</v>
      </c>
      <c r="K1772" s="662" t="s">
        <v>3113</v>
      </c>
      <c r="L1772" s="663">
        <v>73.069999999999993</v>
      </c>
      <c r="M1772" s="663">
        <v>365.34999999999997</v>
      </c>
      <c r="N1772" s="662">
        <v>5</v>
      </c>
      <c r="O1772" s="745">
        <v>3.5</v>
      </c>
      <c r="P1772" s="663">
        <v>219.20999999999998</v>
      </c>
      <c r="Q1772" s="678">
        <v>0.6</v>
      </c>
      <c r="R1772" s="662">
        <v>3</v>
      </c>
      <c r="S1772" s="678">
        <v>0.6</v>
      </c>
      <c r="T1772" s="745">
        <v>2</v>
      </c>
      <c r="U1772" s="701">
        <v>0.5714285714285714</v>
      </c>
    </row>
    <row r="1773" spans="1:21" ht="14.4" customHeight="1" x14ac:dyDescent="0.3">
      <c r="A1773" s="661">
        <v>11</v>
      </c>
      <c r="B1773" s="662" t="s">
        <v>581</v>
      </c>
      <c r="C1773" s="662" t="s">
        <v>2731</v>
      </c>
      <c r="D1773" s="743" t="s">
        <v>4537</v>
      </c>
      <c r="E1773" s="744" t="s">
        <v>2752</v>
      </c>
      <c r="F1773" s="662" t="s">
        <v>2726</v>
      </c>
      <c r="G1773" s="662" t="s">
        <v>2956</v>
      </c>
      <c r="H1773" s="662" t="s">
        <v>1064</v>
      </c>
      <c r="I1773" s="662" t="s">
        <v>2339</v>
      </c>
      <c r="J1773" s="662" t="s">
        <v>2340</v>
      </c>
      <c r="K1773" s="662" t="s">
        <v>2341</v>
      </c>
      <c r="L1773" s="663">
        <v>193.68</v>
      </c>
      <c r="M1773" s="663">
        <v>193.68</v>
      </c>
      <c r="N1773" s="662">
        <v>1</v>
      </c>
      <c r="O1773" s="745">
        <v>0.5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11</v>
      </c>
      <c r="B1774" s="662" t="s">
        <v>581</v>
      </c>
      <c r="C1774" s="662" t="s">
        <v>2731</v>
      </c>
      <c r="D1774" s="743" t="s">
        <v>4537</v>
      </c>
      <c r="E1774" s="744" t="s">
        <v>2752</v>
      </c>
      <c r="F1774" s="662" t="s">
        <v>2726</v>
      </c>
      <c r="G1774" s="662" t="s">
        <v>2956</v>
      </c>
      <c r="H1774" s="662" t="s">
        <v>1064</v>
      </c>
      <c r="I1774" s="662" t="s">
        <v>2339</v>
      </c>
      <c r="J1774" s="662" t="s">
        <v>2340</v>
      </c>
      <c r="K1774" s="662" t="s">
        <v>2341</v>
      </c>
      <c r="L1774" s="663">
        <v>146.15</v>
      </c>
      <c r="M1774" s="663">
        <v>146.15</v>
      </c>
      <c r="N1774" s="662">
        <v>1</v>
      </c>
      <c r="O1774" s="745">
        <v>1</v>
      </c>
      <c r="P1774" s="663">
        <v>146.15</v>
      </c>
      <c r="Q1774" s="678">
        <v>1</v>
      </c>
      <c r="R1774" s="662">
        <v>1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11</v>
      </c>
      <c r="B1775" s="662" t="s">
        <v>581</v>
      </c>
      <c r="C1775" s="662" t="s">
        <v>2731</v>
      </c>
      <c r="D1775" s="743" t="s">
        <v>4537</v>
      </c>
      <c r="E1775" s="744" t="s">
        <v>2752</v>
      </c>
      <c r="F1775" s="662" t="s">
        <v>2726</v>
      </c>
      <c r="G1775" s="662" t="s">
        <v>2956</v>
      </c>
      <c r="H1775" s="662" t="s">
        <v>1064</v>
      </c>
      <c r="I1775" s="662" t="s">
        <v>2957</v>
      </c>
      <c r="J1775" s="662" t="s">
        <v>2340</v>
      </c>
      <c r="K1775" s="662" t="s">
        <v>2958</v>
      </c>
      <c r="L1775" s="663">
        <v>64.56</v>
      </c>
      <c r="M1775" s="663">
        <v>193.68</v>
      </c>
      <c r="N1775" s="662">
        <v>3</v>
      </c>
      <c r="O1775" s="745">
        <v>2.5</v>
      </c>
      <c r="P1775" s="663">
        <v>64.56</v>
      </c>
      <c r="Q1775" s="678">
        <v>0.33333333333333331</v>
      </c>
      <c r="R1775" s="662">
        <v>1</v>
      </c>
      <c r="S1775" s="678">
        <v>0.33333333333333331</v>
      </c>
      <c r="T1775" s="745">
        <v>0.5</v>
      </c>
      <c r="U1775" s="701">
        <v>0.2</v>
      </c>
    </row>
    <row r="1776" spans="1:21" ht="14.4" customHeight="1" x14ac:dyDescent="0.3">
      <c r="A1776" s="661">
        <v>11</v>
      </c>
      <c r="B1776" s="662" t="s">
        <v>581</v>
      </c>
      <c r="C1776" s="662" t="s">
        <v>2731</v>
      </c>
      <c r="D1776" s="743" t="s">
        <v>4537</v>
      </c>
      <c r="E1776" s="744" t="s">
        <v>2752</v>
      </c>
      <c r="F1776" s="662" t="s">
        <v>2726</v>
      </c>
      <c r="G1776" s="662" t="s">
        <v>4258</v>
      </c>
      <c r="H1776" s="662" t="s">
        <v>582</v>
      </c>
      <c r="I1776" s="662" t="s">
        <v>4259</v>
      </c>
      <c r="J1776" s="662" t="s">
        <v>1240</v>
      </c>
      <c r="K1776" s="662" t="s">
        <v>4260</v>
      </c>
      <c r="L1776" s="663">
        <v>34.19</v>
      </c>
      <c r="M1776" s="663">
        <v>68.38</v>
      </c>
      <c r="N1776" s="662">
        <v>2</v>
      </c>
      <c r="O1776" s="745">
        <v>0.5</v>
      </c>
      <c r="P1776" s="663">
        <v>68.38</v>
      </c>
      <c r="Q1776" s="678">
        <v>1</v>
      </c>
      <c r="R1776" s="662">
        <v>2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11</v>
      </c>
      <c r="B1777" s="662" t="s">
        <v>581</v>
      </c>
      <c r="C1777" s="662" t="s">
        <v>2731</v>
      </c>
      <c r="D1777" s="743" t="s">
        <v>4537</v>
      </c>
      <c r="E1777" s="744" t="s">
        <v>2752</v>
      </c>
      <c r="F1777" s="662" t="s">
        <v>2726</v>
      </c>
      <c r="G1777" s="662" t="s">
        <v>2780</v>
      </c>
      <c r="H1777" s="662" t="s">
        <v>1064</v>
      </c>
      <c r="I1777" s="662" t="s">
        <v>1194</v>
      </c>
      <c r="J1777" s="662" t="s">
        <v>1089</v>
      </c>
      <c r="K1777" s="662" t="s">
        <v>2552</v>
      </c>
      <c r="L1777" s="663">
        <v>407.55</v>
      </c>
      <c r="M1777" s="663">
        <v>407.55</v>
      </c>
      <c r="N1777" s="662">
        <v>1</v>
      </c>
      <c r="O1777" s="745">
        <v>1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11</v>
      </c>
      <c r="B1778" s="662" t="s">
        <v>581</v>
      </c>
      <c r="C1778" s="662" t="s">
        <v>2731</v>
      </c>
      <c r="D1778" s="743" t="s">
        <v>4537</v>
      </c>
      <c r="E1778" s="744" t="s">
        <v>2752</v>
      </c>
      <c r="F1778" s="662" t="s">
        <v>2726</v>
      </c>
      <c r="G1778" s="662" t="s">
        <v>2780</v>
      </c>
      <c r="H1778" s="662" t="s">
        <v>1064</v>
      </c>
      <c r="I1778" s="662" t="s">
        <v>1197</v>
      </c>
      <c r="J1778" s="662" t="s">
        <v>1089</v>
      </c>
      <c r="K1778" s="662" t="s">
        <v>2554</v>
      </c>
      <c r="L1778" s="663">
        <v>543.39</v>
      </c>
      <c r="M1778" s="663">
        <v>8150.8499999999995</v>
      </c>
      <c r="N1778" s="662">
        <v>15</v>
      </c>
      <c r="O1778" s="745">
        <v>7.5</v>
      </c>
      <c r="P1778" s="663">
        <v>7064.07</v>
      </c>
      <c r="Q1778" s="678">
        <v>0.8666666666666667</v>
      </c>
      <c r="R1778" s="662">
        <v>13</v>
      </c>
      <c r="S1778" s="678">
        <v>0.8666666666666667</v>
      </c>
      <c r="T1778" s="745">
        <v>5.5</v>
      </c>
      <c r="U1778" s="701">
        <v>0.73333333333333328</v>
      </c>
    </row>
    <row r="1779" spans="1:21" ht="14.4" customHeight="1" x14ac:dyDescent="0.3">
      <c r="A1779" s="661">
        <v>11</v>
      </c>
      <c r="B1779" s="662" t="s">
        <v>581</v>
      </c>
      <c r="C1779" s="662" t="s">
        <v>2731</v>
      </c>
      <c r="D1779" s="743" t="s">
        <v>4537</v>
      </c>
      <c r="E1779" s="744" t="s">
        <v>2752</v>
      </c>
      <c r="F1779" s="662" t="s">
        <v>2726</v>
      </c>
      <c r="G1779" s="662" t="s">
        <v>2780</v>
      </c>
      <c r="H1779" s="662" t="s">
        <v>1064</v>
      </c>
      <c r="I1779" s="662" t="s">
        <v>1088</v>
      </c>
      <c r="J1779" s="662" t="s">
        <v>1089</v>
      </c>
      <c r="K1779" s="662" t="s">
        <v>2553</v>
      </c>
      <c r="L1779" s="663">
        <v>815.1</v>
      </c>
      <c r="M1779" s="663">
        <v>4075.5</v>
      </c>
      <c r="N1779" s="662">
        <v>5</v>
      </c>
      <c r="O1779" s="745">
        <v>3.5</v>
      </c>
      <c r="P1779" s="663">
        <v>2445.3000000000002</v>
      </c>
      <c r="Q1779" s="678">
        <v>0.60000000000000009</v>
      </c>
      <c r="R1779" s="662">
        <v>3</v>
      </c>
      <c r="S1779" s="678">
        <v>0.6</v>
      </c>
      <c r="T1779" s="745">
        <v>2.5</v>
      </c>
      <c r="U1779" s="701">
        <v>0.7142857142857143</v>
      </c>
    </row>
    <row r="1780" spans="1:21" ht="14.4" customHeight="1" x14ac:dyDescent="0.3">
      <c r="A1780" s="661">
        <v>11</v>
      </c>
      <c r="B1780" s="662" t="s">
        <v>581</v>
      </c>
      <c r="C1780" s="662" t="s">
        <v>2731</v>
      </c>
      <c r="D1780" s="743" t="s">
        <v>4537</v>
      </c>
      <c r="E1780" s="744" t="s">
        <v>2752</v>
      </c>
      <c r="F1780" s="662" t="s">
        <v>2726</v>
      </c>
      <c r="G1780" s="662" t="s">
        <v>2780</v>
      </c>
      <c r="H1780" s="662" t="s">
        <v>1064</v>
      </c>
      <c r="I1780" s="662" t="s">
        <v>4261</v>
      </c>
      <c r="J1780" s="662" t="s">
        <v>1089</v>
      </c>
      <c r="K1780" s="662" t="s">
        <v>2637</v>
      </c>
      <c r="L1780" s="663">
        <v>0</v>
      </c>
      <c r="M1780" s="663">
        <v>0</v>
      </c>
      <c r="N1780" s="662">
        <v>2</v>
      </c>
      <c r="O1780" s="745">
        <v>1</v>
      </c>
      <c r="P1780" s="663">
        <v>0</v>
      </c>
      <c r="Q1780" s="678"/>
      <c r="R1780" s="662">
        <v>2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11</v>
      </c>
      <c r="B1781" s="662" t="s">
        <v>581</v>
      </c>
      <c r="C1781" s="662" t="s">
        <v>2731</v>
      </c>
      <c r="D1781" s="743" t="s">
        <v>4537</v>
      </c>
      <c r="E1781" s="744" t="s">
        <v>2752</v>
      </c>
      <c r="F1781" s="662" t="s">
        <v>2726</v>
      </c>
      <c r="G1781" s="662" t="s">
        <v>2780</v>
      </c>
      <c r="H1781" s="662" t="s">
        <v>1064</v>
      </c>
      <c r="I1781" s="662" t="s">
        <v>1092</v>
      </c>
      <c r="J1781" s="662" t="s">
        <v>1089</v>
      </c>
      <c r="K1781" s="662" t="s">
        <v>2555</v>
      </c>
      <c r="L1781" s="663">
        <v>923.74</v>
      </c>
      <c r="M1781" s="663">
        <v>3694.96</v>
      </c>
      <c r="N1781" s="662">
        <v>4</v>
      </c>
      <c r="O1781" s="745">
        <v>1.5</v>
      </c>
      <c r="P1781" s="663">
        <v>3694.96</v>
      </c>
      <c r="Q1781" s="678">
        <v>1</v>
      </c>
      <c r="R1781" s="662">
        <v>4</v>
      </c>
      <c r="S1781" s="678">
        <v>1</v>
      </c>
      <c r="T1781" s="745">
        <v>1.5</v>
      </c>
      <c r="U1781" s="701">
        <v>1</v>
      </c>
    </row>
    <row r="1782" spans="1:21" ht="14.4" customHeight="1" x14ac:dyDescent="0.3">
      <c r="A1782" s="661">
        <v>11</v>
      </c>
      <c r="B1782" s="662" t="s">
        <v>581</v>
      </c>
      <c r="C1782" s="662" t="s">
        <v>2731</v>
      </c>
      <c r="D1782" s="743" t="s">
        <v>4537</v>
      </c>
      <c r="E1782" s="744" t="s">
        <v>2752</v>
      </c>
      <c r="F1782" s="662" t="s">
        <v>2726</v>
      </c>
      <c r="G1782" s="662" t="s">
        <v>2783</v>
      </c>
      <c r="H1782" s="662" t="s">
        <v>1064</v>
      </c>
      <c r="I1782" s="662" t="s">
        <v>1160</v>
      </c>
      <c r="J1782" s="662" t="s">
        <v>1074</v>
      </c>
      <c r="K1782" s="662" t="s">
        <v>2607</v>
      </c>
      <c r="L1782" s="663">
        <v>24.22</v>
      </c>
      <c r="M1782" s="663">
        <v>72.66</v>
      </c>
      <c r="N1782" s="662">
        <v>3</v>
      </c>
      <c r="O1782" s="745">
        <v>2.5</v>
      </c>
      <c r="P1782" s="663">
        <v>24.22</v>
      </c>
      <c r="Q1782" s="678">
        <v>0.33333333333333331</v>
      </c>
      <c r="R1782" s="662">
        <v>1</v>
      </c>
      <c r="S1782" s="678">
        <v>0.33333333333333331</v>
      </c>
      <c r="T1782" s="745">
        <v>0.5</v>
      </c>
      <c r="U1782" s="701">
        <v>0.2</v>
      </c>
    </row>
    <row r="1783" spans="1:21" ht="14.4" customHeight="1" x14ac:dyDescent="0.3">
      <c r="A1783" s="661">
        <v>11</v>
      </c>
      <c r="B1783" s="662" t="s">
        <v>581</v>
      </c>
      <c r="C1783" s="662" t="s">
        <v>2731</v>
      </c>
      <c r="D1783" s="743" t="s">
        <v>4537</v>
      </c>
      <c r="E1783" s="744" t="s">
        <v>2752</v>
      </c>
      <c r="F1783" s="662" t="s">
        <v>2726</v>
      </c>
      <c r="G1783" s="662" t="s">
        <v>2783</v>
      </c>
      <c r="H1783" s="662" t="s">
        <v>1064</v>
      </c>
      <c r="I1783" s="662" t="s">
        <v>1160</v>
      </c>
      <c r="J1783" s="662" t="s">
        <v>1074</v>
      </c>
      <c r="K1783" s="662" t="s">
        <v>2607</v>
      </c>
      <c r="L1783" s="663">
        <v>18.260000000000002</v>
      </c>
      <c r="M1783" s="663">
        <v>18.260000000000002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11</v>
      </c>
      <c r="B1784" s="662" t="s">
        <v>581</v>
      </c>
      <c r="C1784" s="662" t="s">
        <v>2731</v>
      </c>
      <c r="D1784" s="743" t="s">
        <v>4537</v>
      </c>
      <c r="E1784" s="744" t="s">
        <v>2752</v>
      </c>
      <c r="F1784" s="662" t="s">
        <v>2726</v>
      </c>
      <c r="G1784" s="662" t="s">
        <v>2783</v>
      </c>
      <c r="H1784" s="662" t="s">
        <v>1064</v>
      </c>
      <c r="I1784" s="662" t="s">
        <v>1073</v>
      </c>
      <c r="J1784" s="662" t="s">
        <v>1074</v>
      </c>
      <c r="K1784" s="662" t="s">
        <v>2608</v>
      </c>
      <c r="L1784" s="663">
        <v>48.42</v>
      </c>
      <c r="M1784" s="663">
        <v>2808.3600000000006</v>
      </c>
      <c r="N1784" s="662">
        <v>58</v>
      </c>
      <c r="O1784" s="745">
        <v>38</v>
      </c>
      <c r="P1784" s="663">
        <v>1210.5</v>
      </c>
      <c r="Q1784" s="678">
        <v>0.43103448275862061</v>
      </c>
      <c r="R1784" s="662">
        <v>25</v>
      </c>
      <c r="S1784" s="678">
        <v>0.43103448275862066</v>
      </c>
      <c r="T1784" s="745">
        <v>16.5</v>
      </c>
      <c r="U1784" s="701">
        <v>0.43421052631578949</v>
      </c>
    </row>
    <row r="1785" spans="1:21" ht="14.4" customHeight="1" x14ac:dyDescent="0.3">
      <c r="A1785" s="661">
        <v>11</v>
      </c>
      <c r="B1785" s="662" t="s">
        <v>581</v>
      </c>
      <c r="C1785" s="662" t="s">
        <v>2731</v>
      </c>
      <c r="D1785" s="743" t="s">
        <v>4537</v>
      </c>
      <c r="E1785" s="744" t="s">
        <v>2752</v>
      </c>
      <c r="F1785" s="662" t="s">
        <v>2726</v>
      </c>
      <c r="G1785" s="662" t="s">
        <v>2783</v>
      </c>
      <c r="H1785" s="662" t="s">
        <v>1064</v>
      </c>
      <c r="I1785" s="662" t="s">
        <v>1073</v>
      </c>
      <c r="J1785" s="662" t="s">
        <v>1074</v>
      </c>
      <c r="K1785" s="662" t="s">
        <v>2608</v>
      </c>
      <c r="L1785" s="663">
        <v>36.54</v>
      </c>
      <c r="M1785" s="663">
        <v>621.18000000000006</v>
      </c>
      <c r="N1785" s="662">
        <v>17</v>
      </c>
      <c r="O1785" s="745">
        <v>11.5</v>
      </c>
      <c r="P1785" s="663">
        <v>182.7</v>
      </c>
      <c r="Q1785" s="678">
        <v>0.29411764705882348</v>
      </c>
      <c r="R1785" s="662">
        <v>5</v>
      </c>
      <c r="S1785" s="678">
        <v>0.29411764705882354</v>
      </c>
      <c r="T1785" s="745">
        <v>4</v>
      </c>
      <c r="U1785" s="701">
        <v>0.34782608695652173</v>
      </c>
    </row>
    <row r="1786" spans="1:21" ht="14.4" customHeight="1" x14ac:dyDescent="0.3">
      <c r="A1786" s="661">
        <v>11</v>
      </c>
      <c r="B1786" s="662" t="s">
        <v>581</v>
      </c>
      <c r="C1786" s="662" t="s">
        <v>2731</v>
      </c>
      <c r="D1786" s="743" t="s">
        <v>4537</v>
      </c>
      <c r="E1786" s="744" t="s">
        <v>2752</v>
      </c>
      <c r="F1786" s="662" t="s">
        <v>2726</v>
      </c>
      <c r="G1786" s="662" t="s">
        <v>2783</v>
      </c>
      <c r="H1786" s="662" t="s">
        <v>1064</v>
      </c>
      <c r="I1786" s="662" t="s">
        <v>2831</v>
      </c>
      <c r="J1786" s="662" t="s">
        <v>1074</v>
      </c>
      <c r="K1786" s="662" t="s">
        <v>2832</v>
      </c>
      <c r="L1786" s="663">
        <v>0</v>
      </c>
      <c r="M1786" s="663">
        <v>0</v>
      </c>
      <c r="N1786" s="662">
        <v>7</v>
      </c>
      <c r="O1786" s="745">
        <v>5</v>
      </c>
      <c r="P1786" s="663">
        <v>0</v>
      </c>
      <c r="Q1786" s="678"/>
      <c r="R1786" s="662">
        <v>2</v>
      </c>
      <c r="S1786" s="678">
        <v>0.2857142857142857</v>
      </c>
      <c r="T1786" s="745">
        <v>1.5</v>
      </c>
      <c r="U1786" s="701">
        <v>0.3</v>
      </c>
    </row>
    <row r="1787" spans="1:21" ht="14.4" customHeight="1" x14ac:dyDescent="0.3">
      <c r="A1787" s="661">
        <v>11</v>
      </c>
      <c r="B1787" s="662" t="s">
        <v>581</v>
      </c>
      <c r="C1787" s="662" t="s">
        <v>2731</v>
      </c>
      <c r="D1787" s="743" t="s">
        <v>4537</v>
      </c>
      <c r="E1787" s="744" t="s">
        <v>2752</v>
      </c>
      <c r="F1787" s="662" t="s">
        <v>2726</v>
      </c>
      <c r="G1787" s="662" t="s">
        <v>2783</v>
      </c>
      <c r="H1787" s="662" t="s">
        <v>582</v>
      </c>
      <c r="I1787" s="662" t="s">
        <v>2258</v>
      </c>
      <c r="J1787" s="662" t="s">
        <v>1074</v>
      </c>
      <c r="K1787" s="662" t="s">
        <v>2889</v>
      </c>
      <c r="L1787" s="663">
        <v>48.42</v>
      </c>
      <c r="M1787" s="663">
        <v>1355.7600000000002</v>
      </c>
      <c r="N1787" s="662">
        <v>28</v>
      </c>
      <c r="O1787" s="745">
        <v>20.5</v>
      </c>
      <c r="P1787" s="663">
        <v>532.62000000000012</v>
      </c>
      <c r="Q1787" s="678">
        <v>0.3928571428571429</v>
      </c>
      <c r="R1787" s="662">
        <v>11</v>
      </c>
      <c r="S1787" s="678">
        <v>0.39285714285714285</v>
      </c>
      <c r="T1787" s="745">
        <v>8.5</v>
      </c>
      <c r="U1787" s="701">
        <v>0.41463414634146339</v>
      </c>
    </row>
    <row r="1788" spans="1:21" ht="14.4" customHeight="1" x14ac:dyDescent="0.3">
      <c r="A1788" s="661">
        <v>11</v>
      </c>
      <c r="B1788" s="662" t="s">
        <v>581</v>
      </c>
      <c r="C1788" s="662" t="s">
        <v>2731</v>
      </c>
      <c r="D1788" s="743" t="s">
        <v>4537</v>
      </c>
      <c r="E1788" s="744" t="s">
        <v>2752</v>
      </c>
      <c r="F1788" s="662" t="s">
        <v>2726</v>
      </c>
      <c r="G1788" s="662" t="s">
        <v>2783</v>
      </c>
      <c r="H1788" s="662" t="s">
        <v>582</v>
      </c>
      <c r="I1788" s="662" t="s">
        <v>2981</v>
      </c>
      <c r="J1788" s="662" t="s">
        <v>1074</v>
      </c>
      <c r="K1788" s="662" t="s">
        <v>2982</v>
      </c>
      <c r="L1788" s="663">
        <v>24.22</v>
      </c>
      <c r="M1788" s="663">
        <v>24.22</v>
      </c>
      <c r="N1788" s="662">
        <v>1</v>
      </c>
      <c r="O1788" s="745">
        <v>0.5</v>
      </c>
      <c r="P1788" s="663">
        <v>24.22</v>
      </c>
      <c r="Q1788" s="678">
        <v>1</v>
      </c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11</v>
      </c>
      <c r="B1789" s="662" t="s">
        <v>581</v>
      </c>
      <c r="C1789" s="662" t="s">
        <v>2731</v>
      </c>
      <c r="D1789" s="743" t="s">
        <v>4537</v>
      </c>
      <c r="E1789" s="744" t="s">
        <v>2752</v>
      </c>
      <c r="F1789" s="662" t="s">
        <v>2726</v>
      </c>
      <c r="G1789" s="662" t="s">
        <v>3117</v>
      </c>
      <c r="H1789" s="662" t="s">
        <v>582</v>
      </c>
      <c r="I1789" s="662" t="s">
        <v>3118</v>
      </c>
      <c r="J1789" s="662" t="s">
        <v>3119</v>
      </c>
      <c r="K1789" s="662" t="s">
        <v>3120</v>
      </c>
      <c r="L1789" s="663">
        <v>66.819999999999993</v>
      </c>
      <c r="M1789" s="663">
        <v>133.63999999999999</v>
      </c>
      <c r="N1789" s="662">
        <v>2</v>
      </c>
      <c r="O1789" s="745">
        <v>1</v>
      </c>
      <c r="P1789" s="663">
        <v>133.63999999999999</v>
      </c>
      <c r="Q1789" s="678">
        <v>1</v>
      </c>
      <c r="R1789" s="662">
        <v>2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11</v>
      </c>
      <c r="B1790" s="662" t="s">
        <v>581</v>
      </c>
      <c r="C1790" s="662" t="s">
        <v>2731</v>
      </c>
      <c r="D1790" s="743" t="s">
        <v>4537</v>
      </c>
      <c r="E1790" s="744" t="s">
        <v>2752</v>
      </c>
      <c r="F1790" s="662" t="s">
        <v>2726</v>
      </c>
      <c r="G1790" s="662" t="s">
        <v>3125</v>
      </c>
      <c r="H1790" s="662" t="s">
        <v>582</v>
      </c>
      <c r="I1790" s="662" t="s">
        <v>4262</v>
      </c>
      <c r="J1790" s="662" t="s">
        <v>4263</v>
      </c>
      <c r="K1790" s="662" t="s">
        <v>4264</v>
      </c>
      <c r="L1790" s="663">
        <v>334.66</v>
      </c>
      <c r="M1790" s="663">
        <v>334.66</v>
      </c>
      <c r="N1790" s="662">
        <v>1</v>
      </c>
      <c r="O1790" s="745">
        <v>0.5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11</v>
      </c>
      <c r="B1791" s="662" t="s">
        <v>581</v>
      </c>
      <c r="C1791" s="662" t="s">
        <v>2731</v>
      </c>
      <c r="D1791" s="743" t="s">
        <v>4537</v>
      </c>
      <c r="E1791" s="744" t="s">
        <v>2752</v>
      </c>
      <c r="F1791" s="662" t="s">
        <v>2726</v>
      </c>
      <c r="G1791" s="662" t="s">
        <v>2837</v>
      </c>
      <c r="H1791" s="662" t="s">
        <v>582</v>
      </c>
      <c r="I1791" s="662" t="s">
        <v>818</v>
      </c>
      <c r="J1791" s="662" t="s">
        <v>776</v>
      </c>
      <c r="K1791" s="662" t="s">
        <v>4265</v>
      </c>
      <c r="L1791" s="663">
        <v>214.5</v>
      </c>
      <c r="M1791" s="663">
        <v>214.5</v>
      </c>
      <c r="N1791" s="662">
        <v>1</v>
      </c>
      <c r="O1791" s="745">
        <v>1</v>
      </c>
      <c r="P1791" s="663">
        <v>214.5</v>
      </c>
      <c r="Q1791" s="678">
        <v>1</v>
      </c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11</v>
      </c>
      <c r="B1792" s="662" t="s">
        <v>581</v>
      </c>
      <c r="C1792" s="662" t="s">
        <v>2731</v>
      </c>
      <c r="D1792" s="743" t="s">
        <v>4537</v>
      </c>
      <c r="E1792" s="744" t="s">
        <v>2752</v>
      </c>
      <c r="F1792" s="662" t="s">
        <v>2726</v>
      </c>
      <c r="G1792" s="662" t="s">
        <v>4266</v>
      </c>
      <c r="H1792" s="662" t="s">
        <v>1064</v>
      </c>
      <c r="I1792" s="662" t="s">
        <v>1171</v>
      </c>
      <c r="J1792" s="662" t="s">
        <v>1172</v>
      </c>
      <c r="K1792" s="662" t="s">
        <v>2627</v>
      </c>
      <c r="L1792" s="663">
        <v>63.75</v>
      </c>
      <c r="M1792" s="663">
        <v>255</v>
      </c>
      <c r="N1792" s="662">
        <v>4</v>
      </c>
      <c r="O1792" s="745">
        <v>3</v>
      </c>
      <c r="P1792" s="663">
        <v>191.25</v>
      </c>
      <c r="Q1792" s="678">
        <v>0.75</v>
      </c>
      <c r="R1792" s="662">
        <v>3</v>
      </c>
      <c r="S1792" s="678">
        <v>0.75</v>
      </c>
      <c r="T1792" s="745">
        <v>2</v>
      </c>
      <c r="U1792" s="701">
        <v>0.66666666666666663</v>
      </c>
    </row>
    <row r="1793" spans="1:21" ht="14.4" customHeight="1" x14ac:dyDescent="0.3">
      <c r="A1793" s="661">
        <v>11</v>
      </c>
      <c r="B1793" s="662" t="s">
        <v>581</v>
      </c>
      <c r="C1793" s="662" t="s">
        <v>2731</v>
      </c>
      <c r="D1793" s="743" t="s">
        <v>4537</v>
      </c>
      <c r="E1793" s="744" t="s">
        <v>2752</v>
      </c>
      <c r="F1793" s="662" t="s">
        <v>2726</v>
      </c>
      <c r="G1793" s="662" t="s">
        <v>2784</v>
      </c>
      <c r="H1793" s="662" t="s">
        <v>582</v>
      </c>
      <c r="I1793" s="662" t="s">
        <v>725</v>
      </c>
      <c r="J1793" s="662" t="s">
        <v>2785</v>
      </c>
      <c r="K1793" s="662" t="s">
        <v>2786</v>
      </c>
      <c r="L1793" s="663">
        <v>0</v>
      </c>
      <c r="M1793" s="663">
        <v>0</v>
      </c>
      <c r="N1793" s="662">
        <v>33</v>
      </c>
      <c r="O1793" s="745">
        <v>12.5</v>
      </c>
      <c r="P1793" s="663">
        <v>0</v>
      </c>
      <c r="Q1793" s="678"/>
      <c r="R1793" s="662">
        <v>13</v>
      </c>
      <c r="S1793" s="678">
        <v>0.39393939393939392</v>
      </c>
      <c r="T1793" s="745">
        <v>5</v>
      </c>
      <c r="U1793" s="701">
        <v>0.4</v>
      </c>
    </row>
    <row r="1794" spans="1:21" ht="14.4" customHeight="1" x14ac:dyDescent="0.3">
      <c r="A1794" s="661">
        <v>11</v>
      </c>
      <c r="B1794" s="662" t="s">
        <v>581</v>
      </c>
      <c r="C1794" s="662" t="s">
        <v>2731</v>
      </c>
      <c r="D1794" s="743" t="s">
        <v>4537</v>
      </c>
      <c r="E1794" s="744" t="s">
        <v>2752</v>
      </c>
      <c r="F1794" s="662" t="s">
        <v>2726</v>
      </c>
      <c r="G1794" s="662" t="s">
        <v>2787</v>
      </c>
      <c r="H1794" s="662" t="s">
        <v>582</v>
      </c>
      <c r="I1794" s="662" t="s">
        <v>1243</v>
      </c>
      <c r="J1794" s="662" t="s">
        <v>1244</v>
      </c>
      <c r="K1794" s="662" t="s">
        <v>2789</v>
      </c>
      <c r="L1794" s="663">
        <v>22.44</v>
      </c>
      <c r="M1794" s="663">
        <v>67.320000000000007</v>
      </c>
      <c r="N1794" s="662">
        <v>3</v>
      </c>
      <c r="O1794" s="745">
        <v>2</v>
      </c>
      <c r="P1794" s="663">
        <v>44.88</v>
      </c>
      <c r="Q1794" s="678">
        <v>0.66666666666666663</v>
      </c>
      <c r="R1794" s="662">
        <v>2</v>
      </c>
      <c r="S1794" s="678">
        <v>0.66666666666666663</v>
      </c>
      <c r="T1794" s="745">
        <v>1</v>
      </c>
      <c r="U1794" s="701">
        <v>0.5</v>
      </c>
    </row>
    <row r="1795" spans="1:21" ht="14.4" customHeight="1" x14ac:dyDescent="0.3">
      <c r="A1795" s="661">
        <v>11</v>
      </c>
      <c r="B1795" s="662" t="s">
        <v>581</v>
      </c>
      <c r="C1795" s="662" t="s">
        <v>2731</v>
      </c>
      <c r="D1795" s="743" t="s">
        <v>4537</v>
      </c>
      <c r="E1795" s="744" t="s">
        <v>2752</v>
      </c>
      <c r="F1795" s="662" t="s">
        <v>2726</v>
      </c>
      <c r="G1795" s="662" t="s">
        <v>3399</v>
      </c>
      <c r="H1795" s="662" t="s">
        <v>582</v>
      </c>
      <c r="I1795" s="662" t="s">
        <v>3725</v>
      </c>
      <c r="J1795" s="662" t="s">
        <v>3401</v>
      </c>
      <c r="K1795" s="662" t="s">
        <v>3726</v>
      </c>
      <c r="L1795" s="663">
        <v>0</v>
      </c>
      <c r="M1795" s="663">
        <v>0</v>
      </c>
      <c r="N1795" s="662">
        <v>6</v>
      </c>
      <c r="O1795" s="745">
        <v>3.5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11</v>
      </c>
      <c r="B1796" s="662" t="s">
        <v>581</v>
      </c>
      <c r="C1796" s="662" t="s">
        <v>2731</v>
      </c>
      <c r="D1796" s="743" t="s">
        <v>4537</v>
      </c>
      <c r="E1796" s="744" t="s">
        <v>2752</v>
      </c>
      <c r="F1796" s="662" t="s">
        <v>2726</v>
      </c>
      <c r="G1796" s="662" t="s">
        <v>2790</v>
      </c>
      <c r="H1796" s="662" t="s">
        <v>1064</v>
      </c>
      <c r="I1796" s="662" t="s">
        <v>4055</v>
      </c>
      <c r="J1796" s="662" t="s">
        <v>3551</v>
      </c>
      <c r="K1796" s="662" t="s">
        <v>2611</v>
      </c>
      <c r="L1796" s="663">
        <v>31.32</v>
      </c>
      <c r="M1796" s="663">
        <v>313.2</v>
      </c>
      <c r="N1796" s="662">
        <v>10</v>
      </c>
      <c r="O1796" s="745">
        <v>3.5</v>
      </c>
      <c r="P1796" s="663">
        <v>62.64</v>
      </c>
      <c r="Q1796" s="678">
        <v>0.2</v>
      </c>
      <c r="R1796" s="662">
        <v>2</v>
      </c>
      <c r="S1796" s="678">
        <v>0.2</v>
      </c>
      <c r="T1796" s="745">
        <v>1</v>
      </c>
      <c r="U1796" s="701">
        <v>0.2857142857142857</v>
      </c>
    </row>
    <row r="1797" spans="1:21" ht="14.4" customHeight="1" x14ac:dyDescent="0.3">
      <c r="A1797" s="661">
        <v>11</v>
      </c>
      <c r="B1797" s="662" t="s">
        <v>581</v>
      </c>
      <c r="C1797" s="662" t="s">
        <v>2731</v>
      </c>
      <c r="D1797" s="743" t="s">
        <v>4537</v>
      </c>
      <c r="E1797" s="744" t="s">
        <v>2752</v>
      </c>
      <c r="F1797" s="662" t="s">
        <v>2726</v>
      </c>
      <c r="G1797" s="662" t="s">
        <v>2790</v>
      </c>
      <c r="H1797" s="662" t="s">
        <v>1064</v>
      </c>
      <c r="I1797" s="662" t="s">
        <v>3969</v>
      </c>
      <c r="J1797" s="662" t="s">
        <v>3553</v>
      </c>
      <c r="K1797" s="662" t="s">
        <v>3970</v>
      </c>
      <c r="L1797" s="663">
        <v>187.92</v>
      </c>
      <c r="M1797" s="663">
        <v>939.59999999999991</v>
      </c>
      <c r="N1797" s="662">
        <v>5</v>
      </c>
      <c r="O1797" s="745">
        <v>2</v>
      </c>
      <c r="P1797" s="663">
        <v>375.84</v>
      </c>
      <c r="Q1797" s="678">
        <v>0.4</v>
      </c>
      <c r="R1797" s="662">
        <v>2</v>
      </c>
      <c r="S1797" s="678">
        <v>0.4</v>
      </c>
      <c r="T1797" s="745">
        <v>0.5</v>
      </c>
      <c r="U1797" s="701">
        <v>0.25</v>
      </c>
    </row>
    <row r="1798" spans="1:21" ht="14.4" customHeight="1" x14ac:dyDescent="0.3">
      <c r="A1798" s="661">
        <v>11</v>
      </c>
      <c r="B1798" s="662" t="s">
        <v>581</v>
      </c>
      <c r="C1798" s="662" t="s">
        <v>2731</v>
      </c>
      <c r="D1798" s="743" t="s">
        <v>4537</v>
      </c>
      <c r="E1798" s="744" t="s">
        <v>2752</v>
      </c>
      <c r="F1798" s="662" t="s">
        <v>2726</v>
      </c>
      <c r="G1798" s="662" t="s">
        <v>2790</v>
      </c>
      <c r="H1798" s="662" t="s">
        <v>1064</v>
      </c>
      <c r="I1798" s="662" t="s">
        <v>1123</v>
      </c>
      <c r="J1798" s="662" t="s">
        <v>1120</v>
      </c>
      <c r="K1798" s="662" t="s">
        <v>2613</v>
      </c>
      <c r="L1798" s="663">
        <v>93.96</v>
      </c>
      <c r="M1798" s="663">
        <v>93.96</v>
      </c>
      <c r="N1798" s="662">
        <v>1</v>
      </c>
      <c r="O1798" s="745">
        <v>0.5</v>
      </c>
      <c r="P1798" s="663">
        <v>93.96</v>
      </c>
      <c r="Q1798" s="678">
        <v>1</v>
      </c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11</v>
      </c>
      <c r="B1799" s="662" t="s">
        <v>581</v>
      </c>
      <c r="C1799" s="662" t="s">
        <v>2731</v>
      </c>
      <c r="D1799" s="743" t="s">
        <v>4537</v>
      </c>
      <c r="E1799" s="744" t="s">
        <v>2752</v>
      </c>
      <c r="F1799" s="662" t="s">
        <v>2726</v>
      </c>
      <c r="G1799" s="662" t="s">
        <v>2790</v>
      </c>
      <c r="H1799" s="662" t="s">
        <v>1064</v>
      </c>
      <c r="I1799" s="662" t="s">
        <v>1126</v>
      </c>
      <c r="J1799" s="662" t="s">
        <v>1120</v>
      </c>
      <c r="K1799" s="662" t="s">
        <v>2614</v>
      </c>
      <c r="L1799" s="663">
        <v>156.61000000000001</v>
      </c>
      <c r="M1799" s="663">
        <v>313.22000000000003</v>
      </c>
      <c r="N1799" s="662">
        <v>2</v>
      </c>
      <c r="O1799" s="745">
        <v>1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11</v>
      </c>
      <c r="B1800" s="662" t="s">
        <v>581</v>
      </c>
      <c r="C1800" s="662" t="s">
        <v>2731</v>
      </c>
      <c r="D1800" s="743" t="s">
        <v>4537</v>
      </c>
      <c r="E1800" s="744" t="s">
        <v>2752</v>
      </c>
      <c r="F1800" s="662" t="s">
        <v>2726</v>
      </c>
      <c r="G1800" s="662" t="s">
        <v>2790</v>
      </c>
      <c r="H1800" s="662" t="s">
        <v>1064</v>
      </c>
      <c r="I1800" s="662" t="s">
        <v>3550</v>
      </c>
      <c r="J1800" s="662" t="s">
        <v>3551</v>
      </c>
      <c r="K1800" s="662" t="s">
        <v>3549</v>
      </c>
      <c r="L1800" s="663">
        <v>300.68</v>
      </c>
      <c r="M1800" s="663">
        <v>1804.08</v>
      </c>
      <c r="N1800" s="662">
        <v>6</v>
      </c>
      <c r="O1800" s="745">
        <v>4.5</v>
      </c>
      <c r="P1800" s="663">
        <v>902.04</v>
      </c>
      <c r="Q1800" s="678">
        <v>0.5</v>
      </c>
      <c r="R1800" s="662">
        <v>3</v>
      </c>
      <c r="S1800" s="678">
        <v>0.5</v>
      </c>
      <c r="T1800" s="745">
        <v>2</v>
      </c>
      <c r="U1800" s="701">
        <v>0.44444444444444442</v>
      </c>
    </row>
    <row r="1801" spans="1:21" ht="14.4" customHeight="1" x14ac:dyDescent="0.3">
      <c r="A1801" s="661">
        <v>11</v>
      </c>
      <c r="B1801" s="662" t="s">
        <v>581</v>
      </c>
      <c r="C1801" s="662" t="s">
        <v>2731</v>
      </c>
      <c r="D1801" s="743" t="s">
        <v>4537</v>
      </c>
      <c r="E1801" s="744" t="s">
        <v>2752</v>
      </c>
      <c r="F1801" s="662" t="s">
        <v>2726</v>
      </c>
      <c r="G1801" s="662" t="s">
        <v>2790</v>
      </c>
      <c r="H1801" s="662" t="s">
        <v>582</v>
      </c>
      <c r="I1801" s="662" t="s">
        <v>4267</v>
      </c>
      <c r="J1801" s="662" t="s">
        <v>4268</v>
      </c>
      <c r="K1801" s="662" t="s">
        <v>3970</v>
      </c>
      <c r="L1801" s="663">
        <v>187.92</v>
      </c>
      <c r="M1801" s="663">
        <v>375.84</v>
      </c>
      <c r="N1801" s="662">
        <v>2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11</v>
      </c>
      <c r="B1802" s="662" t="s">
        <v>581</v>
      </c>
      <c r="C1802" s="662" t="s">
        <v>2731</v>
      </c>
      <c r="D1802" s="743" t="s">
        <v>4537</v>
      </c>
      <c r="E1802" s="744" t="s">
        <v>2752</v>
      </c>
      <c r="F1802" s="662" t="s">
        <v>2726</v>
      </c>
      <c r="G1802" s="662" t="s">
        <v>2936</v>
      </c>
      <c r="H1802" s="662" t="s">
        <v>582</v>
      </c>
      <c r="I1802" s="662" t="s">
        <v>2937</v>
      </c>
      <c r="J1802" s="662" t="s">
        <v>2938</v>
      </c>
      <c r="K1802" s="662" t="s">
        <v>839</v>
      </c>
      <c r="L1802" s="663">
        <v>75.22</v>
      </c>
      <c r="M1802" s="663">
        <v>225.66</v>
      </c>
      <c r="N1802" s="662">
        <v>3</v>
      </c>
      <c r="O1802" s="745">
        <v>1.5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11</v>
      </c>
      <c r="B1803" s="662" t="s">
        <v>581</v>
      </c>
      <c r="C1803" s="662" t="s">
        <v>2731</v>
      </c>
      <c r="D1803" s="743" t="s">
        <v>4537</v>
      </c>
      <c r="E1803" s="744" t="s">
        <v>2752</v>
      </c>
      <c r="F1803" s="662" t="s">
        <v>2726</v>
      </c>
      <c r="G1803" s="662" t="s">
        <v>3413</v>
      </c>
      <c r="H1803" s="662" t="s">
        <v>582</v>
      </c>
      <c r="I1803" s="662" t="s">
        <v>4269</v>
      </c>
      <c r="J1803" s="662" t="s">
        <v>3497</v>
      </c>
      <c r="K1803" s="662" t="s">
        <v>1036</v>
      </c>
      <c r="L1803" s="663">
        <v>0</v>
      </c>
      <c r="M1803" s="663">
        <v>0</v>
      </c>
      <c r="N1803" s="662">
        <v>5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11</v>
      </c>
      <c r="B1804" s="662" t="s">
        <v>581</v>
      </c>
      <c r="C1804" s="662" t="s">
        <v>2731</v>
      </c>
      <c r="D1804" s="743" t="s">
        <v>4537</v>
      </c>
      <c r="E1804" s="744" t="s">
        <v>2752</v>
      </c>
      <c r="F1804" s="662" t="s">
        <v>2726</v>
      </c>
      <c r="G1804" s="662" t="s">
        <v>4270</v>
      </c>
      <c r="H1804" s="662" t="s">
        <v>1064</v>
      </c>
      <c r="I1804" s="662" t="s">
        <v>4271</v>
      </c>
      <c r="J1804" s="662" t="s">
        <v>4272</v>
      </c>
      <c r="K1804" s="662" t="s">
        <v>2714</v>
      </c>
      <c r="L1804" s="663">
        <v>1252.54</v>
      </c>
      <c r="M1804" s="663">
        <v>5010.16</v>
      </c>
      <c r="N1804" s="662">
        <v>4</v>
      </c>
      <c r="O1804" s="745">
        <v>2.5</v>
      </c>
      <c r="P1804" s="663">
        <v>5010.16</v>
      </c>
      <c r="Q1804" s="678">
        <v>1</v>
      </c>
      <c r="R1804" s="662">
        <v>4</v>
      </c>
      <c r="S1804" s="678">
        <v>1</v>
      </c>
      <c r="T1804" s="745">
        <v>2.5</v>
      </c>
      <c r="U1804" s="701">
        <v>1</v>
      </c>
    </row>
    <row r="1805" spans="1:21" ht="14.4" customHeight="1" x14ac:dyDescent="0.3">
      <c r="A1805" s="661">
        <v>11</v>
      </c>
      <c r="B1805" s="662" t="s">
        <v>581</v>
      </c>
      <c r="C1805" s="662" t="s">
        <v>2731</v>
      </c>
      <c r="D1805" s="743" t="s">
        <v>4537</v>
      </c>
      <c r="E1805" s="744" t="s">
        <v>2752</v>
      </c>
      <c r="F1805" s="662" t="s">
        <v>2728</v>
      </c>
      <c r="G1805" s="662" t="s">
        <v>2839</v>
      </c>
      <c r="H1805" s="662" t="s">
        <v>582</v>
      </c>
      <c r="I1805" s="662" t="s">
        <v>3747</v>
      </c>
      <c r="J1805" s="662" t="s">
        <v>3748</v>
      </c>
      <c r="K1805" s="662" t="s">
        <v>3171</v>
      </c>
      <c r="L1805" s="663">
        <v>300</v>
      </c>
      <c r="M1805" s="663">
        <v>300</v>
      </c>
      <c r="N1805" s="662">
        <v>1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11</v>
      </c>
      <c r="B1806" s="662" t="s">
        <v>581</v>
      </c>
      <c r="C1806" s="662" t="s">
        <v>2731</v>
      </c>
      <c r="D1806" s="743" t="s">
        <v>4537</v>
      </c>
      <c r="E1806" s="744" t="s">
        <v>2752</v>
      </c>
      <c r="F1806" s="662" t="s">
        <v>2728</v>
      </c>
      <c r="G1806" s="662" t="s">
        <v>2839</v>
      </c>
      <c r="H1806" s="662" t="s">
        <v>582</v>
      </c>
      <c r="I1806" s="662" t="s">
        <v>2840</v>
      </c>
      <c r="J1806" s="662" t="s">
        <v>2841</v>
      </c>
      <c r="K1806" s="662" t="s">
        <v>2842</v>
      </c>
      <c r="L1806" s="663">
        <v>0</v>
      </c>
      <c r="M1806" s="663">
        <v>0</v>
      </c>
      <c r="N1806" s="662">
        <v>28</v>
      </c>
      <c r="O1806" s="745">
        <v>26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11</v>
      </c>
      <c r="B1807" s="662" t="s">
        <v>581</v>
      </c>
      <c r="C1807" s="662" t="s">
        <v>2731</v>
      </c>
      <c r="D1807" s="743" t="s">
        <v>4537</v>
      </c>
      <c r="E1807" s="744" t="s">
        <v>2752</v>
      </c>
      <c r="F1807" s="662" t="s">
        <v>2728</v>
      </c>
      <c r="G1807" s="662" t="s">
        <v>2839</v>
      </c>
      <c r="H1807" s="662" t="s">
        <v>582</v>
      </c>
      <c r="I1807" s="662" t="s">
        <v>3895</v>
      </c>
      <c r="J1807" s="662" t="s">
        <v>3896</v>
      </c>
      <c r="K1807" s="662" t="s">
        <v>3897</v>
      </c>
      <c r="L1807" s="663">
        <v>0</v>
      </c>
      <c r="M1807" s="663">
        <v>0</v>
      </c>
      <c r="N1807" s="662">
        <v>1</v>
      </c>
      <c r="O1807" s="745">
        <v>1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11</v>
      </c>
      <c r="B1808" s="662" t="s">
        <v>581</v>
      </c>
      <c r="C1808" s="662" t="s">
        <v>2731</v>
      </c>
      <c r="D1808" s="743" t="s">
        <v>4537</v>
      </c>
      <c r="E1808" s="744" t="s">
        <v>2752</v>
      </c>
      <c r="F1808" s="662" t="s">
        <v>2728</v>
      </c>
      <c r="G1808" s="662" t="s">
        <v>2839</v>
      </c>
      <c r="H1808" s="662" t="s">
        <v>582</v>
      </c>
      <c r="I1808" s="662" t="s">
        <v>3561</v>
      </c>
      <c r="J1808" s="662" t="s">
        <v>3562</v>
      </c>
      <c r="K1808" s="662" t="s">
        <v>3563</v>
      </c>
      <c r="L1808" s="663">
        <v>0</v>
      </c>
      <c r="M1808" s="663">
        <v>0</v>
      </c>
      <c r="N1808" s="662">
        <v>1</v>
      </c>
      <c r="O1808" s="745">
        <v>1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11</v>
      </c>
      <c r="B1809" s="662" t="s">
        <v>581</v>
      </c>
      <c r="C1809" s="662" t="s">
        <v>2731</v>
      </c>
      <c r="D1809" s="743" t="s">
        <v>4537</v>
      </c>
      <c r="E1809" s="744" t="s">
        <v>2752</v>
      </c>
      <c r="F1809" s="662" t="s">
        <v>2728</v>
      </c>
      <c r="G1809" s="662" t="s">
        <v>2791</v>
      </c>
      <c r="H1809" s="662" t="s">
        <v>582</v>
      </c>
      <c r="I1809" s="662" t="s">
        <v>3172</v>
      </c>
      <c r="J1809" s="662" t="s">
        <v>3173</v>
      </c>
      <c r="K1809" s="662" t="s">
        <v>3174</v>
      </c>
      <c r="L1809" s="663">
        <v>186.96</v>
      </c>
      <c r="M1809" s="663">
        <v>186.96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11</v>
      </c>
      <c r="B1810" s="662" t="s">
        <v>581</v>
      </c>
      <c r="C1810" s="662" t="s">
        <v>2731</v>
      </c>
      <c r="D1810" s="743" t="s">
        <v>4537</v>
      </c>
      <c r="E1810" s="744" t="s">
        <v>2752</v>
      </c>
      <c r="F1810" s="662" t="s">
        <v>2728</v>
      </c>
      <c r="G1810" s="662" t="s">
        <v>2791</v>
      </c>
      <c r="H1810" s="662" t="s">
        <v>582</v>
      </c>
      <c r="I1810" s="662" t="s">
        <v>3175</v>
      </c>
      <c r="J1810" s="662" t="s">
        <v>3176</v>
      </c>
      <c r="K1810" s="662" t="s">
        <v>3177</v>
      </c>
      <c r="L1810" s="663">
        <v>35.130000000000003</v>
      </c>
      <c r="M1810" s="663">
        <v>35.130000000000003</v>
      </c>
      <c r="N1810" s="662">
        <v>1</v>
      </c>
      <c r="O1810" s="745">
        <v>1</v>
      </c>
      <c r="P1810" s="663">
        <v>35.130000000000003</v>
      </c>
      <c r="Q1810" s="678">
        <v>1</v>
      </c>
      <c r="R1810" s="662">
        <v>1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11</v>
      </c>
      <c r="B1811" s="662" t="s">
        <v>581</v>
      </c>
      <c r="C1811" s="662" t="s">
        <v>2731</v>
      </c>
      <c r="D1811" s="743" t="s">
        <v>4537</v>
      </c>
      <c r="E1811" s="744" t="s">
        <v>2752</v>
      </c>
      <c r="F1811" s="662" t="s">
        <v>2728</v>
      </c>
      <c r="G1811" s="662" t="s">
        <v>2791</v>
      </c>
      <c r="H1811" s="662" t="s">
        <v>582</v>
      </c>
      <c r="I1811" s="662" t="s">
        <v>3178</v>
      </c>
      <c r="J1811" s="662" t="s">
        <v>3179</v>
      </c>
      <c r="K1811" s="662" t="s">
        <v>3180</v>
      </c>
      <c r="L1811" s="663">
        <v>200</v>
      </c>
      <c r="M1811" s="663">
        <v>800</v>
      </c>
      <c r="N1811" s="662">
        <v>4</v>
      </c>
      <c r="O1811" s="745">
        <v>2</v>
      </c>
      <c r="P1811" s="663">
        <v>800</v>
      </c>
      <c r="Q1811" s="678">
        <v>1</v>
      </c>
      <c r="R1811" s="662">
        <v>4</v>
      </c>
      <c r="S1811" s="678">
        <v>1</v>
      </c>
      <c r="T1811" s="745">
        <v>2</v>
      </c>
      <c r="U1811" s="701">
        <v>1</v>
      </c>
    </row>
    <row r="1812" spans="1:21" ht="14.4" customHeight="1" x14ac:dyDescent="0.3">
      <c r="A1812" s="661">
        <v>11</v>
      </c>
      <c r="B1812" s="662" t="s">
        <v>581</v>
      </c>
      <c r="C1812" s="662" t="s">
        <v>2731</v>
      </c>
      <c r="D1812" s="743" t="s">
        <v>4537</v>
      </c>
      <c r="E1812" s="744" t="s">
        <v>2752</v>
      </c>
      <c r="F1812" s="662" t="s">
        <v>2728</v>
      </c>
      <c r="G1812" s="662" t="s">
        <v>2791</v>
      </c>
      <c r="H1812" s="662" t="s">
        <v>582</v>
      </c>
      <c r="I1812" s="662" t="s">
        <v>3181</v>
      </c>
      <c r="J1812" s="662" t="s">
        <v>3182</v>
      </c>
      <c r="K1812" s="662" t="s">
        <v>3183</v>
      </c>
      <c r="L1812" s="663">
        <v>175.15</v>
      </c>
      <c r="M1812" s="663">
        <v>525.45000000000005</v>
      </c>
      <c r="N1812" s="662">
        <v>3</v>
      </c>
      <c r="O1812" s="745">
        <v>2</v>
      </c>
      <c r="P1812" s="663">
        <v>525.45000000000005</v>
      </c>
      <c r="Q1812" s="678">
        <v>1</v>
      </c>
      <c r="R1812" s="662">
        <v>3</v>
      </c>
      <c r="S1812" s="678">
        <v>1</v>
      </c>
      <c r="T1812" s="745">
        <v>2</v>
      </c>
      <c r="U1812" s="701">
        <v>1</v>
      </c>
    </row>
    <row r="1813" spans="1:21" ht="14.4" customHeight="1" x14ac:dyDescent="0.3">
      <c r="A1813" s="661">
        <v>11</v>
      </c>
      <c r="B1813" s="662" t="s">
        <v>581</v>
      </c>
      <c r="C1813" s="662" t="s">
        <v>2731</v>
      </c>
      <c r="D1813" s="743" t="s">
        <v>4537</v>
      </c>
      <c r="E1813" s="744" t="s">
        <v>2752</v>
      </c>
      <c r="F1813" s="662" t="s">
        <v>2728</v>
      </c>
      <c r="G1813" s="662" t="s">
        <v>2791</v>
      </c>
      <c r="H1813" s="662" t="s">
        <v>582</v>
      </c>
      <c r="I1813" s="662" t="s">
        <v>3187</v>
      </c>
      <c r="J1813" s="662" t="s">
        <v>3188</v>
      </c>
      <c r="K1813" s="662" t="s">
        <v>3189</v>
      </c>
      <c r="L1813" s="663">
        <v>35.75</v>
      </c>
      <c r="M1813" s="663">
        <v>321.75</v>
      </c>
      <c r="N1813" s="662">
        <v>9</v>
      </c>
      <c r="O1813" s="745">
        <v>6</v>
      </c>
      <c r="P1813" s="663">
        <v>321.75</v>
      </c>
      <c r="Q1813" s="678">
        <v>1</v>
      </c>
      <c r="R1813" s="662">
        <v>9</v>
      </c>
      <c r="S1813" s="678">
        <v>1</v>
      </c>
      <c r="T1813" s="745">
        <v>6</v>
      </c>
      <c r="U1813" s="701">
        <v>1</v>
      </c>
    </row>
    <row r="1814" spans="1:21" ht="14.4" customHeight="1" x14ac:dyDescent="0.3">
      <c r="A1814" s="661">
        <v>11</v>
      </c>
      <c r="B1814" s="662" t="s">
        <v>581</v>
      </c>
      <c r="C1814" s="662" t="s">
        <v>2731</v>
      </c>
      <c r="D1814" s="743" t="s">
        <v>4537</v>
      </c>
      <c r="E1814" s="744" t="s">
        <v>2752</v>
      </c>
      <c r="F1814" s="662" t="s">
        <v>2728</v>
      </c>
      <c r="G1814" s="662" t="s">
        <v>2791</v>
      </c>
      <c r="H1814" s="662" t="s">
        <v>582</v>
      </c>
      <c r="I1814" s="662" t="s">
        <v>3190</v>
      </c>
      <c r="J1814" s="662" t="s">
        <v>3173</v>
      </c>
      <c r="K1814" s="662" t="s">
        <v>3191</v>
      </c>
      <c r="L1814" s="663">
        <v>132.44999999999999</v>
      </c>
      <c r="M1814" s="663">
        <v>132.44999999999999</v>
      </c>
      <c r="N1814" s="662">
        <v>1</v>
      </c>
      <c r="O1814" s="745">
        <v>1</v>
      </c>
      <c r="P1814" s="663">
        <v>132.44999999999999</v>
      </c>
      <c r="Q1814" s="678">
        <v>1</v>
      </c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11</v>
      </c>
      <c r="B1815" s="662" t="s">
        <v>581</v>
      </c>
      <c r="C1815" s="662" t="s">
        <v>2731</v>
      </c>
      <c r="D1815" s="743" t="s">
        <v>4537</v>
      </c>
      <c r="E1815" s="744" t="s">
        <v>2752</v>
      </c>
      <c r="F1815" s="662" t="s">
        <v>2728</v>
      </c>
      <c r="G1815" s="662" t="s">
        <v>2791</v>
      </c>
      <c r="H1815" s="662" t="s">
        <v>582</v>
      </c>
      <c r="I1815" s="662" t="s">
        <v>4273</v>
      </c>
      <c r="J1815" s="662" t="s">
        <v>4274</v>
      </c>
      <c r="K1815" s="662" t="s">
        <v>4275</v>
      </c>
      <c r="L1815" s="663">
        <v>493.5</v>
      </c>
      <c r="M1815" s="663">
        <v>493.5</v>
      </c>
      <c r="N1815" s="662">
        <v>1</v>
      </c>
      <c r="O1815" s="745">
        <v>1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11</v>
      </c>
      <c r="B1816" s="662" t="s">
        <v>581</v>
      </c>
      <c r="C1816" s="662" t="s">
        <v>2731</v>
      </c>
      <c r="D1816" s="743" t="s">
        <v>4537</v>
      </c>
      <c r="E1816" s="744" t="s">
        <v>2752</v>
      </c>
      <c r="F1816" s="662" t="s">
        <v>2728</v>
      </c>
      <c r="G1816" s="662" t="s">
        <v>2795</v>
      </c>
      <c r="H1816" s="662" t="s">
        <v>582</v>
      </c>
      <c r="I1816" s="662" t="s">
        <v>2798</v>
      </c>
      <c r="J1816" s="662" t="s">
        <v>2799</v>
      </c>
      <c r="K1816" s="662" t="s">
        <v>2800</v>
      </c>
      <c r="L1816" s="663">
        <v>1000</v>
      </c>
      <c r="M1816" s="663">
        <v>2000</v>
      </c>
      <c r="N1816" s="662">
        <v>2</v>
      </c>
      <c r="O1816" s="745">
        <v>2</v>
      </c>
      <c r="P1816" s="663">
        <v>2000</v>
      </c>
      <c r="Q1816" s="678">
        <v>1</v>
      </c>
      <c r="R1816" s="662">
        <v>2</v>
      </c>
      <c r="S1816" s="678">
        <v>1</v>
      </c>
      <c r="T1816" s="745">
        <v>2</v>
      </c>
      <c r="U1816" s="701">
        <v>1</v>
      </c>
    </row>
    <row r="1817" spans="1:21" ht="14.4" customHeight="1" x14ac:dyDescent="0.3">
      <c r="A1817" s="661">
        <v>11</v>
      </c>
      <c r="B1817" s="662" t="s">
        <v>581</v>
      </c>
      <c r="C1817" s="662" t="s">
        <v>2731</v>
      </c>
      <c r="D1817" s="743" t="s">
        <v>4537</v>
      </c>
      <c r="E1817" s="744" t="s">
        <v>2752</v>
      </c>
      <c r="F1817" s="662" t="s">
        <v>2728</v>
      </c>
      <c r="G1817" s="662" t="s">
        <v>2795</v>
      </c>
      <c r="H1817" s="662" t="s">
        <v>582</v>
      </c>
      <c r="I1817" s="662" t="s">
        <v>2899</v>
      </c>
      <c r="J1817" s="662" t="s">
        <v>2900</v>
      </c>
      <c r="K1817" s="662" t="s">
        <v>2901</v>
      </c>
      <c r="L1817" s="663">
        <v>350</v>
      </c>
      <c r="M1817" s="663">
        <v>350</v>
      </c>
      <c r="N1817" s="662">
        <v>1</v>
      </c>
      <c r="O1817" s="745">
        <v>1</v>
      </c>
      <c r="P1817" s="663">
        <v>350</v>
      </c>
      <c r="Q1817" s="678">
        <v>1</v>
      </c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11</v>
      </c>
      <c r="B1818" s="662" t="s">
        <v>581</v>
      </c>
      <c r="C1818" s="662" t="s">
        <v>2731</v>
      </c>
      <c r="D1818" s="743" t="s">
        <v>4537</v>
      </c>
      <c r="E1818" s="744" t="s">
        <v>2752</v>
      </c>
      <c r="F1818" s="662" t="s">
        <v>2728</v>
      </c>
      <c r="G1818" s="662" t="s">
        <v>2795</v>
      </c>
      <c r="H1818" s="662" t="s">
        <v>582</v>
      </c>
      <c r="I1818" s="662" t="s">
        <v>2801</v>
      </c>
      <c r="J1818" s="662" t="s">
        <v>2802</v>
      </c>
      <c r="K1818" s="662" t="s">
        <v>2803</v>
      </c>
      <c r="L1818" s="663">
        <v>500</v>
      </c>
      <c r="M1818" s="663">
        <v>500</v>
      </c>
      <c r="N1818" s="662">
        <v>1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11</v>
      </c>
      <c r="B1819" s="662" t="s">
        <v>581</v>
      </c>
      <c r="C1819" s="662" t="s">
        <v>2731</v>
      </c>
      <c r="D1819" s="743" t="s">
        <v>4537</v>
      </c>
      <c r="E1819" s="744" t="s">
        <v>2752</v>
      </c>
      <c r="F1819" s="662" t="s">
        <v>2728</v>
      </c>
      <c r="G1819" s="662" t="s">
        <v>2795</v>
      </c>
      <c r="H1819" s="662" t="s">
        <v>582</v>
      </c>
      <c r="I1819" s="662" t="s">
        <v>3198</v>
      </c>
      <c r="J1819" s="662" t="s">
        <v>3199</v>
      </c>
      <c r="K1819" s="662" t="s">
        <v>3200</v>
      </c>
      <c r="L1819" s="663">
        <v>969.57</v>
      </c>
      <c r="M1819" s="663">
        <v>969.57</v>
      </c>
      <c r="N1819" s="662">
        <v>1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11</v>
      </c>
      <c r="B1820" s="662" t="s">
        <v>581</v>
      </c>
      <c r="C1820" s="662" t="s">
        <v>2731</v>
      </c>
      <c r="D1820" s="743" t="s">
        <v>4537</v>
      </c>
      <c r="E1820" s="744" t="s">
        <v>2752</v>
      </c>
      <c r="F1820" s="662" t="s">
        <v>2728</v>
      </c>
      <c r="G1820" s="662" t="s">
        <v>2795</v>
      </c>
      <c r="H1820" s="662" t="s">
        <v>582</v>
      </c>
      <c r="I1820" s="662" t="s">
        <v>3503</v>
      </c>
      <c r="J1820" s="662" t="s">
        <v>3421</v>
      </c>
      <c r="K1820" s="662" t="s">
        <v>3504</v>
      </c>
      <c r="L1820" s="663">
        <v>1600</v>
      </c>
      <c r="M1820" s="663">
        <v>1600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11</v>
      </c>
      <c r="B1821" s="662" t="s">
        <v>581</v>
      </c>
      <c r="C1821" s="662" t="s">
        <v>2731</v>
      </c>
      <c r="D1821" s="743" t="s">
        <v>4537</v>
      </c>
      <c r="E1821" s="744" t="s">
        <v>2752</v>
      </c>
      <c r="F1821" s="662" t="s">
        <v>2728</v>
      </c>
      <c r="G1821" s="662" t="s">
        <v>2795</v>
      </c>
      <c r="H1821" s="662" t="s">
        <v>582</v>
      </c>
      <c r="I1821" s="662" t="s">
        <v>3423</v>
      </c>
      <c r="J1821" s="662" t="s">
        <v>2940</v>
      </c>
      <c r="K1821" s="662" t="s">
        <v>3424</v>
      </c>
      <c r="L1821" s="663">
        <v>58.5</v>
      </c>
      <c r="M1821" s="663">
        <v>58.5</v>
      </c>
      <c r="N1821" s="662">
        <v>1</v>
      </c>
      <c r="O1821" s="745">
        <v>1</v>
      </c>
      <c r="P1821" s="663">
        <v>58.5</v>
      </c>
      <c r="Q1821" s="678">
        <v>1</v>
      </c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11</v>
      </c>
      <c r="B1822" s="662" t="s">
        <v>581</v>
      </c>
      <c r="C1822" s="662" t="s">
        <v>2731</v>
      </c>
      <c r="D1822" s="743" t="s">
        <v>4537</v>
      </c>
      <c r="E1822" s="744" t="s">
        <v>2752</v>
      </c>
      <c r="F1822" s="662" t="s">
        <v>2728</v>
      </c>
      <c r="G1822" s="662" t="s">
        <v>2795</v>
      </c>
      <c r="H1822" s="662" t="s">
        <v>582</v>
      </c>
      <c r="I1822" s="662" t="s">
        <v>4276</v>
      </c>
      <c r="J1822" s="662" t="s">
        <v>4277</v>
      </c>
      <c r="K1822" s="662" t="s">
        <v>4278</v>
      </c>
      <c r="L1822" s="663">
        <v>350</v>
      </c>
      <c r="M1822" s="663">
        <v>350</v>
      </c>
      <c r="N1822" s="662">
        <v>1</v>
      </c>
      <c r="O1822" s="745">
        <v>1</v>
      </c>
      <c r="P1822" s="663">
        <v>350</v>
      </c>
      <c r="Q1822" s="678">
        <v>1</v>
      </c>
      <c r="R1822" s="662">
        <v>1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11</v>
      </c>
      <c r="B1823" s="662" t="s">
        <v>581</v>
      </c>
      <c r="C1823" s="662" t="s">
        <v>2731</v>
      </c>
      <c r="D1823" s="743" t="s">
        <v>4537</v>
      </c>
      <c r="E1823" s="744" t="s">
        <v>2752</v>
      </c>
      <c r="F1823" s="662" t="s">
        <v>2728</v>
      </c>
      <c r="G1823" s="662" t="s">
        <v>2795</v>
      </c>
      <c r="H1823" s="662" t="s">
        <v>582</v>
      </c>
      <c r="I1823" s="662" t="s">
        <v>3425</v>
      </c>
      <c r="J1823" s="662" t="s">
        <v>3426</v>
      </c>
      <c r="K1823" s="662"/>
      <c r="L1823" s="663">
        <v>496.18</v>
      </c>
      <c r="M1823" s="663">
        <v>496.18</v>
      </c>
      <c r="N1823" s="662">
        <v>1</v>
      </c>
      <c r="O1823" s="745">
        <v>1</v>
      </c>
      <c r="P1823" s="663">
        <v>496.18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11</v>
      </c>
      <c r="B1824" s="662" t="s">
        <v>581</v>
      </c>
      <c r="C1824" s="662" t="s">
        <v>2731</v>
      </c>
      <c r="D1824" s="743" t="s">
        <v>4537</v>
      </c>
      <c r="E1824" s="744" t="s">
        <v>2752</v>
      </c>
      <c r="F1824" s="662" t="s">
        <v>2728</v>
      </c>
      <c r="G1824" s="662" t="s">
        <v>2795</v>
      </c>
      <c r="H1824" s="662" t="s">
        <v>582</v>
      </c>
      <c r="I1824" s="662" t="s">
        <v>2804</v>
      </c>
      <c r="J1824" s="662" t="s">
        <v>2805</v>
      </c>
      <c r="K1824" s="662" t="s">
        <v>2806</v>
      </c>
      <c r="L1824" s="663">
        <v>971.25</v>
      </c>
      <c r="M1824" s="663">
        <v>4856.25</v>
      </c>
      <c r="N1824" s="662">
        <v>5</v>
      </c>
      <c r="O1824" s="745">
        <v>5</v>
      </c>
      <c r="P1824" s="663">
        <v>4856.25</v>
      </c>
      <c r="Q1824" s="678">
        <v>1</v>
      </c>
      <c r="R1824" s="662">
        <v>5</v>
      </c>
      <c r="S1824" s="678">
        <v>1</v>
      </c>
      <c r="T1824" s="745">
        <v>5</v>
      </c>
      <c r="U1824" s="701">
        <v>1</v>
      </c>
    </row>
    <row r="1825" spans="1:21" ht="14.4" customHeight="1" x14ac:dyDescent="0.3">
      <c r="A1825" s="661">
        <v>11</v>
      </c>
      <c r="B1825" s="662" t="s">
        <v>581</v>
      </c>
      <c r="C1825" s="662" t="s">
        <v>2731</v>
      </c>
      <c r="D1825" s="743" t="s">
        <v>4537</v>
      </c>
      <c r="E1825" s="744" t="s">
        <v>2752</v>
      </c>
      <c r="F1825" s="662" t="s">
        <v>2728</v>
      </c>
      <c r="G1825" s="662" t="s">
        <v>2795</v>
      </c>
      <c r="H1825" s="662" t="s">
        <v>582</v>
      </c>
      <c r="I1825" s="662" t="s">
        <v>3204</v>
      </c>
      <c r="J1825" s="662" t="s">
        <v>3205</v>
      </c>
      <c r="K1825" s="662" t="s">
        <v>3206</v>
      </c>
      <c r="L1825" s="663">
        <v>180</v>
      </c>
      <c r="M1825" s="663">
        <v>1440</v>
      </c>
      <c r="N1825" s="662">
        <v>8</v>
      </c>
      <c r="O1825" s="745">
        <v>7</v>
      </c>
      <c r="P1825" s="663">
        <v>1080</v>
      </c>
      <c r="Q1825" s="678">
        <v>0.75</v>
      </c>
      <c r="R1825" s="662">
        <v>6</v>
      </c>
      <c r="S1825" s="678">
        <v>0.75</v>
      </c>
      <c r="T1825" s="745">
        <v>5</v>
      </c>
      <c r="U1825" s="701">
        <v>0.7142857142857143</v>
      </c>
    </row>
    <row r="1826" spans="1:21" ht="14.4" customHeight="1" x14ac:dyDescent="0.3">
      <c r="A1826" s="661">
        <v>11</v>
      </c>
      <c r="B1826" s="662" t="s">
        <v>581</v>
      </c>
      <c r="C1826" s="662" t="s">
        <v>2731</v>
      </c>
      <c r="D1826" s="743" t="s">
        <v>4537</v>
      </c>
      <c r="E1826" s="744" t="s">
        <v>2752</v>
      </c>
      <c r="F1826" s="662" t="s">
        <v>2728</v>
      </c>
      <c r="G1826" s="662" t="s">
        <v>2795</v>
      </c>
      <c r="H1826" s="662" t="s">
        <v>582</v>
      </c>
      <c r="I1826" s="662" t="s">
        <v>3427</v>
      </c>
      <c r="J1826" s="662" t="s">
        <v>3428</v>
      </c>
      <c r="K1826" s="662" t="s">
        <v>3429</v>
      </c>
      <c r="L1826" s="663">
        <v>250</v>
      </c>
      <c r="M1826" s="663">
        <v>250</v>
      </c>
      <c r="N1826" s="662">
        <v>1</v>
      </c>
      <c r="O1826" s="745">
        <v>1</v>
      </c>
      <c r="P1826" s="663">
        <v>250</v>
      </c>
      <c r="Q1826" s="678">
        <v>1</v>
      </c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11</v>
      </c>
      <c r="B1827" s="662" t="s">
        <v>581</v>
      </c>
      <c r="C1827" s="662" t="s">
        <v>2731</v>
      </c>
      <c r="D1827" s="743" t="s">
        <v>4537</v>
      </c>
      <c r="E1827" s="744" t="s">
        <v>2752</v>
      </c>
      <c r="F1827" s="662" t="s">
        <v>2728</v>
      </c>
      <c r="G1827" s="662" t="s">
        <v>2795</v>
      </c>
      <c r="H1827" s="662" t="s">
        <v>582</v>
      </c>
      <c r="I1827" s="662" t="s">
        <v>3207</v>
      </c>
      <c r="J1827" s="662" t="s">
        <v>3208</v>
      </c>
      <c r="K1827" s="662"/>
      <c r="L1827" s="663">
        <v>600</v>
      </c>
      <c r="M1827" s="663">
        <v>600</v>
      </c>
      <c r="N1827" s="662">
        <v>1</v>
      </c>
      <c r="O1827" s="745">
        <v>1</v>
      </c>
      <c r="P1827" s="663">
        <v>600</v>
      </c>
      <c r="Q1827" s="678">
        <v>1</v>
      </c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11</v>
      </c>
      <c r="B1828" s="662" t="s">
        <v>581</v>
      </c>
      <c r="C1828" s="662" t="s">
        <v>2731</v>
      </c>
      <c r="D1828" s="743" t="s">
        <v>4537</v>
      </c>
      <c r="E1828" s="744" t="s">
        <v>2752</v>
      </c>
      <c r="F1828" s="662" t="s">
        <v>2728</v>
      </c>
      <c r="G1828" s="662" t="s">
        <v>2795</v>
      </c>
      <c r="H1828" s="662" t="s">
        <v>582</v>
      </c>
      <c r="I1828" s="662" t="s">
        <v>3212</v>
      </c>
      <c r="J1828" s="662" t="s">
        <v>3213</v>
      </c>
      <c r="K1828" s="662" t="s">
        <v>3214</v>
      </c>
      <c r="L1828" s="663">
        <v>600</v>
      </c>
      <c r="M1828" s="663">
        <v>600</v>
      </c>
      <c r="N1828" s="662">
        <v>1</v>
      </c>
      <c r="O1828" s="745">
        <v>1</v>
      </c>
      <c r="P1828" s="663">
        <v>600</v>
      </c>
      <c r="Q1828" s="678">
        <v>1</v>
      </c>
      <c r="R1828" s="662">
        <v>1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11</v>
      </c>
      <c r="B1829" s="662" t="s">
        <v>581</v>
      </c>
      <c r="C1829" s="662" t="s">
        <v>2731</v>
      </c>
      <c r="D1829" s="743" t="s">
        <v>4537</v>
      </c>
      <c r="E1829" s="744" t="s">
        <v>2752</v>
      </c>
      <c r="F1829" s="662" t="s">
        <v>2728</v>
      </c>
      <c r="G1829" s="662" t="s">
        <v>2795</v>
      </c>
      <c r="H1829" s="662" t="s">
        <v>582</v>
      </c>
      <c r="I1829" s="662" t="s">
        <v>3752</v>
      </c>
      <c r="J1829" s="662" t="s">
        <v>3753</v>
      </c>
      <c r="K1829" s="662" t="s">
        <v>3754</v>
      </c>
      <c r="L1829" s="663">
        <v>3000</v>
      </c>
      <c r="M1829" s="663">
        <v>3000</v>
      </c>
      <c r="N1829" s="662">
        <v>1</v>
      </c>
      <c r="O1829" s="745">
        <v>1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11</v>
      </c>
      <c r="B1830" s="662" t="s">
        <v>581</v>
      </c>
      <c r="C1830" s="662" t="s">
        <v>2731</v>
      </c>
      <c r="D1830" s="743" t="s">
        <v>4537</v>
      </c>
      <c r="E1830" s="744" t="s">
        <v>2752</v>
      </c>
      <c r="F1830" s="662" t="s">
        <v>2728</v>
      </c>
      <c r="G1830" s="662" t="s">
        <v>2795</v>
      </c>
      <c r="H1830" s="662" t="s">
        <v>582</v>
      </c>
      <c r="I1830" s="662" t="s">
        <v>3218</v>
      </c>
      <c r="J1830" s="662" t="s">
        <v>3219</v>
      </c>
      <c r="K1830" s="662" t="s">
        <v>3220</v>
      </c>
      <c r="L1830" s="663">
        <v>1600</v>
      </c>
      <c r="M1830" s="663">
        <v>1600</v>
      </c>
      <c r="N1830" s="662">
        <v>1</v>
      </c>
      <c r="O1830" s="745">
        <v>1</v>
      </c>
      <c r="P1830" s="663">
        <v>1600</v>
      </c>
      <c r="Q1830" s="678">
        <v>1</v>
      </c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11</v>
      </c>
      <c r="B1831" s="662" t="s">
        <v>581</v>
      </c>
      <c r="C1831" s="662" t="s">
        <v>2731</v>
      </c>
      <c r="D1831" s="743" t="s">
        <v>4537</v>
      </c>
      <c r="E1831" s="744" t="s">
        <v>2752</v>
      </c>
      <c r="F1831" s="662" t="s">
        <v>2728</v>
      </c>
      <c r="G1831" s="662" t="s">
        <v>2795</v>
      </c>
      <c r="H1831" s="662" t="s">
        <v>582</v>
      </c>
      <c r="I1831" s="662" t="s">
        <v>3505</v>
      </c>
      <c r="J1831" s="662" t="s">
        <v>3506</v>
      </c>
      <c r="K1831" s="662" t="s">
        <v>3507</v>
      </c>
      <c r="L1831" s="663">
        <v>350</v>
      </c>
      <c r="M1831" s="663">
        <v>700</v>
      </c>
      <c r="N1831" s="662">
        <v>2</v>
      </c>
      <c r="O1831" s="745">
        <v>2</v>
      </c>
      <c r="P1831" s="663">
        <v>700</v>
      </c>
      <c r="Q1831" s="678">
        <v>1</v>
      </c>
      <c r="R1831" s="662">
        <v>2</v>
      </c>
      <c r="S1831" s="678">
        <v>1</v>
      </c>
      <c r="T1831" s="745">
        <v>2</v>
      </c>
      <c r="U1831" s="701">
        <v>1</v>
      </c>
    </row>
    <row r="1832" spans="1:21" ht="14.4" customHeight="1" x14ac:dyDescent="0.3">
      <c r="A1832" s="661">
        <v>11</v>
      </c>
      <c r="B1832" s="662" t="s">
        <v>581</v>
      </c>
      <c r="C1832" s="662" t="s">
        <v>2731</v>
      </c>
      <c r="D1832" s="743" t="s">
        <v>4537</v>
      </c>
      <c r="E1832" s="744" t="s">
        <v>2752</v>
      </c>
      <c r="F1832" s="662" t="s">
        <v>2728</v>
      </c>
      <c r="G1832" s="662" t="s">
        <v>2795</v>
      </c>
      <c r="H1832" s="662" t="s">
        <v>582</v>
      </c>
      <c r="I1832" s="662" t="s">
        <v>3221</v>
      </c>
      <c r="J1832" s="662" t="s">
        <v>3222</v>
      </c>
      <c r="K1832" s="662" t="s">
        <v>3223</v>
      </c>
      <c r="L1832" s="663">
        <v>2140.3000000000002</v>
      </c>
      <c r="M1832" s="663">
        <v>4280.6000000000004</v>
      </c>
      <c r="N1832" s="662">
        <v>2</v>
      </c>
      <c r="O1832" s="745">
        <v>2</v>
      </c>
      <c r="P1832" s="663">
        <v>4280.6000000000004</v>
      </c>
      <c r="Q1832" s="678">
        <v>1</v>
      </c>
      <c r="R1832" s="662">
        <v>2</v>
      </c>
      <c r="S1832" s="678">
        <v>1</v>
      </c>
      <c r="T1832" s="745">
        <v>2</v>
      </c>
      <c r="U1832" s="701">
        <v>1</v>
      </c>
    </row>
    <row r="1833" spans="1:21" ht="14.4" customHeight="1" x14ac:dyDescent="0.3">
      <c r="A1833" s="661">
        <v>11</v>
      </c>
      <c r="B1833" s="662" t="s">
        <v>581</v>
      </c>
      <c r="C1833" s="662" t="s">
        <v>2731</v>
      </c>
      <c r="D1833" s="743" t="s">
        <v>4537</v>
      </c>
      <c r="E1833" s="744" t="s">
        <v>2752</v>
      </c>
      <c r="F1833" s="662" t="s">
        <v>2728</v>
      </c>
      <c r="G1833" s="662" t="s">
        <v>2795</v>
      </c>
      <c r="H1833" s="662" t="s">
        <v>582</v>
      </c>
      <c r="I1833" s="662" t="s">
        <v>3758</v>
      </c>
      <c r="J1833" s="662" t="s">
        <v>3759</v>
      </c>
      <c r="K1833" s="662" t="s">
        <v>3760</v>
      </c>
      <c r="L1833" s="663">
        <v>500</v>
      </c>
      <c r="M1833" s="663">
        <v>500</v>
      </c>
      <c r="N1833" s="662">
        <v>1</v>
      </c>
      <c r="O1833" s="745">
        <v>1</v>
      </c>
      <c r="P1833" s="663">
        <v>500</v>
      </c>
      <c r="Q1833" s="678">
        <v>1</v>
      </c>
      <c r="R1833" s="662">
        <v>1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11</v>
      </c>
      <c r="B1834" s="662" t="s">
        <v>581</v>
      </c>
      <c r="C1834" s="662" t="s">
        <v>2731</v>
      </c>
      <c r="D1834" s="743" t="s">
        <v>4537</v>
      </c>
      <c r="E1834" s="744" t="s">
        <v>2752</v>
      </c>
      <c r="F1834" s="662" t="s">
        <v>2728</v>
      </c>
      <c r="G1834" s="662" t="s">
        <v>2795</v>
      </c>
      <c r="H1834" s="662" t="s">
        <v>582</v>
      </c>
      <c r="I1834" s="662" t="s">
        <v>2912</v>
      </c>
      <c r="J1834" s="662" t="s">
        <v>2913</v>
      </c>
      <c r="K1834" s="662" t="s">
        <v>2914</v>
      </c>
      <c r="L1834" s="663">
        <v>3200</v>
      </c>
      <c r="M1834" s="663">
        <v>3200</v>
      </c>
      <c r="N1834" s="662">
        <v>1</v>
      </c>
      <c r="O1834" s="745">
        <v>1</v>
      </c>
      <c r="P1834" s="663">
        <v>3200</v>
      </c>
      <c r="Q1834" s="678">
        <v>1</v>
      </c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11</v>
      </c>
      <c r="B1835" s="662" t="s">
        <v>581</v>
      </c>
      <c r="C1835" s="662" t="s">
        <v>2731</v>
      </c>
      <c r="D1835" s="743" t="s">
        <v>4537</v>
      </c>
      <c r="E1835" s="744" t="s">
        <v>2752</v>
      </c>
      <c r="F1835" s="662" t="s">
        <v>2728</v>
      </c>
      <c r="G1835" s="662" t="s">
        <v>2795</v>
      </c>
      <c r="H1835" s="662" t="s">
        <v>582</v>
      </c>
      <c r="I1835" s="662" t="s">
        <v>4279</v>
      </c>
      <c r="J1835" s="662" t="s">
        <v>4280</v>
      </c>
      <c r="K1835" s="662" t="s">
        <v>4281</v>
      </c>
      <c r="L1835" s="663">
        <v>180</v>
      </c>
      <c r="M1835" s="663">
        <v>900</v>
      </c>
      <c r="N1835" s="662">
        <v>5</v>
      </c>
      <c r="O1835" s="745">
        <v>5</v>
      </c>
      <c r="P1835" s="663">
        <v>540</v>
      </c>
      <c r="Q1835" s="678">
        <v>0.6</v>
      </c>
      <c r="R1835" s="662">
        <v>3</v>
      </c>
      <c r="S1835" s="678">
        <v>0.6</v>
      </c>
      <c r="T1835" s="745">
        <v>3</v>
      </c>
      <c r="U1835" s="701">
        <v>0.6</v>
      </c>
    </row>
    <row r="1836" spans="1:21" ht="14.4" customHeight="1" x14ac:dyDescent="0.3">
      <c r="A1836" s="661">
        <v>11</v>
      </c>
      <c r="B1836" s="662" t="s">
        <v>581</v>
      </c>
      <c r="C1836" s="662" t="s">
        <v>2731</v>
      </c>
      <c r="D1836" s="743" t="s">
        <v>4537</v>
      </c>
      <c r="E1836" s="744" t="s">
        <v>2752</v>
      </c>
      <c r="F1836" s="662" t="s">
        <v>2728</v>
      </c>
      <c r="G1836" s="662" t="s">
        <v>2795</v>
      </c>
      <c r="H1836" s="662" t="s">
        <v>582</v>
      </c>
      <c r="I1836" s="662" t="s">
        <v>4282</v>
      </c>
      <c r="J1836" s="662" t="s">
        <v>4283</v>
      </c>
      <c r="K1836" s="662"/>
      <c r="L1836" s="663">
        <v>180</v>
      </c>
      <c r="M1836" s="663">
        <v>180</v>
      </c>
      <c r="N1836" s="662">
        <v>1</v>
      </c>
      <c r="O1836" s="745">
        <v>1</v>
      </c>
      <c r="P1836" s="663">
        <v>180</v>
      </c>
      <c r="Q1836" s="678">
        <v>1</v>
      </c>
      <c r="R1836" s="662">
        <v>1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11</v>
      </c>
      <c r="B1837" s="662" t="s">
        <v>581</v>
      </c>
      <c r="C1837" s="662" t="s">
        <v>2731</v>
      </c>
      <c r="D1837" s="743" t="s">
        <v>4537</v>
      </c>
      <c r="E1837" s="744" t="s">
        <v>2752</v>
      </c>
      <c r="F1837" s="662" t="s">
        <v>2728</v>
      </c>
      <c r="G1837" s="662" t="s">
        <v>2795</v>
      </c>
      <c r="H1837" s="662" t="s">
        <v>582</v>
      </c>
      <c r="I1837" s="662" t="s">
        <v>4284</v>
      </c>
      <c r="J1837" s="662" t="s">
        <v>4285</v>
      </c>
      <c r="K1837" s="662" t="s">
        <v>4286</v>
      </c>
      <c r="L1837" s="663">
        <v>180</v>
      </c>
      <c r="M1837" s="663">
        <v>180</v>
      </c>
      <c r="N1837" s="662">
        <v>1</v>
      </c>
      <c r="O1837" s="745">
        <v>1</v>
      </c>
      <c r="P1837" s="663">
        <v>180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11</v>
      </c>
      <c r="B1838" s="662" t="s">
        <v>581</v>
      </c>
      <c r="C1838" s="662" t="s">
        <v>2731</v>
      </c>
      <c r="D1838" s="743" t="s">
        <v>4537</v>
      </c>
      <c r="E1838" s="744" t="s">
        <v>2752</v>
      </c>
      <c r="F1838" s="662" t="s">
        <v>2728</v>
      </c>
      <c r="G1838" s="662" t="s">
        <v>2795</v>
      </c>
      <c r="H1838" s="662" t="s">
        <v>582</v>
      </c>
      <c r="I1838" s="662" t="s">
        <v>4287</v>
      </c>
      <c r="J1838" s="662" t="s">
        <v>4288</v>
      </c>
      <c r="K1838" s="662" t="s">
        <v>4289</v>
      </c>
      <c r="L1838" s="663">
        <v>348.68</v>
      </c>
      <c r="M1838" s="663">
        <v>348.68</v>
      </c>
      <c r="N1838" s="662">
        <v>1</v>
      </c>
      <c r="O1838" s="745">
        <v>1</v>
      </c>
      <c r="P1838" s="663">
        <v>348.68</v>
      </c>
      <c r="Q1838" s="678">
        <v>1</v>
      </c>
      <c r="R1838" s="662">
        <v>1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11</v>
      </c>
      <c r="B1839" s="662" t="s">
        <v>581</v>
      </c>
      <c r="C1839" s="662" t="s">
        <v>2731</v>
      </c>
      <c r="D1839" s="743" t="s">
        <v>4537</v>
      </c>
      <c r="E1839" s="744" t="s">
        <v>2752</v>
      </c>
      <c r="F1839" s="662" t="s">
        <v>2728</v>
      </c>
      <c r="G1839" s="662" t="s">
        <v>2795</v>
      </c>
      <c r="H1839" s="662" t="s">
        <v>582</v>
      </c>
      <c r="I1839" s="662" t="s">
        <v>4290</v>
      </c>
      <c r="J1839" s="662" t="s">
        <v>4291</v>
      </c>
      <c r="K1839" s="662" t="s">
        <v>4292</v>
      </c>
      <c r="L1839" s="663">
        <v>500</v>
      </c>
      <c r="M1839" s="663">
        <v>500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11</v>
      </c>
      <c r="B1840" s="662" t="s">
        <v>581</v>
      </c>
      <c r="C1840" s="662" t="s">
        <v>2731</v>
      </c>
      <c r="D1840" s="743" t="s">
        <v>4537</v>
      </c>
      <c r="E1840" s="744" t="s">
        <v>2752</v>
      </c>
      <c r="F1840" s="662" t="s">
        <v>2728</v>
      </c>
      <c r="G1840" s="662" t="s">
        <v>2795</v>
      </c>
      <c r="H1840" s="662" t="s">
        <v>582</v>
      </c>
      <c r="I1840" s="662" t="s">
        <v>4293</v>
      </c>
      <c r="J1840" s="662" t="s">
        <v>4294</v>
      </c>
      <c r="K1840" s="662" t="s">
        <v>4295</v>
      </c>
      <c r="L1840" s="663">
        <v>700</v>
      </c>
      <c r="M1840" s="663">
        <v>700</v>
      </c>
      <c r="N1840" s="662">
        <v>1</v>
      </c>
      <c r="O1840" s="745">
        <v>1</v>
      </c>
      <c r="P1840" s="663">
        <v>700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11</v>
      </c>
      <c r="B1841" s="662" t="s">
        <v>581</v>
      </c>
      <c r="C1841" s="662" t="s">
        <v>2731</v>
      </c>
      <c r="D1841" s="743" t="s">
        <v>4537</v>
      </c>
      <c r="E1841" s="744" t="s">
        <v>2752</v>
      </c>
      <c r="F1841" s="662" t="s">
        <v>2728</v>
      </c>
      <c r="G1841" s="662" t="s">
        <v>2795</v>
      </c>
      <c r="H1841" s="662" t="s">
        <v>582</v>
      </c>
      <c r="I1841" s="662" t="s">
        <v>4296</v>
      </c>
      <c r="J1841" s="662" t="s">
        <v>4297</v>
      </c>
      <c r="K1841" s="662" t="s">
        <v>4298</v>
      </c>
      <c r="L1841" s="663">
        <v>1000</v>
      </c>
      <c r="M1841" s="663">
        <v>1000</v>
      </c>
      <c r="N1841" s="662">
        <v>1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11</v>
      </c>
      <c r="B1842" s="662" t="s">
        <v>581</v>
      </c>
      <c r="C1842" s="662" t="s">
        <v>2731</v>
      </c>
      <c r="D1842" s="743" t="s">
        <v>4537</v>
      </c>
      <c r="E1842" s="744" t="s">
        <v>2752</v>
      </c>
      <c r="F1842" s="662" t="s">
        <v>2728</v>
      </c>
      <c r="G1842" s="662" t="s">
        <v>2795</v>
      </c>
      <c r="H1842" s="662" t="s">
        <v>582</v>
      </c>
      <c r="I1842" s="662" t="s">
        <v>4299</v>
      </c>
      <c r="J1842" s="662" t="s">
        <v>4300</v>
      </c>
      <c r="K1842" s="662" t="s">
        <v>4301</v>
      </c>
      <c r="L1842" s="663">
        <v>750</v>
      </c>
      <c r="M1842" s="663">
        <v>750</v>
      </c>
      <c r="N1842" s="662">
        <v>1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11</v>
      </c>
      <c r="B1843" s="662" t="s">
        <v>581</v>
      </c>
      <c r="C1843" s="662" t="s">
        <v>2731</v>
      </c>
      <c r="D1843" s="743" t="s">
        <v>4537</v>
      </c>
      <c r="E1843" s="744" t="s">
        <v>2752</v>
      </c>
      <c r="F1843" s="662" t="s">
        <v>2728</v>
      </c>
      <c r="G1843" s="662" t="s">
        <v>2795</v>
      </c>
      <c r="H1843" s="662" t="s">
        <v>582</v>
      </c>
      <c r="I1843" s="662" t="s">
        <v>4302</v>
      </c>
      <c r="J1843" s="662" t="s">
        <v>4303</v>
      </c>
      <c r="K1843" s="662"/>
      <c r="L1843" s="663">
        <v>180</v>
      </c>
      <c r="M1843" s="663">
        <v>360</v>
      </c>
      <c r="N1843" s="662">
        <v>2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11</v>
      </c>
      <c r="B1844" s="662" t="s">
        <v>581</v>
      </c>
      <c r="C1844" s="662" t="s">
        <v>2731</v>
      </c>
      <c r="D1844" s="743" t="s">
        <v>4537</v>
      </c>
      <c r="E1844" s="744" t="s">
        <v>2752</v>
      </c>
      <c r="F1844" s="662" t="s">
        <v>2728</v>
      </c>
      <c r="G1844" s="662" t="s">
        <v>2795</v>
      </c>
      <c r="H1844" s="662" t="s">
        <v>582</v>
      </c>
      <c r="I1844" s="662" t="s">
        <v>4304</v>
      </c>
      <c r="J1844" s="662" t="s">
        <v>4305</v>
      </c>
      <c r="K1844" s="662" t="s">
        <v>4153</v>
      </c>
      <c r="L1844" s="663">
        <v>100</v>
      </c>
      <c r="M1844" s="663">
        <v>300</v>
      </c>
      <c r="N1844" s="662">
        <v>3</v>
      </c>
      <c r="O1844" s="745">
        <v>2</v>
      </c>
      <c r="P1844" s="663">
        <v>300</v>
      </c>
      <c r="Q1844" s="678">
        <v>1</v>
      </c>
      <c r="R1844" s="662">
        <v>3</v>
      </c>
      <c r="S1844" s="678">
        <v>1</v>
      </c>
      <c r="T1844" s="745">
        <v>2</v>
      </c>
      <c r="U1844" s="701">
        <v>1</v>
      </c>
    </row>
    <row r="1845" spans="1:21" ht="14.4" customHeight="1" x14ac:dyDescent="0.3">
      <c r="A1845" s="661">
        <v>11</v>
      </c>
      <c r="B1845" s="662" t="s">
        <v>581</v>
      </c>
      <c r="C1845" s="662" t="s">
        <v>2731</v>
      </c>
      <c r="D1845" s="743" t="s">
        <v>4537</v>
      </c>
      <c r="E1845" s="744" t="s">
        <v>2752</v>
      </c>
      <c r="F1845" s="662" t="s">
        <v>2728</v>
      </c>
      <c r="G1845" s="662" t="s">
        <v>2795</v>
      </c>
      <c r="H1845" s="662" t="s">
        <v>582</v>
      </c>
      <c r="I1845" s="662" t="s">
        <v>4306</v>
      </c>
      <c r="J1845" s="662" t="s">
        <v>4307</v>
      </c>
      <c r="K1845" s="662" t="s">
        <v>4308</v>
      </c>
      <c r="L1845" s="663">
        <v>1600</v>
      </c>
      <c r="M1845" s="663">
        <v>1600</v>
      </c>
      <c r="N1845" s="662">
        <v>1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11</v>
      </c>
      <c r="B1846" s="662" t="s">
        <v>581</v>
      </c>
      <c r="C1846" s="662" t="s">
        <v>2731</v>
      </c>
      <c r="D1846" s="743" t="s">
        <v>4537</v>
      </c>
      <c r="E1846" s="744" t="s">
        <v>2752</v>
      </c>
      <c r="F1846" s="662" t="s">
        <v>2728</v>
      </c>
      <c r="G1846" s="662" t="s">
        <v>2795</v>
      </c>
      <c r="H1846" s="662" t="s">
        <v>582</v>
      </c>
      <c r="I1846" s="662" t="s">
        <v>4309</v>
      </c>
      <c r="J1846" s="662" t="s">
        <v>4310</v>
      </c>
      <c r="K1846" s="662" t="s">
        <v>4311</v>
      </c>
      <c r="L1846" s="663">
        <v>150</v>
      </c>
      <c r="M1846" s="663">
        <v>150</v>
      </c>
      <c r="N1846" s="662">
        <v>1</v>
      </c>
      <c r="O1846" s="745">
        <v>1</v>
      </c>
      <c r="P1846" s="663">
        <v>150</v>
      </c>
      <c r="Q1846" s="678">
        <v>1</v>
      </c>
      <c r="R1846" s="662">
        <v>1</v>
      </c>
      <c r="S1846" s="678">
        <v>1</v>
      </c>
      <c r="T1846" s="745">
        <v>1</v>
      </c>
      <c r="U1846" s="701">
        <v>1</v>
      </c>
    </row>
    <row r="1847" spans="1:21" ht="14.4" customHeight="1" x14ac:dyDescent="0.3">
      <c r="A1847" s="661">
        <v>11</v>
      </c>
      <c r="B1847" s="662" t="s">
        <v>581</v>
      </c>
      <c r="C1847" s="662" t="s">
        <v>2731</v>
      </c>
      <c r="D1847" s="743" t="s">
        <v>4537</v>
      </c>
      <c r="E1847" s="744" t="s">
        <v>2752</v>
      </c>
      <c r="F1847" s="662" t="s">
        <v>2728</v>
      </c>
      <c r="G1847" s="662" t="s">
        <v>2809</v>
      </c>
      <c r="H1847" s="662" t="s">
        <v>582</v>
      </c>
      <c r="I1847" s="662" t="s">
        <v>4017</v>
      </c>
      <c r="J1847" s="662" t="s">
        <v>4018</v>
      </c>
      <c r="K1847" s="662" t="s">
        <v>4019</v>
      </c>
      <c r="L1847" s="663">
        <v>190</v>
      </c>
      <c r="M1847" s="663">
        <v>380</v>
      </c>
      <c r="N1847" s="662">
        <v>2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11</v>
      </c>
      <c r="B1848" s="662" t="s">
        <v>581</v>
      </c>
      <c r="C1848" s="662" t="s">
        <v>2731</v>
      </c>
      <c r="D1848" s="743" t="s">
        <v>4537</v>
      </c>
      <c r="E1848" s="744" t="s">
        <v>2752</v>
      </c>
      <c r="F1848" s="662" t="s">
        <v>2728</v>
      </c>
      <c r="G1848" s="662" t="s">
        <v>2809</v>
      </c>
      <c r="H1848" s="662" t="s">
        <v>582</v>
      </c>
      <c r="I1848" s="662" t="s">
        <v>4159</v>
      </c>
      <c r="J1848" s="662" t="s">
        <v>4160</v>
      </c>
      <c r="K1848" s="662" t="s">
        <v>4161</v>
      </c>
      <c r="L1848" s="663">
        <v>3990</v>
      </c>
      <c r="M1848" s="663">
        <v>3990</v>
      </c>
      <c r="N1848" s="662">
        <v>1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11</v>
      </c>
      <c r="B1849" s="662" t="s">
        <v>581</v>
      </c>
      <c r="C1849" s="662" t="s">
        <v>2731</v>
      </c>
      <c r="D1849" s="743" t="s">
        <v>4537</v>
      </c>
      <c r="E1849" s="744" t="s">
        <v>2752</v>
      </c>
      <c r="F1849" s="662" t="s">
        <v>2728</v>
      </c>
      <c r="G1849" s="662" t="s">
        <v>2809</v>
      </c>
      <c r="H1849" s="662" t="s">
        <v>582</v>
      </c>
      <c r="I1849" s="662" t="s">
        <v>3245</v>
      </c>
      <c r="J1849" s="662" t="s">
        <v>3246</v>
      </c>
      <c r="K1849" s="662" t="s">
        <v>3247</v>
      </c>
      <c r="L1849" s="663">
        <v>7000</v>
      </c>
      <c r="M1849" s="663">
        <v>7000</v>
      </c>
      <c r="N1849" s="662">
        <v>1</v>
      </c>
      <c r="O1849" s="745">
        <v>1</v>
      </c>
      <c r="P1849" s="663">
        <v>7000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11</v>
      </c>
      <c r="B1850" s="662" t="s">
        <v>581</v>
      </c>
      <c r="C1850" s="662" t="s">
        <v>2731</v>
      </c>
      <c r="D1850" s="743" t="s">
        <v>4537</v>
      </c>
      <c r="E1850" s="744" t="s">
        <v>2752</v>
      </c>
      <c r="F1850" s="662" t="s">
        <v>2728</v>
      </c>
      <c r="G1850" s="662" t="s">
        <v>2809</v>
      </c>
      <c r="H1850" s="662" t="s">
        <v>582</v>
      </c>
      <c r="I1850" s="662" t="s">
        <v>2921</v>
      </c>
      <c r="J1850" s="662" t="s">
        <v>2922</v>
      </c>
      <c r="K1850" s="662" t="s">
        <v>2923</v>
      </c>
      <c r="L1850" s="663">
        <v>200</v>
      </c>
      <c r="M1850" s="663">
        <v>12800</v>
      </c>
      <c r="N1850" s="662">
        <v>64</v>
      </c>
      <c r="O1850" s="745">
        <v>32</v>
      </c>
      <c r="P1850" s="663">
        <v>9600</v>
      </c>
      <c r="Q1850" s="678">
        <v>0.75</v>
      </c>
      <c r="R1850" s="662">
        <v>48</v>
      </c>
      <c r="S1850" s="678">
        <v>0.75</v>
      </c>
      <c r="T1850" s="745">
        <v>24</v>
      </c>
      <c r="U1850" s="701">
        <v>0.75</v>
      </c>
    </row>
    <row r="1851" spans="1:21" ht="14.4" customHeight="1" x14ac:dyDescent="0.3">
      <c r="A1851" s="661">
        <v>11</v>
      </c>
      <c r="B1851" s="662" t="s">
        <v>581</v>
      </c>
      <c r="C1851" s="662" t="s">
        <v>2731</v>
      </c>
      <c r="D1851" s="743" t="s">
        <v>4537</v>
      </c>
      <c r="E1851" s="744" t="s">
        <v>2752</v>
      </c>
      <c r="F1851" s="662" t="s">
        <v>2728</v>
      </c>
      <c r="G1851" s="662" t="s">
        <v>2809</v>
      </c>
      <c r="H1851" s="662" t="s">
        <v>582</v>
      </c>
      <c r="I1851" s="662" t="s">
        <v>2813</v>
      </c>
      <c r="J1851" s="662" t="s">
        <v>2814</v>
      </c>
      <c r="K1851" s="662" t="s">
        <v>2815</v>
      </c>
      <c r="L1851" s="663">
        <v>278.75</v>
      </c>
      <c r="M1851" s="663">
        <v>23136.25</v>
      </c>
      <c r="N1851" s="662">
        <v>83</v>
      </c>
      <c r="O1851" s="745">
        <v>43</v>
      </c>
      <c r="P1851" s="663">
        <v>19791.25</v>
      </c>
      <c r="Q1851" s="678">
        <v>0.85542168674698793</v>
      </c>
      <c r="R1851" s="662">
        <v>71</v>
      </c>
      <c r="S1851" s="678">
        <v>0.85542168674698793</v>
      </c>
      <c r="T1851" s="745">
        <v>37</v>
      </c>
      <c r="U1851" s="701">
        <v>0.86046511627906974</v>
      </c>
    </row>
    <row r="1852" spans="1:21" ht="14.4" customHeight="1" x14ac:dyDescent="0.3">
      <c r="A1852" s="661">
        <v>11</v>
      </c>
      <c r="B1852" s="662" t="s">
        <v>581</v>
      </c>
      <c r="C1852" s="662" t="s">
        <v>2731</v>
      </c>
      <c r="D1852" s="743" t="s">
        <v>4537</v>
      </c>
      <c r="E1852" s="744" t="s">
        <v>2752</v>
      </c>
      <c r="F1852" s="662" t="s">
        <v>2728</v>
      </c>
      <c r="G1852" s="662" t="s">
        <v>2809</v>
      </c>
      <c r="H1852" s="662" t="s">
        <v>582</v>
      </c>
      <c r="I1852" s="662" t="s">
        <v>3254</v>
      </c>
      <c r="J1852" s="662" t="s">
        <v>3255</v>
      </c>
      <c r="K1852" s="662" t="s">
        <v>3256</v>
      </c>
      <c r="L1852" s="663">
        <v>1150</v>
      </c>
      <c r="M1852" s="663">
        <v>1150</v>
      </c>
      <c r="N1852" s="662">
        <v>1</v>
      </c>
      <c r="O1852" s="745">
        <v>1</v>
      </c>
      <c r="P1852" s="663">
        <v>1150</v>
      </c>
      <c r="Q1852" s="678">
        <v>1</v>
      </c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11</v>
      </c>
      <c r="B1853" s="662" t="s">
        <v>581</v>
      </c>
      <c r="C1853" s="662" t="s">
        <v>2731</v>
      </c>
      <c r="D1853" s="743" t="s">
        <v>4537</v>
      </c>
      <c r="E1853" s="744" t="s">
        <v>2752</v>
      </c>
      <c r="F1853" s="662" t="s">
        <v>2728</v>
      </c>
      <c r="G1853" s="662" t="s">
        <v>2809</v>
      </c>
      <c r="H1853" s="662" t="s">
        <v>582</v>
      </c>
      <c r="I1853" s="662" t="s">
        <v>3257</v>
      </c>
      <c r="J1853" s="662" t="s">
        <v>3258</v>
      </c>
      <c r="K1853" s="662" t="s">
        <v>3259</v>
      </c>
      <c r="L1853" s="663">
        <v>130</v>
      </c>
      <c r="M1853" s="663">
        <v>130</v>
      </c>
      <c r="N1853" s="662">
        <v>1</v>
      </c>
      <c r="O1853" s="745">
        <v>1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11</v>
      </c>
      <c r="B1854" s="662" t="s">
        <v>581</v>
      </c>
      <c r="C1854" s="662" t="s">
        <v>2731</v>
      </c>
      <c r="D1854" s="743" t="s">
        <v>4537</v>
      </c>
      <c r="E1854" s="744" t="s">
        <v>2752</v>
      </c>
      <c r="F1854" s="662" t="s">
        <v>2728</v>
      </c>
      <c r="G1854" s="662" t="s">
        <v>2809</v>
      </c>
      <c r="H1854" s="662" t="s">
        <v>582</v>
      </c>
      <c r="I1854" s="662" t="s">
        <v>4312</v>
      </c>
      <c r="J1854" s="662" t="s">
        <v>4313</v>
      </c>
      <c r="K1854" s="662" t="s">
        <v>4314</v>
      </c>
      <c r="L1854" s="663">
        <v>1200</v>
      </c>
      <c r="M1854" s="663">
        <v>1200</v>
      </c>
      <c r="N1854" s="662">
        <v>1</v>
      </c>
      <c r="O1854" s="745">
        <v>1</v>
      </c>
      <c r="P1854" s="663">
        <v>1200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11</v>
      </c>
      <c r="B1855" s="662" t="s">
        <v>581</v>
      </c>
      <c r="C1855" s="662" t="s">
        <v>2731</v>
      </c>
      <c r="D1855" s="743" t="s">
        <v>4537</v>
      </c>
      <c r="E1855" s="744" t="s">
        <v>2752</v>
      </c>
      <c r="F1855" s="662" t="s">
        <v>2728</v>
      </c>
      <c r="G1855" s="662" t="s">
        <v>2849</v>
      </c>
      <c r="H1855" s="662" t="s">
        <v>582</v>
      </c>
      <c r="I1855" s="662" t="s">
        <v>4315</v>
      </c>
      <c r="J1855" s="662" t="s">
        <v>4316</v>
      </c>
      <c r="K1855" s="662" t="s">
        <v>4317</v>
      </c>
      <c r="L1855" s="663">
        <v>25000</v>
      </c>
      <c r="M1855" s="663">
        <v>25000</v>
      </c>
      <c r="N1855" s="662">
        <v>1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11</v>
      </c>
      <c r="B1856" s="662" t="s">
        <v>581</v>
      </c>
      <c r="C1856" s="662" t="s">
        <v>2731</v>
      </c>
      <c r="D1856" s="743" t="s">
        <v>4537</v>
      </c>
      <c r="E1856" s="744" t="s">
        <v>2752</v>
      </c>
      <c r="F1856" s="662" t="s">
        <v>2728</v>
      </c>
      <c r="G1856" s="662" t="s">
        <v>2849</v>
      </c>
      <c r="H1856" s="662" t="s">
        <v>582</v>
      </c>
      <c r="I1856" s="662" t="s">
        <v>3851</v>
      </c>
      <c r="J1856" s="662" t="s">
        <v>3852</v>
      </c>
      <c r="K1856" s="662" t="s">
        <v>3853</v>
      </c>
      <c r="L1856" s="663">
        <v>0</v>
      </c>
      <c r="M1856" s="663">
        <v>0</v>
      </c>
      <c r="N1856" s="662">
        <v>1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11</v>
      </c>
      <c r="B1857" s="662" t="s">
        <v>581</v>
      </c>
      <c r="C1857" s="662" t="s">
        <v>2731</v>
      </c>
      <c r="D1857" s="743" t="s">
        <v>4537</v>
      </c>
      <c r="E1857" s="744" t="s">
        <v>2752</v>
      </c>
      <c r="F1857" s="662" t="s">
        <v>2728</v>
      </c>
      <c r="G1857" s="662" t="s">
        <v>2849</v>
      </c>
      <c r="H1857" s="662" t="s">
        <v>582</v>
      </c>
      <c r="I1857" s="662" t="s">
        <v>3595</v>
      </c>
      <c r="J1857" s="662" t="s">
        <v>3596</v>
      </c>
      <c r="K1857" s="662" t="s">
        <v>3597</v>
      </c>
      <c r="L1857" s="663">
        <v>0</v>
      </c>
      <c r="M1857" s="663">
        <v>0</v>
      </c>
      <c r="N1857" s="662">
        <v>2</v>
      </c>
      <c r="O1857" s="745">
        <v>2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11</v>
      </c>
      <c r="B1858" s="662" t="s">
        <v>581</v>
      </c>
      <c r="C1858" s="662" t="s">
        <v>2731</v>
      </c>
      <c r="D1858" s="743" t="s">
        <v>4537</v>
      </c>
      <c r="E1858" s="744" t="s">
        <v>2752</v>
      </c>
      <c r="F1858" s="662" t="s">
        <v>2728</v>
      </c>
      <c r="G1858" s="662" t="s">
        <v>3278</v>
      </c>
      <c r="H1858" s="662" t="s">
        <v>582</v>
      </c>
      <c r="I1858" s="662" t="s">
        <v>3279</v>
      </c>
      <c r="J1858" s="662" t="s">
        <v>3280</v>
      </c>
      <c r="K1858" s="662" t="s">
        <v>3281</v>
      </c>
      <c r="L1858" s="663">
        <v>1659.44</v>
      </c>
      <c r="M1858" s="663">
        <v>112841.92000000001</v>
      </c>
      <c r="N1858" s="662">
        <v>68</v>
      </c>
      <c r="O1858" s="745">
        <v>53</v>
      </c>
      <c r="P1858" s="663">
        <v>76334.24000000002</v>
      </c>
      <c r="Q1858" s="678">
        <v>0.67647058823529427</v>
      </c>
      <c r="R1858" s="662">
        <v>46</v>
      </c>
      <c r="S1858" s="678">
        <v>0.67647058823529416</v>
      </c>
      <c r="T1858" s="745">
        <v>36</v>
      </c>
      <c r="U1858" s="701">
        <v>0.67924528301886788</v>
      </c>
    </row>
    <row r="1859" spans="1:21" ht="14.4" customHeight="1" x14ac:dyDescent="0.3">
      <c r="A1859" s="661">
        <v>11</v>
      </c>
      <c r="B1859" s="662" t="s">
        <v>581</v>
      </c>
      <c r="C1859" s="662" t="s">
        <v>2731</v>
      </c>
      <c r="D1859" s="743" t="s">
        <v>4537</v>
      </c>
      <c r="E1859" s="744" t="s">
        <v>2753</v>
      </c>
      <c r="F1859" s="662" t="s">
        <v>2726</v>
      </c>
      <c r="G1859" s="662" t="s">
        <v>2765</v>
      </c>
      <c r="H1859" s="662" t="s">
        <v>582</v>
      </c>
      <c r="I1859" s="662" t="s">
        <v>3024</v>
      </c>
      <c r="J1859" s="662" t="s">
        <v>3025</v>
      </c>
      <c r="K1859" s="662" t="s">
        <v>3026</v>
      </c>
      <c r="L1859" s="663">
        <v>150.04</v>
      </c>
      <c r="M1859" s="663">
        <v>450.12</v>
      </c>
      <c r="N1859" s="662">
        <v>3</v>
      </c>
      <c r="O1859" s="745">
        <v>2</v>
      </c>
      <c r="P1859" s="663">
        <v>450.12</v>
      </c>
      <c r="Q1859" s="678">
        <v>1</v>
      </c>
      <c r="R1859" s="662">
        <v>3</v>
      </c>
      <c r="S1859" s="678">
        <v>1</v>
      </c>
      <c r="T1859" s="745">
        <v>2</v>
      </c>
      <c r="U1859" s="701">
        <v>1</v>
      </c>
    </row>
    <row r="1860" spans="1:21" ht="14.4" customHeight="1" x14ac:dyDescent="0.3">
      <c r="A1860" s="661">
        <v>11</v>
      </c>
      <c r="B1860" s="662" t="s">
        <v>581</v>
      </c>
      <c r="C1860" s="662" t="s">
        <v>2731</v>
      </c>
      <c r="D1860" s="743" t="s">
        <v>4537</v>
      </c>
      <c r="E1860" s="744" t="s">
        <v>2753</v>
      </c>
      <c r="F1860" s="662" t="s">
        <v>2726</v>
      </c>
      <c r="G1860" s="662" t="s">
        <v>2765</v>
      </c>
      <c r="H1860" s="662" t="s">
        <v>582</v>
      </c>
      <c r="I1860" s="662" t="s">
        <v>3027</v>
      </c>
      <c r="J1860" s="662" t="s">
        <v>3025</v>
      </c>
      <c r="K1860" s="662" t="s">
        <v>2588</v>
      </c>
      <c r="L1860" s="663">
        <v>154.36000000000001</v>
      </c>
      <c r="M1860" s="663">
        <v>308.72000000000003</v>
      </c>
      <c r="N1860" s="662">
        <v>2</v>
      </c>
      <c r="O1860" s="745">
        <v>1</v>
      </c>
      <c r="P1860" s="663">
        <v>308.72000000000003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11</v>
      </c>
      <c r="B1861" s="662" t="s">
        <v>581</v>
      </c>
      <c r="C1861" s="662" t="s">
        <v>2731</v>
      </c>
      <c r="D1861" s="743" t="s">
        <v>4537</v>
      </c>
      <c r="E1861" s="744" t="s">
        <v>2753</v>
      </c>
      <c r="F1861" s="662" t="s">
        <v>2726</v>
      </c>
      <c r="G1861" s="662" t="s">
        <v>4318</v>
      </c>
      <c r="H1861" s="662" t="s">
        <v>582</v>
      </c>
      <c r="I1861" s="662" t="s">
        <v>4319</v>
      </c>
      <c r="J1861" s="662" t="s">
        <v>4320</v>
      </c>
      <c r="K1861" s="662" t="s">
        <v>3964</v>
      </c>
      <c r="L1861" s="663">
        <v>43.76</v>
      </c>
      <c r="M1861" s="663">
        <v>43.76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11</v>
      </c>
      <c r="B1862" s="662" t="s">
        <v>581</v>
      </c>
      <c r="C1862" s="662" t="s">
        <v>2731</v>
      </c>
      <c r="D1862" s="743" t="s">
        <v>4537</v>
      </c>
      <c r="E1862" s="744" t="s">
        <v>2753</v>
      </c>
      <c r="F1862" s="662" t="s">
        <v>2726</v>
      </c>
      <c r="G1862" s="662" t="s">
        <v>2854</v>
      </c>
      <c r="H1862" s="662" t="s">
        <v>1064</v>
      </c>
      <c r="I1862" s="662" t="s">
        <v>3611</v>
      </c>
      <c r="J1862" s="662" t="s">
        <v>3612</v>
      </c>
      <c r="K1862" s="662" t="s">
        <v>3030</v>
      </c>
      <c r="L1862" s="663">
        <v>119.7</v>
      </c>
      <c r="M1862" s="663">
        <v>239.4</v>
      </c>
      <c r="N1862" s="662">
        <v>2</v>
      </c>
      <c r="O1862" s="745">
        <v>1.5</v>
      </c>
      <c r="P1862" s="663">
        <v>239.4</v>
      </c>
      <c r="Q1862" s="678">
        <v>1</v>
      </c>
      <c r="R1862" s="662">
        <v>2</v>
      </c>
      <c r="S1862" s="678">
        <v>1</v>
      </c>
      <c r="T1862" s="745">
        <v>1.5</v>
      </c>
      <c r="U1862" s="701">
        <v>1</v>
      </c>
    </row>
    <row r="1863" spans="1:21" ht="14.4" customHeight="1" x14ac:dyDescent="0.3">
      <c r="A1863" s="661">
        <v>11</v>
      </c>
      <c r="B1863" s="662" t="s">
        <v>581</v>
      </c>
      <c r="C1863" s="662" t="s">
        <v>2731</v>
      </c>
      <c r="D1863" s="743" t="s">
        <v>4537</v>
      </c>
      <c r="E1863" s="744" t="s">
        <v>2753</v>
      </c>
      <c r="F1863" s="662" t="s">
        <v>2726</v>
      </c>
      <c r="G1863" s="662" t="s">
        <v>2858</v>
      </c>
      <c r="H1863" s="662" t="s">
        <v>1064</v>
      </c>
      <c r="I1863" s="662" t="s">
        <v>1103</v>
      </c>
      <c r="J1863" s="662" t="s">
        <v>1104</v>
      </c>
      <c r="K1863" s="662" t="s">
        <v>1105</v>
      </c>
      <c r="L1863" s="663">
        <v>35.11</v>
      </c>
      <c r="M1863" s="663">
        <v>105.33</v>
      </c>
      <c r="N1863" s="662">
        <v>3</v>
      </c>
      <c r="O1863" s="745">
        <v>0.5</v>
      </c>
      <c r="P1863" s="663">
        <v>105.33</v>
      </c>
      <c r="Q1863" s="678">
        <v>1</v>
      </c>
      <c r="R1863" s="662">
        <v>3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11</v>
      </c>
      <c r="B1864" s="662" t="s">
        <v>581</v>
      </c>
      <c r="C1864" s="662" t="s">
        <v>2731</v>
      </c>
      <c r="D1864" s="743" t="s">
        <v>4537</v>
      </c>
      <c r="E1864" s="744" t="s">
        <v>2753</v>
      </c>
      <c r="F1864" s="662" t="s">
        <v>2726</v>
      </c>
      <c r="G1864" s="662" t="s">
        <v>2766</v>
      </c>
      <c r="H1864" s="662" t="s">
        <v>582</v>
      </c>
      <c r="I1864" s="662" t="s">
        <v>1247</v>
      </c>
      <c r="J1864" s="662" t="s">
        <v>1248</v>
      </c>
      <c r="K1864" s="662" t="s">
        <v>2594</v>
      </c>
      <c r="L1864" s="663">
        <v>170.52</v>
      </c>
      <c r="M1864" s="663">
        <v>852.60000000000014</v>
      </c>
      <c r="N1864" s="662">
        <v>5</v>
      </c>
      <c r="O1864" s="745">
        <v>2.5</v>
      </c>
      <c r="P1864" s="663">
        <v>341.04</v>
      </c>
      <c r="Q1864" s="678">
        <v>0.39999999999999997</v>
      </c>
      <c r="R1864" s="662">
        <v>2</v>
      </c>
      <c r="S1864" s="678">
        <v>0.4</v>
      </c>
      <c r="T1864" s="745">
        <v>1</v>
      </c>
      <c r="U1864" s="701">
        <v>0.4</v>
      </c>
    </row>
    <row r="1865" spans="1:21" ht="14.4" customHeight="1" x14ac:dyDescent="0.3">
      <c r="A1865" s="661">
        <v>11</v>
      </c>
      <c r="B1865" s="662" t="s">
        <v>581</v>
      </c>
      <c r="C1865" s="662" t="s">
        <v>2731</v>
      </c>
      <c r="D1865" s="743" t="s">
        <v>4537</v>
      </c>
      <c r="E1865" s="744" t="s">
        <v>2753</v>
      </c>
      <c r="F1865" s="662" t="s">
        <v>2726</v>
      </c>
      <c r="G1865" s="662" t="s">
        <v>3623</v>
      </c>
      <c r="H1865" s="662" t="s">
        <v>582</v>
      </c>
      <c r="I1865" s="662" t="s">
        <v>1826</v>
      </c>
      <c r="J1865" s="662" t="s">
        <v>1498</v>
      </c>
      <c r="K1865" s="662" t="s">
        <v>4232</v>
      </c>
      <c r="L1865" s="663">
        <v>508.75</v>
      </c>
      <c r="M1865" s="663">
        <v>508.75</v>
      </c>
      <c r="N1865" s="662">
        <v>1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11</v>
      </c>
      <c r="B1866" s="662" t="s">
        <v>581</v>
      </c>
      <c r="C1866" s="662" t="s">
        <v>2731</v>
      </c>
      <c r="D1866" s="743" t="s">
        <v>4537</v>
      </c>
      <c r="E1866" s="744" t="s">
        <v>2753</v>
      </c>
      <c r="F1866" s="662" t="s">
        <v>2726</v>
      </c>
      <c r="G1866" s="662" t="s">
        <v>3623</v>
      </c>
      <c r="H1866" s="662" t="s">
        <v>582</v>
      </c>
      <c r="I1866" s="662" t="s">
        <v>1497</v>
      </c>
      <c r="J1866" s="662" t="s">
        <v>1498</v>
      </c>
      <c r="K1866" s="662" t="s">
        <v>3799</v>
      </c>
      <c r="L1866" s="663">
        <v>169.59</v>
      </c>
      <c r="M1866" s="663">
        <v>169.59</v>
      </c>
      <c r="N1866" s="662">
        <v>1</v>
      </c>
      <c r="O1866" s="745">
        <v>1</v>
      </c>
      <c r="P1866" s="663">
        <v>169.59</v>
      </c>
      <c r="Q1866" s="678">
        <v>1</v>
      </c>
      <c r="R1866" s="662">
        <v>1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11</v>
      </c>
      <c r="B1867" s="662" t="s">
        <v>581</v>
      </c>
      <c r="C1867" s="662" t="s">
        <v>2731</v>
      </c>
      <c r="D1867" s="743" t="s">
        <v>4537</v>
      </c>
      <c r="E1867" s="744" t="s">
        <v>2753</v>
      </c>
      <c r="F1867" s="662" t="s">
        <v>2726</v>
      </c>
      <c r="G1867" s="662" t="s">
        <v>3623</v>
      </c>
      <c r="H1867" s="662" t="s">
        <v>582</v>
      </c>
      <c r="I1867" s="662" t="s">
        <v>4171</v>
      </c>
      <c r="J1867" s="662" t="s">
        <v>3797</v>
      </c>
      <c r="K1867" s="662" t="s">
        <v>4172</v>
      </c>
      <c r="L1867" s="663">
        <v>0</v>
      </c>
      <c r="M1867" s="663">
        <v>0</v>
      </c>
      <c r="N1867" s="662">
        <v>1</v>
      </c>
      <c r="O1867" s="745">
        <v>1</v>
      </c>
      <c r="P1867" s="663">
        <v>0</v>
      </c>
      <c r="Q1867" s="678"/>
      <c r="R1867" s="662">
        <v>1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11</v>
      </c>
      <c r="B1868" s="662" t="s">
        <v>581</v>
      </c>
      <c r="C1868" s="662" t="s">
        <v>2731</v>
      </c>
      <c r="D1868" s="743" t="s">
        <v>4537</v>
      </c>
      <c r="E1868" s="744" t="s">
        <v>2753</v>
      </c>
      <c r="F1868" s="662" t="s">
        <v>2726</v>
      </c>
      <c r="G1868" s="662" t="s">
        <v>2768</v>
      </c>
      <c r="H1868" s="662" t="s">
        <v>582</v>
      </c>
      <c r="I1868" s="662" t="s">
        <v>1957</v>
      </c>
      <c r="J1868" s="662" t="s">
        <v>1958</v>
      </c>
      <c r="K1868" s="662" t="s">
        <v>2594</v>
      </c>
      <c r="L1868" s="663">
        <v>66.819999999999993</v>
      </c>
      <c r="M1868" s="663">
        <v>133.63999999999999</v>
      </c>
      <c r="N1868" s="662">
        <v>2</v>
      </c>
      <c r="O1868" s="745">
        <v>1</v>
      </c>
      <c r="P1868" s="663">
        <v>133.63999999999999</v>
      </c>
      <c r="Q1868" s="678">
        <v>1</v>
      </c>
      <c r="R1868" s="662">
        <v>2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11</v>
      </c>
      <c r="B1869" s="662" t="s">
        <v>581</v>
      </c>
      <c r="C1869" s="662" t="s">
        <v>2731</v>
      </c>
      <c r="D1869" s="743" t="s">
        <v>4537</v>
      </c>
      <c r="E1869" s="744" t="s">
        <v>2753</v>
      </c>
      <c r="F1869" s="662" t="s">
        <v>2726</v>
      </c>
      <c r="G1869" s="662" t="s">
        <v>4321</v>
      </c>
      <c r="H1869" s="662" t="s">
        <v>582</v>
      </c>
      <c r="I1869" s="662" t="s">
        <v>4322</v>
      </c>
      <c r="J1869" s="662" t="s">
        <v>4323</v>
      </c>
      <c r="K1869" s="662" t="s">
        <v>4324</v>
      </c>
      <c r="L1869" s="663">
        <v>0</v>
      </c>
      <c r="M1869" s="663">
        <v>0</v>
      </c>
      <c r="N1869" s="662">
        <v>1</v>
      </c>
      <c r="O1869" s="745">
        <v>0.5</v>
      </c>
      <c r="P1869" s="663">
        <v>0</v>
      </c>
      <c r="Q1869" s="678"/>
      <c r="R1869" s="662">
        <v>1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11</v>
      </c>
      <c r="B1870" s="662" t="s">
        <v>581</v>
      </c>
      <c r="C1870" s="662" t="s">
        <v>2731</v>
      </c>
      <c r="D1870" s="743" t="s">
        <v>4537</v>
      </c>
      <c r="E1870" s="744" t="s">
        <v>2753</v>
      </c>
      <c r="F1870" s="662" t="s">
        <v>2726</v>
      </c>
      <c r="G1870" s="662" t="s">
        <v>2769</v>
      </c>
      <c r="H1870" s="662" t="s">
        <v>582</v>
      </c>
      <c r="I1870" s="662" t="s">
        <v>897</v>
      </c>
      <c r="J1870" s="662" t="s">
        <v>898</v>
      </c>
      <c r="K1870" s="662" t="s">
        <v>2770</v>
      </c>
      <c r="L1870" s="663">
        <v>72.64</v>
      </c>
      <c r="M1870" s="663">
        <v>581.12</v>
      </c>
      <c r="N1870" s="662">
        <v>8</v>
      </c>
      <c r="O1870" s="745">
        <v>6</v>
      </c>
      <c r="P1870" s="663">
        <v>508.47999999999996</v>
      </c>
      <c r="Q1870" s="678">
        <v>0.87499999999999989</v>
      </c>
      <c r="R1870" s="662">
        <v>7</v>
      </c>
      <c r="S1870" s="678">
        <v>0.875</v>
      </c>
      <c r="T1870" s="745">
        <v>5</v>
      </c>
      <c r="U1870" s="701">
        <v>0.83333333333333337</v>
      </c>
    </row>
    <row r="1871" spans="1:21" ht="14.4" customHeight="1" x14ac:dyDescent="0.3">
      <c r="A1871" s="661">
        <v>11</v>
      </c>
      <c r="B1871" s="662" t="s">
        <v>581</v>
      </c>
      <c r="C1871" s="662" t="s">
        <v>2731</v>
      </c>
      <c r="D1871" s="743" t="s">
        <v>4537</v>
      </c>
      <c r="E1871" s="744" t="s">
        <v>2753</v>
      </c>
      <c r="F1871" s="662" t="s">
        <v>2726</v>
      </c>
      <c r="G1871" s="662" t="s">
        <v>2769</v>
      </c>
      <c r="H1871" s="662" t="s">
        <v>582</v>
      </c>
      <c r="I1871" s="662" t="s">
        <v>4325</v>
      </c>
      <c r="J1871" s="662" t="s">
        <v>4326</v>
      </c>
      <c r="K1871" s="662" t="s">
        <v>4327</v>
      </c>
      <c r="L1871" s="663">
        <v>32.28</v>
      </c>
      <c r="M1871" s="663">
        <v>64.56</v>
      </c>
      <c r="N1871" s="662">
        <v>2</v>
      </c>
      <c r="O1871" s="745">
        <v>0.5</v>
      </c>
      <c r="P1871" s="663">
        <v>64.56</v>
      </c>
      <c r="Q1871" s="678">
        <v>1</v>
      </c>
      <c r="R1871" s="662">
        <v>2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11</v>
      </c>
      <c r="B1872" s="662" t="s">
        <v>581</v>
      </c>
      <c r="C1872" s="662" t="s">
        <v>2731</v>
      </c>
      <c r="D1872" s="743" t="s">
        <v>4537</v>
      </c>
      <c r="E1872" s="744" t="s">
        <v>2753</v>
      </c>
      <c r="F1872" s="662" t="s">
        <v>2726</v>
      </c>
      <c r="G1872" s="662" t="s">
        <v>2769</v>
      </c>
      <c r="H1872" s="662" t="s">
        <v>582</v>
      </c>
      <c r="I1872" s="662" t="s">
        <v>3802</v>
      </c>
      <c r="J1872" s="662" t="s">
        <v>3013</v>
      </c>
      <c r="K1872" s="662" t="s">
        <v>2862</v>
      </c>
      <c r="L1872" s="663">
        <v>0</v>
      </c>
      <c r="M1872" s="663">
        <v>0</v>
      </c>
      <c r="N1872" s="662">
        <v>8</v>
      </c>
      <c r="O1872" s="745">
        <v>6</v>
      </c>
      <c r="P1872" s="663">
        <v>0</v>
      </c>
      <c r="Q1872" s="678"/>
      <c r="R1872" s="662">
        <v>7</v>
      </c>
      <c r="S1872" s="678">
        <v>0.875</v>
      </c>
      <c r="T1872" s="745">
        <v>5.5</v>
      </c>
      <c r="U1872" s="701">
        <v>0.91666666666666663</v>
      </c>
    </row>
    <row r="1873" spans="1:21" ht="14.4" customHeight="1" x14ac:dyDescent="0.3">
      <c r="A1873" s="661">
        <v>11</v>
      </c>
      <c r="B1873" s="662" t="s">
        <v>581</v>
      </c>
      <c r="C1873" s="662" t="s">
        <v>2731</v>
      </c>
      <c r="D1873" s="743" t="s">
        <v>4537</v>
      </c>
      <c r="E1873" s="744" t="s">
        <v>2753</v>
      </c>
      <c r="F1873" s="662" t="s">
        <v>2726</v>
      </c>
      <c r="G1873" s="662" t="s">
        <v>2769</v>
      </c>
      <c r="H1873" s="662" t="s">
        <v>582</v>
      </c>
      <c r="I1873" s="662" t="s">
        <v>3042</v>
      </c>
      <c r="J1873" s="662" t="s">
        <v>3043</v>
      </c>
      <c r="K1873" s="662" t="s">
        <v>3044</v>
      </c>
      <c r="L1873" s="663">
        <v>96.84</v>
      </c>
      <c r="M1873" s="663">
        <v>96.84</v>
      </c>
      <c r="N1873" s="662">
        <v>1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11</v>
      </c>
      <c r="B1874" s="662" t="s">
        <v>581</v>
      </c>
      <c r="C1874" s="662" t="s">
        <v>2731</v>
      </c>
      <c r="D1874" s="743" t="s">
        <v>4537</v>
      </c>
      <c r="E1874" s="744" t="s">
        <v>2753</v>
      </c>
      <c r="F1874" s="662" t="s">
        <v>2726</v>
      </c>
      <c r="G1874" s="662" t="s">
        <v>2769</v>
      </c>
      <c r="H1874" s="662" t="s">
        <v>582</v>
      </c>
      <c r="I1874" s="662" t="s">
        <v>3042</v>
      </c>
      <c r="J1874" s="662" t="s">
        <v>3043</v>
      </c>
      <c r="K1874" s="662" t="s">
        <v>3044</v>
      </c>
      <c r="L1874" s="663">
        <v>73.069999999999993</v>
      </c>
      <c r="M1874" s="663">
        <v>73.069999999999993</v>
      </c>
      <c r="N1874" s="662">
        <v>1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11</v>
      </c>
      <c r="B1875" s="662" t="s">
        <v>581</v>
      </c>
      <c r="C1875" s="662" t="s">
        <v>2731</v>
      </c>
      <c r="D1875" s="743" t="s">
        <v>4537</v>
      </c>
      <c r="E1875" s="744" t="s">
        <v>2753</v>
      </c>
      <c r="F1875" s="662" t="s">
        <v>2726</v>
      </c>
      <c r="G1875" s="662" t="s">
        <v>2769</v>
      </c>
      <c r="H1875" s="662" t="s">
        <v>582</v>
      </c>
      <c r="I1875" s="662" t="s">
        <v>3012</v>
      </c>
      <c r="J1875" s="662" t="s">
        <v>3013</v>
      </c>
      <c r="K1875" s="662" t="s">
        <v>3014</v>
      </c>
      <c r="L1875" s="663">
        <v>64.56</v>
      </c>
      <c r="M1875" s="663">
        <v>193.68</v>
      </c>
      <c r="N1875" s="662">
        <v>3</v>
      </c>
      <c r="O1875" s="745">
        <v>3</v>
      </c>
      <c r="P1875" s="663">
        <v>193.68</v>
      </c>
      <c r="Q1875" s="678">
        <v>1</v>
      </c>
      <c r="R1875" s="662">
        <v>3</v>
      </c>
      <c r="S1875" s="678">
        <v>1</v>
      </c>
      <c r="T1875" s="745">
        <v>3</v>
      </c>
      <c r="U1875" s="701">
        <v>1</v>
      </c>
    </row>
    <row r="1876" spans="1:21" ht="14.4" customHeight="1" x14ac:dyDescent="0.3">
      <c r="A1876" s="661">
        <v>11</v>
      </c>
      <c r="B1876" s="662" t="s">
        <v>581</v>
      </c>
      <c r="C1876" s="662" t="s">
        <v>2731</v>
      </c>
      <c r="D1876" s="743" t="s">
        <v>4537</v>
      </c>
      <c r="E1876" s="744" t="s">
        <v>2753</v>
      </c>
      <c r="F1876" s="662" t="s">
        <v>2726</v>
      </c>
      <c r="G1876" s="662" t="s">
        <v>2769</v>
      </c>
      <c r="H1876" s="662" t="s">
        <v>582</v>
      </c>
      <c r="I1876" s="662" t="s">
        <v>3012</v>
      </c>
      <c r="J1876" s="662" t="s">
        <v>3013</v>
      </c>
      <c r="K1876" s="662" t="s">
        <v>3014</v>
      </c>
      <c r="L1876" s="663">
        <v>48.72</v>
      </c>
      <c r="M1876" s="663">
        <v>97.44</v>
      </c>
      <c r="N1876" s="662">
        <v>2</v>
      </c>
      <c r="O1876" s="745">
        <v>1</v>
      </c>
      <c r="P1876" s="663">
        <v>48.72</v>
      </c>
      <c r="Q1876" s="678">
        <v>0.5</v>
      </c>
      <c r="R1876" s="662">
        <v>1</v>
      </c>
      <c r="S1876" s="678">
        <v>0.5</v>
      </c>
      <c r="T1876" s="745">
        <v>0.5</v>
      </c>
      <c r="U1876" s="701">
        <v>0.5</v>
      </c>
    </row>
    <row r="1877" spans="1:21" ht="14.4" customHeight="1" x14ac:dyDescent="0.3">
      <c r="A1877" s="661">
        <v>11</v>
      </c>
      <c r="B1877" s="662" t="s">
        <v>581</v>
      </c>
      <c r="C1877" s="662" t="s">
        <v>2731</v>
      </c>
      <c r="D1877" s="743" t="s">
        <v>4537</v>
      </c>
      <c r="E1877" s="744" t="s">
        <v>2753</v>
      </c>
      <c r="F1877" s="662" t="s">
        <v>2726</v>
      </c>
      <c r="G1877" s="662" t="s">
        <v>2769</v>
      </c>
      <c r="H1877" s="662" t="s">
        <v>582</v>
      </c>
      <c r="I1877" s="662" t="s">
        <v>3319</v>
      </c>
      <c r="J1877" s="662" t="s">
        <v>3013</v>
      </c>
      <c r="K1877" s="662" t="s">
        <v>3041</v>
      </c>
      <c r="L1877" s="663">
        <v>322.8</v>
      </c>
      <c r="M1877" s="663">
        <v>322.8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11</v>
      </c>
      <c r="B1878" s="662" t="s">
        <v>581</v>
      </c>
      <c r="C1878" s="662" t="s">
        <v>2731</v>
      </c>
      <c r="D1878" s="743" t="s">
        <v>4537</v>
      </c>
      <c r="E1878" s="744" t="s">
        <v>2753</v>
      </c>
      <c r="F1878" s="662" t="s">
        <v>2726</v>
      </c>
      <c r="G1878" s="662" t="s">
        <v>2769</v>
      </c>
      <c r="H1878" s="662" t="s">
        <v>582</v>
      </c>
      <c r="I1878" s="662" t="s">
        <v>4328</v>
      </c>
      <c r="J1878" s="662" t="s">
        <v>3016</v>
      </c>
      <c r="K1878" s="662" t="s">
        <v>4329</v>
      </c>
      <c r="L1878" s="663">
        <v>161.4</v>
      </c>
      <c r="M1878" s="663">
        <v>161.4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11</v>
      </c>
      <c r="B1879" s="662" t="s">
        <v>581</v>
      </c>
      <c r="C1879" s="662" t="s">
        <v>2731</v>
      </c>
      <c r="D1879" s="743" t="s">
        <v>4537</v>
      </c>
      <c r="E1879" s="744" t="s">
        <v>2753</v>
      </c>
      <c r="F1879" s="662" t="s">
        <v>2726</v>
      </c>
      <c r="G1879" s="662" t="s">
        <v>2769</v>
      </c>
      <c r="H1879" s="662" t="s">
        <v>582</v>
      </c>
      <c r="I1879" s="662" t="s">
        <v>3321</v>
      </c>
      <c r="J1879" s="662" t="s">
        <v>3043</v>
      </c>
      <c r="K1879" s="662" t="s">
        <v>3322</v>
      </c>
      <c r="L1879" s="663">
        <v>0</v>
      </c>
      <c r="M1879" s="663">
        <v>0</v>
      </c>
      <c r="N1879" s="662">
        <v>1</v>
      </c>
      <c r="O1879" s="745">
        <v>0.5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11</v>
      </c>
      <c r="B1880" s="662" t="s">
        <v>581</v>
      </c>
      <c r="C1880" s="662" t="s">
        <v>2731</v>
      </c>
      <c r="D1880" s="743" t="s">
        <v>4537</v>
      </c>
      <c r="E1880" s="744" t="s">
        <v>2753</v>
      </c>
      <c r="F1880" s="662" t="s">
        <v>2726</v>
      </c>
      <c r="G1880" s="662" t="s">
        <v>2771</v>
      </c>
      <c r="H1880" s="662" t="s">
        <v>582</v>
      </c>
      <c r="I1880" s="662" t="s">
        <v>3663</v>
      </c>
      <c r="J1880" s="662" t="s">
        <v>3664</v>
      </c>
      <c r="K1880" s="662" t="s">
        <v>3665</v>
      </c>
      <c r="L1880" s="663">
        <v>79.48</v>
      </c>
      <c r="M1880" s="663">
        <v>476.88</v>
      </c>
      <c r="N1880" s="662">
        <v>6</v>
      </c>
      <c r="O1880" s="745">
        <v>3</v>
      </c>
      <c r="P1880" s="663">
        <v>317.92</v>
      </c>
      <c r="Q1880" s="678">
        <v>0.66666666666666674</v>
      </c>
      <c r="R1880" s="662">
        <v>4</v>
      </c>
      <c r="S1880" s="678">
        <v>0.66666666666666663</v>
      </c>
      <c r="T1880" s="745">
        <v>2</v>
      </c>
      <c r="U1880" s="701">
        <v>0.66666666666666663</v>
      </c>
    </row>
    <row r="1881" spans="1:21" ht="14.4" customHeight="1" x14ac:dyDescent="0.3">
      <c r="A1881" s="661">
        <v>11</v>
      </c>
      <c r="B1881" s="662" t="s">
        <v>581</v>
      </c>
      <c r="C1881" s="662" t="s">
        <v>2731</v>
      </c>
      <c r="D1881" s="743" t="s">
        <v>4537</v>
      </c>
      <c r="E1881" s="744" t="s">
        <v>2753</v>
      </c>
      <c r="F1881" s="662" t="s">
        <v>2726</v>
      </c>
      <c r="G1881" s="662" t="s">
        <v>4330</v>
      </c>
      <c r="H1881" s="662" t="s">
        <v>582</v>
      </c>
      <c r="I1881" s="662" t="s">
        <v>4331</v>
      </c>
      <c r="J1881" s="662" t="s">
        <v>4332</v>
      </c>
      <c r="K1881" s="662" t="s">
        <v>4333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11</v>
      </c>
      <c r="B1882" s="662" t="s">
        <v>581</v>
      </c>
      <c r="C1882" s="662" t="s">
        <v>2731</v>
      </c>
      <c r="D1882" s="743" t="s">
        <v>4537</v>
      </c>
      <c r="E1882" s="744" t="s">
        <v>2753</v>
      </c>
      <c r="F1882" s="662" t="s">
        <v>2726</v>
      </c>
      <c r="G1882" s="662" t="s">
        <v>4334</v>
      </c>
      <c r="H1882" s="662" t="s">
        <v>582</v>
      </c>
      <c r="I1882" s="662" t="s">
        <v>4335</v>
      </c>
      <c r="J1882" s="662" t="s">
        <v>4336</v>
      </c>
      <c r="K1882" s="662" t="s">
        <v>4337</v>
      </c>
      <c r="L1882" s="663">
        <v>0</v>
      </c>
      <c r="M1882" s="663">
        <v>0</v>
      </c>
      <c r="N1882" s="662">
        <v>3</v>
      </c>
      <c r="O1882" s="745">
        <v>2</v>
      </c>
      <c r="P1882" s="663">
        <v>0</v>
      </c>
      <c r="Q1882" s="678"/>
      <c r="R1882" s="662">
        <v>3</v>
      </c>
      <c r="S1882" s="678">
        <v>1</v>
      </c>
      <c r="T1882" s="745">
        <v>2</v>
      </c>
      <c r="U1882" s="701">
        <v>1</v>
      </c>
    </row>
    <row r="1883" spans="1:21" ht="14.4" customHeight="1" x14ac:dyDescent="0.3">
      <c r="A1883" s="661">
        <v>11</v>
      </c>
      <c r="B1883" s="662" t="s">
        <v>581</v>
      </c>
      <c r="C1883" s="662" t="s">
        <v>2731</v>
      </c>
      <c r="D1883" s="743" t="s">
        <v>4537</v>
      </c>
      <c r="E1883" s="744" t="s">
        <v>2753</v>
      </c>
      <c r="F1883" s="662" t="s">
        <v>2726</v>
      </c>
      <c r="G1883" s="662" t="s">
        <v>4043</v>
      </c>
      <c r="H1883" s="662" t="s">
        <v>582</v>
      </c>
      <c r="I1883" s="662" t="s">
        <v>1259</v>
      </c>
      <c r="J1883" s="662" t="s">
        <v>1260</v>
      </c>
      <c r="K1883" s="662" t="s">
        <v>4044</v>
      </c>
      <c r="L1883" s="663">
        <v>0</v>
      </c>
      <c r="M1883" s="663">
        <v>0</v>
      </c>
      <c r="N1883" s="662">
        <v>1</v>
      </c>
      <c r="O1883" s="745">
        <v>1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11</v>
      </c>
      <c r="B1884" s="662" t="s">
        <v>581</v>
      </c>
      <c r="C1884" s="662" t="s">
        <v>2731</v>
      </c>
      <c r="D1884" s="743" t="s">
        <v>4537</v>
      </c>
      <c r="E1884" s="744" t="s">
        <v>2753</v>
      </c>
      <c r="F1884" s="662" t="s">
        <v>2726</v>
      </c>
      <c r="G1884" s="662" t="s">
        <v>3067</v>
      </c>
      <c r="H1884" s="662" t="s">
        <v>582</v>
      </c>
      <c r="I1884" s="662" t="s">
        <v>3068</v>
      </c>
      <c r="J1884" s="662" t="s">
        <v>3069</v>
      </c>
      <c r="K1884" s="662" t="s">
        <v>3070</v>
      </c>
      <c r="L1884" s="663">
        <v>159.71</v>
      </c>
      <c r="M1884" s="663">
        <v>3513.6200000000003</v>
      </c>
      <c r="N1884" s="662">
        <v>22</v>
      </c>
      <c r="O1884" s="745">
        <v>6.5</v>
      </c>
      <c r="P1884" s="663">
        <v>3513.6200000000003</v>
      </c>
      <c r="Q1884" s="678">
        <v>1</v>
      </c>
      <c r="R1884" s="662">
        <v>22</v>
      </c>
      <c r="S1884" s="678">
        <v>1</v>
      </c>
      <c r="T1884" s="745">
        <v>6.5</v>
      </c>
      <c r="U1884" s="701">
        <v>1</v>
      </c>
    </row>
    <row r="1885" spans="1:21" ht="14.4" customHeight="1" x14ac:dyDescent="0.3">
      <c r="A1885" s="661">
        <v>11</v>
      </c>
      <c r="B1885" s="662" t="s">
        <v>581</v>
      </c>
      <c r="C1885" s="662" t="s">
        <v>2731</v>
      </c>
      <c r="D1885" s="743" t="s">
        <v>4537</v>
      </c>
      <c r="E1885" s="744" t="s">
        <v>2753</v>
      </c>
      <c r="F1885" s="662" t="s">
        <v>2726</v>
      </c>
      <c r="G1885" s="662" t="s">
        <v>3067</v>
      </c>
      <c r="H1885" s="662" t="s">
        <v>582</v>
      </c>
      <c r="I1885" s="662" t="s">
        <v>3071</v>
      </c>
      <c r="J1885" s="662" t="s">
        <v>3069</v>
      </c>
      <c r="K1885" s="662" t="s">
        <v>3072</v>
      </c>
      <c r="L1885" s="663">
        <v>159.71</v>
      </c>
      <c r="M1885" s="663">
        <v>479.13</v>
      </c>
      <c r="N1885" s="662">
        <v>3</v>
      </c>
      <c r="O1885" s="745">
        <v>0.5</v>
      </c>
      <c r="P1885" s="663">
        <v>479.13</v>
      </c>
      <c r="Q1885" s="678">
        <v>1</v>
      </c>
      <c r="R1885" s="662">
        <v>3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11</v>
      </c>
      <c r="B1886" s="662" t="s">
        <v>581</v>
      </c>
      <c r="C1886" s="662" t="s">
        <v>2731</v>
      </c>
      <c r="D1886" s="743" t="s">
        <v>4537</v>
      </c>
      <c r="E1886" s="744" t="s">
        <v>2753</v>
      </c>
      <c r="F1886" s="662" t="s">
        <v>2726</v>
      </c>
      <c r="G1886" s="662" t="s">
        <v>3067</v>
      </c>
      <c r="H1886" s="662" t="s">
        <v>582</v>
      </c>
      <c r="I1886" s="662" t="s">
        <v>3073</v>
      </c>
      <c r="J1886" s="662" t="s">
        <v>3074</v>
      </c>
      <c r="K1886" s="662" t="s">
        <v>3075</v>
      </c>
      <c r="L1886" s="663">
        <v>0</v>
      </c>
      <c r="M1886" s="663">
        <v>0</v>
      </c>
      <c r="N1886" s="662">
        <v>6</v>
      </c>
      <c r="O1886" s="745">
        <v>2</v>
      </c>
      <c r="P1886" s="663">
        <v>0</v>
      </c>
      <c r="Q1886" s="678"/>
      <c r="R1886" s="662">
        <v>6</v>
      </c>
      <c r="S1886" s="678">
        <v>1</v>
      </c>
      <c r="T1886" s="745">
        <v>2</v>
      </c>
      <c r="U1886" s="701">
        <v>1</v>
      </c>
    </row>
    <row r="1887" spans="1:21" ht="14.4" customHeight="1" x14ac:dyDescent="0.3">
      <c r="A1887" s="661">
        <v>11</v>
      </c>
      <c r="B1887" s="662" t="s">
        <v>581</v>
      </c>
      <c r="C1887" s="662" t="s">
        <v>2731</v>
      </c>
      <c r="D1887" s="743" t="s">
        <v>4537</v>
      </c>
      <c r="E1887" s="744" t="s">
        <v>2753</v>
      </c>
      <c r="F1887" s="662" t="s">
        <v>2726</v>
      </c>
      <c r="G1887" s="662" t="s">
        <v>2927</v>
      </c>
      <c r="H1887" s="662" t="s">
        <v>582</v>
      </c>
      <c r="I1887" s="662" t="s">
        <v>3022</v>
      </c>
      <c r="J1887" s="662" t="s">
        <v>2743</v>
      </c>
      <c r="K1887" s="662"/>
      <c r="L1887" s="663">
        <v>96.84</v>
      </c>
      <c r="M1887" s="663">
        <v>96.84</v>
      </c>
      <c r="N1887" s="662">
        <v>1</v>
      </c>
      <c r="O1887" s="745">
        <v>1</v>
      </c>
      <c r="P1887" s="663">
        <v>96.84</v>
      </c>
      <c r="Q1887" s="678">
        <v>1</v>
      </c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11</v>
      </c>
      <c r="B1888" s="662" t="s">
        <v>581</v>
      </c>
      <c r="C1888" s="662" t="s">
        <v>2731</v>
      </c>
      <c r="D1888" s="743" t="s">
        <v>4537</v>
      </c>
      <c r="E1888" s="744" t="s">
        <v>2753</v>
      </c>
      <c r="F1888" s="662" t="s">
        <v>2726</v>
      </c>
      <c r="G1888" s="662" t="s">
        <v>3087</v>
      </c>
      <c r="H1888" s="662" t="s">
        <v>582</v>
      </c>
      <c r="I1888" s="662" t="s">
        <v>3874</v>
      </c>
      <c r="J1888" s="662" t="s">
        <v>2048</v>
      </c>
      <c r="K1888" s="662" t="s">
        <v>3875</v>
      </c>
      <c r="L1888" s="663">
        <v>114</v>
      </c>
      <c r="M1888" s="663">
        <v>114</v>
      </c>
      <c r="N1888" s="662">
        <v>1</v>
      </c>
      <c r="O1888" s="745">
        <v>1</v>
      </c>
      <c r="P1888" s="663">
        <v>114</v>
      </c>
      <c r="Q1888" s="678">
        <v>1</v>
      </c>
      <c r="R1888" s="662">
        <v>1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11</v>
      </c>
      <c r="B1889" s="662" t="s">
        <v>581</v>
      </c>
      <c r="C1889" s="662" t="s">
        <v>2731</v>
      </c>
      <c r="D1889" s="743" t="s">
        <v>4537</v>
      </c>
      <c r="E1889" s="744" t="s">
        <v>2753</v>
      </c>
      <c r="F1889" s="662" t="s">
        <v>2726</v>
      </c>
      <c r="G1889" s="662" t="s">
        <v>3529</v>
      </c>
      <c r="H1889" s="662" t="s">
        <v>582</v>
      </c>
      <c r="I1889" s="662" t="s">
        <v>3682</v>
      </c>
      <c r="J1889" s="662" t="s">
        <v>3683</v>
      </c>
      <c r="K1889" s="662" t="s">
        <v>3684</v>
      </c>
      <c r="L1889" s="663">
        <v>98.75</v>
      </c>
      <c r="M1889" s="663">
        <v>197.5</v>
      </c>
      <c r="N1889" s="662">
        <v>2</v>
      </c>
      <c r="O1889" s="745">
        <v>1</v>
      </c>
      <c r="P1889" s="663">
        <v>197.5</v>
      </c>
      <c r="Q1889" s="678">
        <v>1</v>
      </c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11</v>
      </c>
      <c r="B1890" s="662" t="s">
        <v>581</v>
      </c>
      <c r="C1890" s="662" t="s">
        <v>2731</v>
      </c>
      <c r="D1890" s="743" t="s">
        <v>4537</v>
      </c>
      <c r="E1890" s="744" t="s">
        <v>2753</v>
      </c>
      <c r="F1890" s="662" t="s">
        <v>2726</v>
      </c>
      <c r="G1890" s="662" t="s">
        <v>2775</v>
      </c>
      <c r="H1890" s="662" t="s">
        <v>582</v>
      </c>
      <c r="I1890" s="662" t="s">
        <v>1251</v>
      </c>
      <c r="J1890" s="662" t="s">
        <v>1252</v>
      </c>
      <c r="K1890" s="662" t="s">
        <v>1253</v>
      </c>
      <c r="L1890" s="663">
        <v>147.31</v>
      </c>
      <c r="M1890" s="663">
        <v>441.93</v>
      </c>
      <c r="N1890" s="662">
        <v>3</v>
      </c>
      <c r="O1890" s="745">
        <v>1</v>
      </c>
      <c r="P1890" s="663">
        <v>441.93</v>
      </c>
      <c r="Q1890" s="678">
        <v>1</v>
      </c>
      <c r="R1890" s="662">
        <v>3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11</v>
      </c>
      <c r="B1891" s="662" t="s">
        <v>581</v>
      </c>
      <c r="C1891" s="662" t="s">
        <v>2731</v>
      </c>
      <c r="D1891" s="743" t="s">
        <v>4537</v>
      </c>
      <c r="E1891" s="744" t="s">
        <v>2753</v>
      </c>
      <c r="F1891" s="662" t="s">
        <v>2726</v>
      </c>
      <c r="G1891" s="662" t="s">
        <v>3098</v>
      </c>
      <c r="H1891" s="662" t="s">
        <v>582</v>
      </c>
      <c r="I1891" s="662" t="s">
        <v>3352</v>
      </c>
      <c r="J1891" s="662" t="s">
        <v>3353</v>
      </c>
      <c r="K1891" s="662" t="s">
        <v>3101</v>
      </c>
      <c r="L1891" s="663">
        <v>1776.67</v>
      </c>
      <c r="M1891" s="663">
        <v>5330.01</v>
      </c>
      <c r="N1891" s="662">
        <v>3</v>
      </c>
      <c r="O1891" s="745">
        <v>3</v>
      </c>
      <c r="P1891" s="663">
        <v>5330.01</v>
      </c>
      <c r="Q1891" s="678">
        <v>1</v>
      </c>
      <c r="R1891" s="662">
        <v>3</v>
      </c>
      <c r="S1891" s="678">
        <v>1</v>
      </c>
      <c r="T1891" s="745">
        <v>3</v>
      </c>
      <c r="U1891" s="701">
        <v>1</v>
      </c>
    </row>
    <row r="1892" spans="1:21" ht="14.4" customHeight="1" x14ac:dyDescent="0.3">
      <c r="A1892" s="661">
        <v>11</v>
      </c>
      <c r="B1892" s="662" t="s">
        <v>581</v>
      </c>
      <c r="C1892" s="662" t="s">
        <v>2731</v>
      </c>
      <c r="D1892" s="743" t="s">
        <v>4537</v>
      </c>
      <c r="E1892" s="744" t="s">
        <v>2753</v>
      </c>
      <c r="F1892" s="662" t="s">
        <v>2726</v>
      </c>
      <c r="G1892" s="662" t="s">
        <v>3358</v>
      </c>
      <c r="H1892" s="662" t="s">
        <v>1064</v>
      </c>
      <c r="I1892" s="662" t="s">
        <v>4255</v>
      </c>
      <c r="J1892" s="662" t="s">
        <v>4256</v>
      </c>
      <c r="K1892" s="662" t="s">
        <v>3360</v>
      </c>
      <c r="L1892" s="663">
        <v>619.6</v>
      </c>
      <c r="M1892" s="663">
        <v>3098</v>
      </c>
      <c r="N1892" s="662">
        <v>5</v>
      </c>
      <c r="O1892" s="745">
        <v>3.5</v>
      </c>
      <c r="P1892" s="663">
        <v>2478.4</v>
      </c>
      <c r="Q1892" s="678">
        <v>0.8</v>
      </c>
      <c r="R1892" s="662">
        <v>4</v>
      </c>
      <c r="S1892" s="678">
        <v>0.8</v>
      </c>
      <c r="T1892" s="745">
        <v>2.5</v>
      </c>
      <c r="U1892" s="701">
        <v>0.7142857142857143</v>
      </c>
    </row>
    <row r="1893" spans="1:21" ht="14.4" customHeight="1" x14ac:dyDescent="0.3">
      <c r="A1893" s="661">
        <v>11</v>
      </c>
      <c r="B1893" s="662" t="s">
        <v>581</v>
      </c>
      <c r="C1893" s="662" t="s">
        <v>2731</v>
      </c>
      <c r="D1893" s="743" t="s">
        <v>4537</v>
      </c>
      <c r="E1893" s="744" t="s">
        <v>2753</v>
      </c>
      <c r="F1893" s="662" t="s">
        <v>2726</v>
      </c>
      <c r="G1893" s="662" t="s">
        <v>3110</v>
      </c>
      <c r="H1893" s="662" t="s">
        <v>582</v>
      </c>
      <c r="I1893" s="662" t="s">
        <v>3377</v>
      </c>
      <c r="J1893" s="662" t="s">
        <v>3378</v>
      </c>
      <c r="K1893" s="662" t="s">
        <v>2557</v>
      </c>
      <c r="L1893" s="663">
        <v>61.34</v>
      </c>
      <c r="M1893" s="663">
        <v>122.68</v>
      </c>
      <c r="N1893" s="662">
        <v>2</v>
      </c>
      <c r="O1893" s="745">
        <v>1</v>
      </c>
      <c r="P1893" s="663">
        <v>122.68</v>
      </c>
      <c r="Q1893" s="678">
        <v>1</v>
      </c>
      <c r="R1893" s="662">
        <v>2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11</v>
      </c>
      <c r="B1894" s="662" t="s">
        <v>581</v>
      </c>
      <c r="C1894" s="662" t="s">
        <v>2731</v>
      </c>
      <c r="D1894" s="743" t="s">
        <v>4537</v>
      </c>
      <c r="E1894" s="744" t="s">
        <v>2753</v>
      </c>
      <c r="F1894" s="662" t="s">
        <v>2726</v>
      </c>
      <c r="G1894" s="662" t="s">
        <v>3110</v>
      </c>
      <c r="H1894" s="662" t="s">
        <v>582</v>
      </c>
      <c r="I1894" s="662" t="s">
        <v>3377</v>
      </c>
      <c r="J1894" s="662" t="s">
        <v>3378</v>
      </c>
      <c r="K1894" s="662" t="s">
        <v>2557</v>
      </c>
      <c r="L1894" s="663">
        <v>38.56</v>
      </c>
      <c r="M1894" s="663">
        <v>424.16</v>
      </c>
      <c r="N1894" s="662">
        <v>11</v>
      </c>
      <c r="O1894" s="745">
        <v>7</v>
      </c>
      <c r="P1894" s="663">
        <v>269.92</v>
      </c>
      <c r="Q1894" s="678">
        <v>0.63636363636363635</v>
      </c>
      <c r="R1894" s="662">
        <v>7</v>
      </c>
      <c r="S1894" s="678">
        <v>0.63636363636363635</v>
      </c>
      <c r="T1894" s="745">
        <v>4.5</v>
      </c>
      <c r="U1894" s="701">
        <v>0.6428571428571429</v>
      </c>
    </row>
    <row r="1895" spans="1:21" ht="14.4" customHeight="1" x14ac:dyDescent="0.3">
      <c r="A1895" s="661">
        <v>11</v>
      </c>
      <c r="B1895" s="662" t="s">
        <v>581</v>
      </c>
      <c r="C1895" s="662" t="s">
        <v>2731</v>
      </c>
      <c r="D1895" s="743" t="s">
        <v>4537</v>
      </c>
      <c r="E1895" s="744" t="s">
        <v>2753</v>
      </c>
      <c r="F1895" s="662" t="s">
        <v>2726</v>
      </c>
      <c r="G1895" s="662" t="s">
        <v>2956</v>
      </c>
      <c r="H1895" s="662" t="s">
        <v>1064</v>
      </c>
      <c r="I1895" s="662" t="s">
        <v>3112</v>
      </c>
      <c r="J1895" s="662" t="s">
        <v>2340</v>
      </c>
      <c r="K1895" s="662" t="s">
        <v>3113</v>
      </c>
      <c r="L1895" s="663">
        <v>96.84</v>
      </c>
      <c r="M1895" s="663">
        <v>193.68</v>
      </c>
      <c r="N1895" s="662">
        <v>2</v>
      </c>
      <c r="O1895" s="745">
        <v>1</v>
      </c>
      <c r="P1895" s="663">
        <v>193.68</v>
      </c>
      <c r="Q1895" s="678">
        <v>1</v>
      </c>
      <c r="R1895" s="662">
        <v>2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11</v>
      </c>
      <c r="B1896" s="662" t="s">
        <v>581</v>
      </c>
      <c r="C1896" s="662" t="s">
        <v>2731</v>
      </c>
      <c r="D1896" s="743" t="s">
        <v>4537</v>
      </c>
      <c r="E1896" s="744" t="s">
        <v>2753</v>
      </c>
      <c r="F1896" s="662" t="s">
        <v>2726</v>
      </c>
      <c r="G1896" s="662" t="s">
        <v>2956</v>
      </c>
      <c r="H1896" s="662" t="s">
        <v>1064</v>
      </c>
      <c r="I1896" s="662" t="s">
        <v>3112</v>
      </c>
      <c r="J1896" s="662" t="s">
        <v>2340</v>
      </c>
      <c r="K1896" s="662" t="s">
        <v>3113</v>
      </c>
      <c r="L1896" s="663">
        <v>73.069999999999993</v>
      </c>
      <c r="M1896" s="663">
        <v>73.069999999999993</v>
      </c>
      <c r="N1896" s="662">
        <v>1</v>
      </c>
      <c r="O1896" s="745">
        <v>1</v>
      </c>
      <c r="P1896" s="663">
        <v>73.069999999999993</v>
      </c>
      <c r="Q1896" s="678">
        <v>1</v>
      </c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11</v>
      </c>
      <c r="B1897" s="662" t="s">
        <v>581</v>
      </c>
      <c r="C1897" s="662" t="s">
        <v>2731</v>
      </c>
      <c r="D1897" s="743" t="s">
        <v>4537</v>
      </c>
      <c r="E1897" s="744" t="s">
        <v>2753</v>
      </c>
      <c r="F1897" s="662" t="s">
        <v>2726</v>
      </c>
      <c r="G1897" s="662" t="s">
        <v>2956</v>
      </c>
      <c r="H1897" s="662" t="s">
        <v>1064</v>
      </c>
      <c r="I1897" s="662" t="s">
        <v>4338</v>
      </c>
      <c r="J1897" s="662" t="s">
        <v>2340</v>
      </c>
      <c r="K1897" s="662" t="s">
        <v>4339</v>
      </c>
      <c r="L1897" s="663">
        <v>0</v>
      </c>
      <c r="M1897" s="663">
        <v>0</v>
      </c>
      <c r="N1897" s="662">
        <v>1</v>
      </c>
      <c r="O1897" s="745">
        <v>1</v>
      </c>
      <c r="P1897" s="663">
        <v>0</v>
      </c>
      <c r="Q1897" s="678"/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11</v>
      </c>
      <c r="B1898" s="662" t="s">
        <v>581</v>
      </c>
      <c r="C1898" s="662" t="s">
        <v>2731</v>
      </c>
      <c r="D1898" s="743" t="s">
        <v>4537</v>
      </c>
      <c r="E1898" s="744" t="s">
        <v>2753</v>
      </c>
      <c r="F1898" s="662" t="s">
        <v>2726</v>
      </c>
      <c r="G1898" s="662" t="s">
        <v>2956</v>
      </c>
      <c r="H1898" s="662" t="s">
        <v>1064</v>
      </c>
      <c r="I1898" s="662" t="s">
        <v>2957</v>
      </c>
      <c r="J1898" s="662" t="s">
        <v>2340</v>
      </c>
      <c r="K1898" s="662" t="s">
        <v>2958</v>
      </c>
      <c r="L1898" s="663">
        <v>64.56</v>
      </c>
      <c r="M1898" s="663">
        <v>387.36</v>
      </c>
      <c r="N1898" s="662">
        <v>6</v>
      </c>
      <c r="O1898" s="745">
        <v>6</v>
      </c>
      <c r="P1898" s="663">
        <v>258.24</v>
      </c>
      <c r="Q1898" s="678">
        <v>0.66666666666666663</v>
      </c>
      <c r="R1898" s="662">
        <v>4</v>
      </c>
      <c r="S1898" s="678">
        <v>0.66666666666666663</v>
      </c>
      <c r="T1898" s="745">
        <v>4</v>
      </c>
      <c r="U1898" s="701">
        <v>0.66666666666666663</v>
      </c>
    </row>
    <row r="1899" spans="1:21" ht="14.4" customHeight="1" x14ac:dyDescent="0.3">
      <c r="A1899" s="661">
        <v>11</v>
      </c>
      <c r="B1899" s="662" t="s">
        <v>581</v>
      </c>
      <c r="C1899" s="662" t="s">
        <v>2731</v>
      </c>
      <c r="D1899" s="743" t="s">
        <v>4537</v>
      </c>
      <c r="E1899" s="744" t="s">
        <v>2753</v>
      </c>
      <c r="F1899" s="662" t="s">
        <v>2726</v>
      </c>
      <c r="G1899" s="662" t="s">
        <v>2956</v>
      </c>
      <c r="H1899" s="662" t="s">
        <v>1064</v>
      </c>
      <c r="I1899" s="662" t="s">
        <v>2957</v>
      </c>
      <c r="J1899" s="662" t="s">
        <v>2340</v>
      </c>
      <c r="K1899" s="662" t="s">
        <v>2958</v>
      </c>
      <c r="L1899" s="663">
        <v>48.72</v>
      </c>
      <c r="M1899" s="663">
        <v>243.6</v>
      </c>
      <c r="N1899" s="662">
        <v>5</v>
      </c>
      <c r="O1899" s="745">
        <v>4</v>
      </c>
      <c r="P1899" s="663">
        <v>146.16</v>
      </c>
      <c r="Q1899" s="678">
        <v>0.6</v>
      </c>
      <c r="R1899" s="662">
        <v>3</v>
      </c>
      <c r="S1899" s="678">
        <v>0.6</v>
      </c>
      <c r="T1899" s="745">
        <v>2.5</v>
      </c>
      <c r="U1899" s="701">
        <v>0.625</v>
      </c>
    </row>
    <row r="1900" spans="1:21" ht="14.4" customHeight="1" x14ac:dyDescent="0.3">
      <c r="A1900" s="661">
        <v>11</v>
      </c>
      <c r="B1900" s="662" t="s">
        <v>581</v>
      </c>
      <c r="C1900" s="662" t="s">
        <v>2731</v>
      </c>
      <c r="D1900" s="743" t="s">
        <v>4537</v>
      </c>
      <c r="E1900" s="744" t="s">
        <v>2753</v>
      </c>
      <c r="F1900" s="662" t="s">
        <v>2726</v>
      </c>
      <c r="G1900" s="662" t="s">
        <v>2780</v>
      </c>
      <c r="H1900" s="662" t="s">
        <v>1064</v>
      </c>
      <c r="I1900" s="662" t="s">
        <v>1088</v>
      </c>
      <c r="J1900" s="662" t="s">
        <v>1089</v>
      </c>
      <c r="K1900" s="662" t="s">
        <v>2553</v>
      </c>
      <c r="L1900" s="663">
        <v>815.1</v>
      </c>
      <c r="M1900" s="663">
        <v>2445.3000000000002</v>
      </c>
      <c r="N1900" s="662">
        <v>3</v>
      </c>
      <c r="O1900" s="745">
        <v>2</v>
      </c>
      <c r="P1900" s="663">
        <v>815.1</v>
      </c>
      <c r="Q1900" s="678">
        <v>0.33333333333333331</v>
      </c>
      <c r="R1900" s="662">
        <v>1</v>
      </c>
      <c r="S1900" s="678">
        <v>0.33333333333333331</v>
      </c>
      <c r="T1900" s="745">
        <v>1</v>
      </c>
      <c r="U1900" s="701">
        <v>0.5</v>
      </c>
    </row>
    <row r="1901" spans="1:21" ht="14.4" customHeight="1" x14ac:dyDescent="0.3">
      <c r="A1901" s="661">
        <v>11</v>
      </c>
      <c r="B1901" s="662" t="s">
        <v>581</v>
      </c>
      <c r="C1901" s="662" t="s">
        <v>2731</v>
      </c>
      <c r="D1901" s="743" t="s">
        <v>4537</v>
      </c>
      <c r="E1901" s="744" t="s">
        <v>2753</v>
      </c>
      <c r="F1901" s="662" t="s">
        <v>2726</v>
      </c>
      <c r="G1901" s="662" t="s">
        <v>2783</v>
      </c>
      <c r="H1901" s="662" t="s">
        <v>1064</v>
      </c>
      <c r="I1901" s="662" t="s">
        <v>1073</v>
      </c>
      <c r="J1901" s="662" t="s">
        <v>1074</v>
      </c>
      <c r="K1901" s="662" t="s">
        <v>2608</v>
      </c>
      <c r="L1901" s="663">
        <v>48.42</v>
      </c>
      <c r="M1901" s="663">
        <v>968.39999999999986</v>
      </c>
      <c r="N1901" s="662">
        <v>20</v>
      </c>
      <c r="O1901" s="745">
        <v>13</v>
      </c>
      <c r="P1901" s="663">
        <v>677.87999999999988</v>
      </c>
      <c r="Q1901" s="678">
        <v>0.7</v>
      </c>
      <c r="R1901" s="662">
        <v>14</v>
      </c>
      <c r="S1901" s="678">
        <v>0.7</v>
      </c>
      <c r="T1901" s="745">
        <v>8</v>
      </c>
      <c r="U1901" s="701">
        <v>0.61538461538461542</v>
      </c>
    </row>
    <row r="1902" spans="1:21" ht="14.4" customHeight="1" x14ac:dyDescent="0.3">
      <c r="A1902" s="661">
        <v>11</v>
      </c>
      <c r="B1902" s="662" t="s">
        <v>581</v>
      </c>
      <c r="C1902" s="662" t="s">
        <v>2731</v>
      </c>
      <c r="D1902" s="743" t="s">
        <v>4537</v>
      </c>
      <c r="E1902" s="744" t="s">
        <v>2753</v>
      </c>
      <c r="F1902" s="662" t="s">
        <v>2726</v>
      </c>
      <c r="G1902" s="662" t="s">
        <v>2783</v>
      </c>
      <c r="H1902" s="662" t="s">
        <v>1064</v>
      </c>
      <c r="I1902" s="662" t="s">
        <v>1073</v>
      </c>
      <c r="J1902" s="662" t="s">
        <v>1074</v>
      </c>
      <c r="K1902" s="662" t="s">
        <v>2608</v>
      </c>
      <c r="L1902" s="663">
        <v>36.54</v>
      </c>
      <c r="M1902" s="663">
        <v>73.08</v>
      </c>
      <c r="N1902" s="662">
        <v>2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11</v>
      </c>
      <c r="B1903" s="662" t="s">
        <v>581</v>
      </c>
      <c r="C1903" s="662" t="s">
        <v>2731</v>
      </c>
      <c r="D1903" s="743" t="s">
        <v>4537</v>
      </c>
      <c r="E1903" s="744" t="s">
        <v>2753</v>
      </c>
      <c r="F1903" s="662" t="s">
        <v>2726</v>
      </c>
      <c r="G1903" s="662" t="s">
        <v>2783</v>
      </c>
      <c r="H1903" s="662" t="s">
        <v>582</v>
      </c>
      <c r="I1903" s="662" t="s">
        <v>2258</v>
      </c>
      <c r="J1903" s="662" t="s">
        <v>1074</v>
      </c>
      <c r="K1903" s="662" t="s">
        <v>2889</v>
      </c>
      <c r="L1903" s="663">
        <v>48.42</v>
      </c>
      <c r="M1903" s="663">
        <v>145.26</v>
      </c>
      <c r="N1903" s="662">
        <v>3</v>
      </c>
      <c r="O1903" s="745">
        <v>2</v>
      </c>
      <c r="P1903" s="663">
        <v>96.84</v>
      </c>
      <c r="Q1903" s="678">
        <v>0.66666666666666674</v>
      </c>
      <c r="R1903" s="662">
        <v>2</v>
      </c>
      <c r="S1903" s="678">
        <v>0.66666666666666663</v>
      </c>
      <c r="T1903" s="745">
        <v>1</v>
      </c>
      <c r="U1903" s="701">
        <v>0.5</v>
      </c>
    </row>
    <row r="1904" spans="1:21" ht="14.4" customHeight="1" x14ac:dyDescent="0.3">
      <c r="A1904" s="661">
        <v>11</v>
      </c>
      <c r="B1904" s="662" t="s">
        <v>581</v>
      </c>
      <c r="C1904" s="662" t="s">
        <v>2731</v>
      </c>
      <c r="D1904" s="743" t="s">
        <v>4537</v>
      </c>
      <c r="E1904" s="744" t="s">
        <v>2753</v>
      </c>
      <c r="F1904" s="662" t="s">
        <v>2726</v>
      </c>
      <c r="G1904" s="662" t="s">
        <v>2783</v>
      </c>
      <c r="H1904" s="662" t="s">
        <v>582</v>
      </c>
      <c r="I1904" s="662" t="s">
        <v>3114</v>
      </c>
      <c r="J1904" s="662" t="s">
        <v>3115</v>
      </c>
      <c r="K1904" s="662" t="s">
        <v>3116</v>
      </c>
      <c r="L1904" s="663">
        <v>36.54</v>
      </c>
      <c r="M1904" s="663">
        <v>73.08</v>
      </c>
      <c r="N1904" s="662">
        <v>2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11</v>
      </c>
      <c r="B1905" s="662" t="s">
        <v>581</v>
      </c>
      <c r="C1905" s="662" t="s">
        <v>2731</v>
      </c>
      <c r="D1905" s="743" t="s">
        <v>4537</v>
      </c>
      <c r="E1905" s="744" t="s">
        <v>2753</v>
      </c>
      <c r="F1905" s="662" t="s">
        <v>2726</v>
      </c>
      <c r="G1905" s="662" t="s">
        <v>3965</v>
      </c>
      <c r="H1905" s="662" t="s">
        <v>582</v>
      </c>
      <c r="I1905" s="662" t="s">
        <v>1713</v>
      </c>
      <c r="J1905" s="662" t="s">
        <v>1714</v>
      </c>
      <c r="K1905" s="662" t="s">
        <v>1715</v>
      </c>
      <c r="L1905" s="663">
        <v>70.08</v>
      </c>
      <c r="M1905" s="663">
        <v>70.08</v>
      </c>
      <c r="N1905" s="662">
        <v>1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11</v>
      </c>
      <c r="B1906" s="662" t="s">
        <v>581</v>
      </c>
      <c r="C1906" s="662" t="s">
        <v>2731</v>
      </c>
      <c r="D1906" s="743" t="s">
        <v>4537</v>
      </c>
      <c r="E1906" s="744" t="s">
        <v>2753</v>
      </c>
      <c r="F1906" s="662" t="s">
        <v>2726</v>
      </c>
      <c r="G1906" s="662" t="s">
        <v>2784</v>
      </c>
      <c r="H1906" s="662" t="s">
        <v>582</v>
      </c>
      <c r="I1906" s="662" t="s">
        <v>725</v>
      </c>
      <c r="J1906" s="662" t="s">
        <v>2785</v>
      </c>
      <c r="K1906" s="662" t="s">
        <v>2786</v>
      </c>
      <c r="L1906" s="663">
        <v>0</v>
      </c>
      <c r="M1906" s="663">
        <v>0</v>
      </c>
      <c r="N1906" s="662">
        <v>13</v>
      </c>
      <c r="O1906" s="745">
        <v>8.5</v>
      </c>
      <c r="P1906" s="663">
        <v>0</v>
      </c>
      <c r="Q1906" s="678"/>
      <c r="R1906" s="662">
        <v>7</v>
      </c>
      <c r="S1906" s="678">
        <v>0.53846153846153844</v>
      </c>
      <c r="T1906" s="745">
        <v>3.5</v>
      </c>
      <c r="U1906" s="701">
        <v>0.41176470588235292</v>
      </c>
    </row>
    <row r="1907" spans="1:21" ht="14.4" customHeight="1" x14ac:dyDescent="0.3">
      <c r="A1907" s="661">
        <v>11</v>
      </c>
      <c r="B1907" s="662" t="s">
        <v>581</v>
      </c>
      <c r="C1907" s="662" t="s">
        <v>2731</v>
      </c>
      <c r="D1907" s="743" t="s">
        <v>4537</v>
      </c>
      <c r="E1907" s="744" t="s">
        <v>2753</v>
      </c>
      <c r="F1907" s="662" t="s">
        <v>2726</v>
      </c>
      <c r="G1907" s="662" t="s">
        <v>3399</v>
      </c>
      <c r="H1907" s="662" t="s">
        <v>582</v>
      </c>
      <c r="I1907" s="662" t="s">
        <v>3546</v>
      </c>
      <c r="J1907" s="662" t="s">
        <v>3547</v>
      </c>
      <c r="K1907" s="662" t="s">
        <v>2665</v>
      </c>
      <c r="L1907" s="663">
        <v>81.78</v>
      </c>
      <c r="M1907" s="663">
        <v>81.78</v>
      </c>
      <c r="N1907" s="662">
        <v>1</v>
      </c>
      <c r="O1907" s="745">
        <v>0.5</v>
      </c>
      <c r="P1907" s="663">
        <v>81.78</v>
      </c>
      <c r="Q1907" s="678">
        <v>1</v>
      </c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11</v>
      </c>
      <c r="B1908" s="662" t="s">
        <v>581</v>
      </c>
      <c r="C1908" s="662" t="s">
        <v>2731</v>
      </c>
      <c r="D1908" s="743" t="s">
        <v>4537</v>
      </c>
      <c r="E1908" s="744" t="s">
        <v>2753</v>
      </c>
      <c r="F1908" s="662" t="s">
        <v>2726</v>
      </c>
      <c r="G1908" s="662" t="s">
        <v>2790</v>
      </c>
      <c r="H1908" s="662" t="s">
        <v>1064</v>
      </c>
      <c r="I1908" s="662" t="s">
        <v>4055</v>
      </c>
      <c r="J1908" s="662" t="s">
        <v>3551</v>
      </c>
      <c r="K1908" s="662" t="s">
        <v>2611</v>
      </c>
      <c r="L1908" s="663">
        <v>31.32</v>
      </c>
      <c r="M1908" s="663">
        <v>31.32</v>
      </c>
      <c r="N1908" s="662">
        <v>1</v>
      </c>
      <c r="O1908" s="745">
        <v>1</v>
      </c>
      <c r="P1908" s="663">
        <v>31.32</v>
      </c>
      <c r="Q1908" s="678">
        <v>1</v>
      </c>
      <c r="R1908" s="662">
        <v>1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11</v>
      </c>
      <c r="B1909" s="662" t="s">
        <v>581</v>
      </c>
      <c r="C1909" s="662" t="s">
        <v>2731</v>
      </c>
      <c r="D1909" s="743" t="s">
        <v>4537</v>
      </c>
      <c r="E1909" s="744" t="s">
        <v>2753</v>
      </c>
      <c r="F1909" s="662" t="s">
        <v>2726</v>
      </c>
      <c r="G1909" s="662" t="s">
        <v>2790</v>
      </c>
      <c r="H1909" s="662" t="s">
        <v>1064</v>
      </c>
      <c r="I1909" s="662" t="s">
        <v>2933</v>
      </c>
      <c r="J1909" s="662" t="s">
        <v>2934</v>
      </c>
      <c r="K1909" s="662" t="s">
        <v>2935</v>
      </c>
      <c r="L1909" s="663">
        <v>31.32</v>
      </c>
      <c r="M1909" s="663">
        <v>344.52</v>
      </c>
      <c r="N1909" s="662">
        <v>11</v>
      </c>
      <c r="O1909" s="745">
        <v>5.5</v>
      </c>
      <c r="P1909" s="663">
        <v>313.2</v>
      </c>
      <c r="Q1909" s="678">
        <v>0.90909090909090906</v>
      </c>
      <c r="R1909" s="662">
        <v>10</v>
      </c>
      <c r="S1909" s="678">
        <v>0.90909090909090906</v>
      </c>
      <c r="T1909" s="745">
        <v>5</v>
      </c>
      <c r="U1909" s="701">
        <v>0.90909090909090906</v>
      </c>
    </row>
    <row r="1910" spans="1:21" ht="14.4" customHeight="1" x14ac:dyDescent="0.3">
      <c r="A1910" s="661">
        <v>11</v>
      </c>
      <c r="B1910" s="662" t="s">
        <v>581</v>
      </c>
      <c r="C1910" s="662" t="s">
        <v>2731</v>
      </c>
      <c r="D1910" s="743" t="s">
        <v>4537</v>
      </c>
      <c r="E1910" s="744" t="s">
        <v>2753</v>
      </c>
      <c r="F1910" s="662" t="s">
        <v>2726</v>
      </c>
      <c r="G1910" s="662" t="s">
        <v>2790</v>
      </c>
      <c r="H1910" s="662" t="s">
        <v>1064</v>
      </c>
      <c r="I1910" s="662" t="s">
        <v>1119</v>
      </c>
      <c r="J1910" s="662" t="s">
        <v>1120</v>
      </c>
      <c r="K1910" s="662" t="s">
        <v>2612</v>
      </c>
      <c r="L1910" s="663">
        <v>31.32</v>
      </c>
      <c r="M1910" s="663">
        <v>31.32</v>
      </c>
      <c r="N1910" s="662">
        <v>1</v>
      </c>
      <c r="O1910" s="745">
        <v>1</v>
      </c>
      <c r="P1910" s="663">
        <v>31.32</v>
      </c>
      <c r="Q1910" s="678">
        <v>1</v>
      </c>
      <c r="R1910" s="662">
        <v>1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11</v>
      </c>
      <c r="B1911" s="662" t="s">
        <v>581</v>
      </c>
      <c r="C1911" s="662" t="s">
        <v>2731</v>
      </c>
      <c r="D1911" s="743" t="s">
        <v>4537</v>
      </c>
      <c r="E1911" s="744" t="s">
        <v>2753</v>
      </c>
      <c r="F1911" s="662" t="s">
        <v>2726</v>
      </c>
      <c r="G1911" s="662" t="s">
        <v>2790</v>
      </c>
      <c r="H1911" s="662" t="s">
        <v>1064</v>
      </c>
      <c r="I1911" s="662" t="s">
        <v>1123</v>
      </c>
      <c r="J1911" s="662" t="s">
        <v>1120</v>
      </c>
      <c r="K1911" s="662" t="s">
        <v>2613</v>
      </c>
      <c r="L1911" s="663">
        <v>93.96</v>
      </c>
      <c r="M1911" s="663">
        <v>563.76</v>
      </c>
      <c r="N1911" s="662">
        <v>6</v>
      </c>
      <c r="O1911" s="745">
        <v>5.5</v>
      </c>
      <c r="P1911" s="663">
        <v>187.92</v>
      </c>
      <c r="Q1911" s="678">
        <v>0.33333333333333331</v>
      </c>
      <c r="R1911" s="662">
        <v>2</v>
      </c>
      <c r="S1911" s="678">
        <v>0.33333333333333331</v>
      </c>
      <c r="T1911" s="745">
        <v>2</v>
      </c>
      <c r="U1911" s="701">
        <v>0.36363636363636365</v>
      </c>
    </row>
    <row r="1912" spans="1:21" ht="14.4" customHeight="1" x14ac:dyDescent="0.3">
      <c r="A1912" s="661">
        <v>11</v>
      </c>
      <c r="B1912" s="662" t="s">
        <v>581</v>
      </c>
      <c r="C1912" s="662" t="s">
        <v>2731</v>
      </c>
      <c r="D1912" s="743" t="s">
        <v>4537</v>
      </c>
      <c r="E1912" s="744" t="s">
        <v>2753</v>
      </c>
      <c r="F1912" s="662" t="s">
        <v>2726</v>
      </c>
      <c r="G1912" s="662" t="s">
        <v>2790</v>
      </c>
      <c r="H1912" s="662" t="s">
        <v>1064</v>
      </c>
      <c r="I1912" s="662" t="s">
        <v>1126</v>
      </c>
      <c r="J1912" s="662" t="s">
        <v>1120</v>
      </c>
      <c r="K1912" s="662" t="s">
        <v>2614</v>
      </c>
      <c r="L1912" s="663">
        <v>156.61000000000001</v>
      </c>
      <c r="M1912" s="663">
        <v>469.83000000000004</v>
      </c>
      <c r="N1912" s="662">
        <v>3</v>
      </c>
      <c r="O1912" s="745">
        <v>1.5</v>
      </c>
      <c r="P1912" s="663">
        <v>469.83000000000004</v>
      </c>
      <c r="Q1912" s="678">
        <v>1</v>
      </c>
      <c r="R1912" s="662">
        <v>3</v>
      </c>
      <c r="S1912" s="678">
        <v>1</v>
      </c>
      <c r="T1912" s="745">
        <v>1.5</v>
      </c>
      <c r="U1912" s="701">
        <v>1</v>
      </c>
    </row>
    <row r="1913" spans="1:21" ht="14.4" customHeight="1" x14ac:dyDescent="0.3">
      <c r="A1913" s="661">
        <v>11</v>
      </c>
      <c r="B1913" s="662" t="s">
        <v>581</v>
      </c>
      <c r="C1913" s="662" t="s">
        <v>2731</v>
      </c>
      <c r="D1913" s="743" t="s">
        <v>4537</v>
      </c>
      <c r="E1913" s="744" t="s">
        <v>2753</v>
      </c>
      <c r="F1913" s="662" t="s">
        <v>2726</v>
      </c>
      <c r="G1913" s="662" t="s">
        <v>2790</v>
      </c>
      <c r="H1913" s="662" t="s">
        <v>1064</v>
      </c>
      <c r="I1913" s="662" t="s">
        <v>3550</v>
      </c>
      <c r="J1913" s="662" t="s">
        <v>3551</v>
      </c>
      <c r="K1913" s="662" t="s">
        <v>3549</v>
      </c>
      <c r="L1913" s="663">
        <v>300.68</v>
      </c>
      <c r="M1913" s="663">
        <v>300.68</v>
      </c>
      <c r="N1913" s="662">
        <v>1</v>
      </c>
      <c r="O1913" s="745">
        <v>0.5</v>
      </c>
      <c r="P1913" s="663">
        <v>300.68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11</v>
      </c>
      <c r="B1914" s="662" t="s">
        <v>581</v>
      </c>
      <c r="C1914" s="662" t="s">
        <v>2731</v>
      </c>
      <c r="D1914" s="743" t="s">
        <v>4537</v>
      </c>
      <c r="E1914" s="744" t="s">
        <v>2753</v>
      </c>
      <c r="F1914" s="662" t="s">
        <v>2726</v>
      </c>
      <c r="G1914" s="662" t="s">
        <v>2936</v>
      </c>
      <c r="H1914" s="662" t="s">
        <v>582</v>
      </c>
      <c r="I1914" s="662" t="s">
        <v>4113</v>
      </c>
      <c r="J1914" s="662" t="s">
        <v>1850</v>
      </c>
      <c r="K1914" s="662" t="s">
        <v>1725</v>
      </c>
      <c r="L1914" s="663">
        <v>410.78</v>
      </c>
      <c r="M1914" s="663">
        <v>410.78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11</v>
      </c>
      <c r="B1915" s="662" t="s">
        <v>581</v>
      </c>
      <c r="C1915" s="662" t="s">
        <v>2731</v>
      </c>
      <c r="D1915" s="743" t="s">
        <v>4537</v>
      </c>
      <c r="E1915" s="744" t="s">
        <v>2753</v>
      </c>
      <c r="F1915" s="662" t="s">
        <v>2726</v>
      </c>
      <c r="G1915" s="662" t="s">
        <v>3150</v>
      </c>
      <c r="H1915" s="662" t="s">
        <v>582</v>
      </c>
      <c r="I1915" s="662" t="s">
        <v>3154</v>
      </c>
      <c r="J1915" s="662" t="s">
        <v>3152</v>
      </c>
      <c r="K1915" s="662" t="s">
        <v>3155</v>
      </c>
      <c r="L1915" s="663">
        <v>151.62</v>
      </c>
      <c r="M1915" s="663">
        <v>151.62</v>
      </c>
      <c r="N1915" s="662">
        <v>1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11</v>
      </c>
      <c r="B1916" s="662" t="s">
        <v>581</v>
      </c>
      <c r="C1916" s="662" t="s">
        <v>2731</v>
      </c>
      <c r="D1916" s="743" t="s">
        <v>4537</v>
      </c>
      <c r="E1916" s="744" t="s">
        <v>2753</v>
      </c>
      <c r="F1916" s="662" t="s">
        <v>2726</v>
      </c>
      <c r="G1916" s="662" t="s">
        <v>3413</v>
      </c>
      <c r="H1916" s="662" t="s">
        <v>582</v>
      </c>
      <c r="I1916" s="662" t="s">
        <v>4056</v>
      </c>
      <c r="J1916" s="662" t="s">
        <v>3497</v>
      </c>
      <c r="K1916" s="662" t="s">
        <v>1036</v>
      </c>
      <c r="L1916" s="663">
        <v>0</v>
      </c>
      <c r="M1916" s="663">
        <v>0</v>
      </c>
      <c r="N1916" s="662">
        <v>2</v>
      </c>
      <c r="O1916" s="745">
        <v>1.5</v>
      </c>
      <c r="P1916" s="663">
        <v>0</v>
      </c>
      <c r="Q1916" s="678"/>
      <c r="R1916" s="662">
        <v>1</v>
      </c>
      <c r="S1916" s="678">
        <v>0.5</v>
      </c>
      <c r="T1916" s="745">
        <v>0.5</v>
      </c>
      <c r="U1916" s="701">
        <v>0.33333333333333331</v>
      </c>
    </row>
    <row r="1917" spans="1:21" ht="14.4" customHeight="1" x14ac:dyDescent="0.3">
      <c r="A1917" s="661">
        <v>11</v>
      </c>
      <c r="B1917" s="662" t="s">
        <v>581</v>
      </c>
      <c r="C1917" s="662" t="s">
        <v>2731</v>
      </c>
      <c r="D1917" s="743" t="s">
        <v>4537</v>
      </c>
      <c r="E1917" s="744" t="s">
        <v>2753</v>
      </c>
      <c r="F1917" s="662" t="s">
        <v>2726</v>
      </c>
      <c r="G1917" s="662" t="s">
        <v>3413</v>
      </c>
      <c r="H1917" s="662" t="s">
        <v>582</v>
      </c>
      <c r="I1917" s="662" t="s">
        <v>1037</v>
      </c>
      <c r="J1917" s="662" t="s">
        <v>1035</v>
      </c>
      <c r="K1917" s="662" t="s">
        <v>963</v>
      </c>
      <c r="L1917" s="663">
        <v>0</v>
      </c>
      <c r="M1917" s="663">
        <v>0</v>
      </c>
      <c r="N1917" s="662">
        <v>1</v>
      </c>
      <c r="O1917" s="745">
        <v>0.5</v>
      </c>
      <c r="P1917" s="663">
        <v>0</v>
      </c>
      <c r="Q1917" s="678"/>
      <c r="R1917" s="662">
        <v>1</v>
      </c>
      <c r="S1917" s="678">
        <v>1</v>
      </c>
      <c r="T1917" s="745">
        <v>0.5</v>
      </c>
      <c r="U1917" s="701">
        <v>1</v>
      </c>
    </row>
    <row r="1918" spans="1:21" ht="14.4" customHeight="1" x14ac:dyDescent="0.3">
      <c r="A1918" s="661">
        <v>11</v>
      </c>
      <c r="B1918" s="662" t="s">
        <v>581</v>
      </c>
      <c r="C1918" s="662" t="s">
        <v>2731</v>
      </c>
      <c r="D1918" s="743" t="s">
        <v>4537</v>
      </c>
      <c r="E1918" s="744" t="s">
        <v>2753</v>
      </c>
      <c r="F1918" s="662" t="s">
        <v>2728</v>
      </c>
      <c r="G1918" s="662" t="s">
        <v>2839</v>
      </c>
      <c r="H1918" s="662" t="s">
        <v>582</v>
      </c>
      <c r="I1918" s="662" t="s">
        <v>3167</v>
      </c>
      <c r="J1918" s="662" t="s">
        <v>3168</v>
      </c>
      <c r="K1918" s="662"/>
      <c r="L1918" s="663">
        <v>0</v>
      </c>
      <c r="M1918" s="663">
        <v>0</v>
      </c>
      <c r="N1918" s="662">
        <v>2</v>
      </c>
      <c r="O1918" s="745">
        <v>2</v>
      </c>
      <c r="P1918" s="663"/>
      <c r="Q1918" s="678"/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11</v>
      </c>
      <c r="B1919" s="662" t="s">
        <v>581</v>
      </c>
      <c r="C1919" s="662" t="s">
        <v>2731</v>
      </c>
      <c r="D1919" s="743" t="s">
        <v>4537</v>
      </c>
      <c r="E1919" s="744" t="s">
        <v>2753</v>
      </c>
      <c r="F1919" s="662" t="s">
        <v>2728</v>
      </c>
      <c r="G1919" s="662" t="s">
        <v>2839</v>
      </c>
      <c r="H1919" s="662" t="s">
        <v>582</v>
      </c>
      <c r="I1919" s="662" t="s">
        <v>3169</v>
      </c>
      <c r="J1919" s="662" t="s">
        <v>3170</v>
      </c>
      <c r="K1919" s="662" t="s">
        <v>3171</v>
      </c>
      <c r="L1919" s="663">
        <v>100</v>
      </c>
      <c r="M1919" s="663">
        <v>100</v>
      </c>
      <c r="N1919" s="662">
        <v>1</v>
      </c>
      <c r="O1919" s="745">
        <v>1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11</v>
      </c>
      <c r="B1920" s="662" t="s">
        <v>581</v>
      </c>
      <c r="C1920" s="662" t="s">
        <v>2731</v>
      </c>
      <c r="D1920" s="743" t="s">
        <v>4537</v>
      </c>
      <c r="E1920" s="744" t="s">
        <v>2753</v>
      </c>
      <c r="F1920" s="662" t="s">
        <v>2728</v>
      </c>
      <c r="G1920" s="662" t="s">
        <v>2839</v>
      </c>
      <c r="H1920" s="662" t="s">
        <v>582</v>
      </c>
      <c r="I1920" s="662" t="s">
        <v>2840</v>
      </c>
      <c r="J1920" s="662" t="s">
        <v>2841</v>
      </c>
      <c r="K1920" s="662" t="s">
        <v>2842</v>
      </c>
      <c r="L1920" s="663">
        <v>0</v>
      </c>
      <c r="M1920" s="663">
        <v>0</v>
      </c>
      <c r="N1920" s="662">
        <v>26</v>
      </c>
      <c r="O1920" s="745">
        <v>26</v>
      </c>
      <c r="P1920" s="663"/>
      <c r="Q1920" s="678"/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11</v>
      </c>
      <c r="B1921" s="662" t="s">
        <v>581</v>
      </c>
      <c r="C1921" s="662" t="s">
        <v>2731</v>
      </c>
      <c r="D1921" s="743" t="s">
        <v>4537</v>
      </c>
      <c r="E1921" s="744" t="s">
        <v>2753</v>
      </c>
      <c r="F1921" s="662" t="s">
        <v>2728</v>
      </c>
      <c r="G1921" s="662" t="s">
        <v>2791</v>
      </c>
      <c r="H1921" s="662" t="s">
        <v>582</v>
      </c>
      <c r="I1921" s="662" t="s">
        <v>3172</v>
      </c>
      <c r="J1921" s="662" t="s">
        <v>3173</v>
      </c>
      <c r="K1921" s="662" t="s">
        <v>3174</v>
      </c>
      <c r="L1921" s="663">
        <v>186.96</v>
      </c>
      <c r="M1921" s="663">
        <v>747.84</v>
      </c>
      <c r="N1921" s="662">
        <v>4</v>
      </c>
      <c r="O1921" s="745">
        <v>4</v>
      </c>
      <c r="P1921" s="663">
        <v>747.84</v>
      </c>
      <c r="Q1921" s="678">
        <v>1</v>
      </c>
      <c r="R1921" s="662">
        <v>4</v>
      </c>
      <c r="S1921" s="678">
        <v>1</v>
      </c>
      <c r="T1921" s="745">
        <v>4</v>
      </c>
      <c r="U1921" s="701">
        <v>1</v>
      </c>
    </row>
    <row r="1922" spans="1:21" ht="14.4" customHeight="1" x14ac:dyDescent="0.3">
      <c r="A1922" s="661">
        <v>11</v>
      </c>
      <c r="B1922" s="662" t="s">
        <v>581</v>
      </c>
      <c r="C1922" s="662" t="s">
        <v>2731</v>
      </c>
      <c r="D1922" s="743" t="s">
        <v>4537</v>
      </c>
      <c r="E1922" s="744" t="s">
        <v>2753</v>
      </c>
      <c r="F1922" s="662" t="s">
        <v>2728</v>
      </c>
      <c r="G1922" s="662" t="s">
        <v>2791</v>
      </c>
      <c r="H1922" s="662" t="s">
        <v>582</v>
      </c>
      <c r="I1922" s="662" t="s">
        <v>3178</v>
      </c>
      <c r="J1922" s="662" t="s">
        <v>3179</v>
      </c>
      <c r="K1922" s="662" t="s">
        <v>3180</v>
      </c>
      <c r="L1922" s="663">
        <v>200</v>
      </c>
      <c r="M1922" s="663">
        <v>400</v>
      </c>
      <c r="N1922" s="662">
        <v>2</v>
      </c>
      <c r="O1922" s="745">
        <v>1</v>
      </c>
      <c r="P1922" s="663">
        <v>400</v>
      </c>
      <c r="Q1922" s="678">
        <v>1</v>
      </c>
      <c r="R1922" s="662">
        <v>2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11</v>
      </c>
      <c r="B1923" s="662" t="s">
        <v>581</v>
      </c>
      <c r="C1923" s="662" t="s">
        <v>2731</v>
      </c>
      <c r="D1923" s="743" t="s">
        <v>4537</v>
      </c>
      <c r="E1923" s="744" t="s">
        <v>2753</v>
      </c>
      <c r="F1923" s="662" t="s">
        <v>2728</v>
      </c>
      <c r="G1923" s="662" t="s">
        <v>2791</v>
      </c>
      <c r="H1923" s="662" t="s">
        <v>582</v>
      </c>
      <c r="I1923" s="662" t="s">
        <v>4340</v>
      </c>
      <c r="J1923" s="662" t="s">
        <v>4341</v>
      </c>
      <c r="K1923" s="662" t="s">
        <v>4342</v>
      </c>
      <c r="L1923" s="663">
        <v>1600</v>
      </c>
      <c r="M1923" s="663">
        <v>1600</v>
      </c>
      <c r="N1923" s="662">
        <v>1</v>
      </c>
      <c r="O1923" s="745">
        <v>1</v>
      </c>
      <c r="P1923" s="663">
        <v>1600</v>
      </c>
      <c r="Q1923" s="678">
        <v>1</v>
      </c>
      <c r="R1923" s="662">
        <v>1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11</v>
      </c>
      <c r="B1924" s="662" t="s">
        <v>581</v>
      </c>
      <c r="C1924" s="662" t="s">
        <v>2731</v>
      </c>
      <c r="D1924" s="743" t="s">
        <v>4537</v>
      </c>
      <c r="E1924" s="744" t="s">
        <v>2753</v>
      </c>
      <c r="F1924" s="662" t="s">
        <v>2728</v>
      </c>
      <c r="G1924" s="662" t="s">
        <v>2791</v>
      </c>
      <c r="H1924" s="662" t="s">
        <v>582</v>
      </c>
      <c r="I1924" s="662" t="s">
        <v>3187</v>
      </c>
      <c r="J1924" s="662" t="s">
        <v>3188</v>
      </c>
      <c r="K1924" s="662" t="s">
        <v>3189</v>
      </c>
      <c r="L1924" s="663">
        <v>35.75</v>
      </c>
      <c r="M1924" s="663">
        <v>71.5</v>
      </c>
      <c r="N1924" s="662">
        <v>2</v>
      </c>
      <c r="O1924" s="745">
        <v>1</v>
      </c>
      <c r="P1924" s="663">
        <v>71.5</v>
      </c>
      <c r="Q1924" s="678">
        <v>1</v>
      </c>
      <c r="R1924" s="662">
        <v>2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11</v>
      </c>
      <c r="B1925" s="662" t="s">
        <v>581</v>
      </c>
      <c r="C1925" s="662" t="s">
        <v>2731</v>
      </c>
      <c r="D1925" s="743" t="s">
        <v>4537</v>
      </c>
      <c r="E1925" s="744" t="s">
        <v>2753</v>
      </c>
      <c r="F1925" s="662" t="s">
        <v>2728</v>
      </c>
      <c r="G1925" s="662" t="s">
        <v>2795</v>
      </c>
      <c r="H1925" s="662" t="s">
        <v>582</v>
      </c>
      <c r="I1925" s="662" t="s">
        <v>2088</v>
      </c>
      <c r="J1925" s="662" t="s">
        <v>2796</v>
      </c>
      <c r="K1925" s="662" t="s">
        <v>2797</v>
      </c>
      <c r="L1925" s="663">
        <v>748.12</v>
      </c>
      <c r="M1925" s="663">
        <v>1496.24</v>
      </c>
      <c r="N1925" s="662">
        <v>2</v>
      </c>
      <c r="O1925" s="745">
        <v>2</v>
      </c>
      <c r="P1925" s="663">
        <v>1496.24</v>
      </c>
      <c r="Q1925" s="678">
        <v>1</v>
      </c>
      <c r="R1925" s="662">
        <v>2</v>
      </c>
      <c r="S1925" s="678">
        <v>1</v>
      </c>
      <c r="T1925" s="745">
        <v>2</v>
      </c>
      <c r="U1925" s="701">
        <v>1</v>
      </c>
    </row>
    <row r="1926" spans="1:21" ht="14.4" customHeight="1" x14ac:dyDescent="0.3">
      <c r="A1926" s="661">
        <v>11</v>
      </c>
      <c r="B1926" s="662" t="s">
        <v>581</v>
      </c>
      <c r="C1926" s="662" t="s">
        <v>2731</v>
      </c>
      <c r="D1926" s="743" t="s">
        <v>4537</v>
      </c>
      <c r="E1926" s="744" t="s">
        <v>2753</v>
      </c>
      <c r="F1926" s="662" t="s">
        <v>2728</v>
      </c>
      <c r="G1926" s="662" t="s">
        <v>2795</v>
      </c>
      <c r="H1926" s="662" t="s">
        <v>582</v>
      </c>
      <c r="I1926" s="662" t="s">
        <v>2801</v>
      </c>
      <c r="J1926" s="662" t="s">
        <v>2802</v>
      </c>
      <c r="K1926" s="662" t="s">
        <v>2803</v>
      </c>
      <c r="L1926" s="663">
        <v>500</v>
      </c>
      <c r="M1926" s="663">
        <v>500</v>
      </c>
      <c r="N1926" s="662">
        <v>1</v>
      </c>
      <c r="O1926" s="745">
        <v>1</v>
      </c>
      <c r="P1926" s="663">
        <v>500</v>
      </c>
      <c r="Q1926" s="678">
        <v>1</v>
      </c>
      <c r="R1926" s="662">
        <v>1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11</v>
      </c>
      <c r="B1927" s="662" t="s">
        <v>581</v>
      </c>
      <c r="C1927" s="662" t="s">
        <v>2731</v>
      </c>
      <c r="D1927" s="743" t="s">
        <v>4537</v>
      </c>
      <c r="E1927" s="744" t="s">
        <v>2753</v>
      </c>
      <c r="F1927" s="662" t="s">
        <v>2728</v>
      </c>
      <c r="G1927" s="662" t="s">
        <v>2795</v>
      </c>
      <c r="H1927" s="662" t="s">
        <v>582</v>
      </c>
      <c r="I1927" s="662" t="s">
        <v>3503</v>
      </c>
      <c r="J1927" s="662" t="s">
        <v>3421</v>
      </c>
      <c r="K1927" s="662" t="s">
        <v>3504</v>
      </c>
      <c r="L1927" s="663">
        <v>1600</v>
      </c>
      <c r="M1927" s="663">
        <v>1600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11</v>
      </c>
      <c r="B1928" s="662" t="s">
        <v>581</v>
      </c>
      <c r="C1928" s="662" t="s">
        <v>2731</v>
      </c>
      <c r="D1928" s="743" t="s">
        <v>4537</v>
      </c>
      <c r="E1928" s="744" t="s">
        <v>2753</v>
      </c>
      <c r="F1928" s="662" t="s">
        <v>2728</v>
      </c>
      <c r="G1928" s="662" t="s">
        <v>2795</v>
      </c>
      <c r="H1928" s="662" t="s">
        <v>582</v>
      </c>
      <c r="I1928" s="662" t="s">
        <v>2918</v>
      </c>
      <c r="J1928" s="662" t="s">
        <v>2919</v>
      </c>
      <c r="K1928" s="662" t="s">
        <v>2920</v>
      </c>
      <c r="L1928" s="663">
        <v>999.46</v>
      </c>
      <c r="M1928" s="663">
        <v>999.46</v>
      </c>
      <c r="N1928" s="662">
        <v>1</v>
      </c>
      <c r="O1928" s="745">
        <v>1</v>
      </c>
      <c r="P1928" s="663">
        <v>999.46</v>
      </c>
      <c r="Q1928" s="678">
        <v>1</v>
      </c>
      <c r="R1928" s="662">
        <v>1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11</v>
      </c>
      <c r="B1929" s="662" t="s">
        <v>581</v>
      </c>
      <c r="C1929" s="662" t="s">
        <v>2731</v>
      </c>
      <c r="D1929" s="743" t="s">
        <v>4537</v>
      </c>
      <c r="E1929" s="744" t="s">
        <v>2753</v>
      </c>
      <c r="F1929" s="662" t="s">
        <v>2728</v>
      </c>
      <c r="G1929" s="662" t="s">
        <v>2795</v>
      </c>
      <c r="H1929" s="662" t="s">
        <v>582</v>
      </c>
      <c r="I1929" s="662" t="s">
        <v>3204</v>
      </c>
      <c r="J1929" s="662" t="s">
        <v>3205</v>
      </c>
      <c r="K1929" s="662" t="s">
        <v>3206</v>
      </c>
      <c r="L1929" s="663">
        <v>180</v>
      </c>
      <c r="M1929" s="663">
        <v>360</v>
      </c>
      <c r="N1929" s="662">
        <v>2</v>
      </c>
      <c r="O1929" s="745">
        <v>2</v>
      </c>
      <c r="P1929" s="663">
        <v>360</v>
      </c>
      <c r="Q1929" s="678">
        <v>1</v>
      </c>
      <c r="R1929" s="662">
        <v>2</v>
      </c>
      <c r="S1929" s="678">
        <v>1</v>
      </c>
      <c r="T1929" s="745">
        <v>2</v>
      </c>
      <c r="U1929" s="701">
        <v>1</v>
      </c>
    </row>
    <row r="1930" spans="1:21" ht="14.4" customHeight="1" x14ac:dyDescent="0.3">
      <c r="A1930" s="661">
        <v>11</v>
      </c>
      <c r="B1930" s="662" t="s">
        <v>581</v>
      </c>
      <c r="C1930" s="662" t="s">
        <v>2731</v>
      </c>
      <c r="D1930" s="743" t="s">
        <v>4537</v>
      </c>
      <c r="E1930" s="744" t="s">
        <v>2753</v>
      </c>
      <c r="F1930" s="662" t="s">
        <v>2728</v>
      </c>
      <c r="G1930" s="662" t="s">
        <v>2795</v>
      </c>
      <c r="H1930" s="662" t="s">
        <v>582</v>
      </c>
      <c r="I1930" s="662" t="s">
        <v>3427</v>
      </c>
      <c r="J1930" s="662" t="s">
        <v>3428</v>
      </c>
      <c r="K1930" s="662" t="s">
        <v>3429</v>
      </c>
      <c r="L1930" s="663">
        <v>250</v>
      </c>
      <c r="M1930" s="663">
        <v>500</v>
      </c>
      <c r="N1930" s="662">
        <v>2</v>
      </c>
      <c r="O1930" s="745">
        <v>2</v>
      </c>
      <c r="P1930" s="663">
        <v>250</v>
      </c>
      <c r="Q1930" s="678">
        <v>0.5</v>
      </c>
      <c r="R1930" s="662">
        <v>1</v>
      </c>
      <c r="S1930" s="678">
        <v>0.5</v>
      </c>
      <c r="T1930" s="745">
        <v>1</v>
      </c>
      <c r="U1930" s="701">
        <v>0.5</v>
      </c>
    </row>
    <row r="1931" spans="1:21" ht="14.4" customHeight="1" x14ac:dyDescent="0.3">
      <c r="A1931" s="661">
        <v>11</v>
      </c>
      <c r="B1931" s="662" t="s">
        <v>581</v>
      </c>
      <c r="C1931" s="662" t="s">
        <v>2731</v>
      </c>
      <c r="D1931" s="743" t="s">
        <v>4537</v>
      </c>
      <c r="E1931" s="744" t="s">
        <v>2753</v>
      </c>
      <c r="F1931" s="662" t="s">
        <v>2728</v>
      </c>
      <c r="G1931" s="662" t="s">
        <v>2795</v>
      </c>
      <c r="H1931" s="662" t="s">
        <v>582</v>
      </c>
      <c r="I1931" s="662" t="s">
        <v>3991</v>
      </c>
      <c r="J1931" s="662" t="s">
        <v>3992</v>
      </c>
      <c r="K1931" s="662" t="s">
        <v>3993</v>
      </c>
      <c r="L1931" s="663">
        <v>100</v>
      </c>
      <c r="M1931" s="663">
        <v>500</v>
      </c>
      <c r="N1931" s="662">
        <v>5</v>
      </c>
      <c r="O1931" s="745">
        <v>5</v>
      </c>
      <c r="P1931" s="663">
        <v>400</v>
      </c>
      <c r="Q1931" s="678">
        <v>0.8</v>
      </c>
      <c r="R1931" s="662">
        <v>4</v>
      </c>
      <c r="S1931" s="678">
        <v>0.8</v>
      </c>
      <c r="T1931" s="745">
        <v>4</v>
      </c>
      <c r="U1931" s="701">
        <v>0.8</v>
      </c>
    </row>
    <row r="1932" spans="1:21" ht="14.4" customHeight="1" x14ac:dyDescent="0.3">
      <c r="A1932" s="661">
        <v>11</v>
      </c>
      <c r="B1932" s="662" t="s">
        <v>581</v>
      </c>
      <c r="C1932" s="662" t="s">
        <v>2731</v>
      </c>
      <c r="D1932" s="743" t="s">
        <v>4537</v>
      </c>
      <c r="E1932" s="744" t="s">
        <v>2753</v>
      </c>
      <c r="F1932" s="662" t="s">
        <v>2728</v>
      </c>
      <c r="G1932" s="662" t="s">
        <v>2795</v>
      </c>
      <c r="H1932" s="662" t="s">
        <v>582</v>
      </c>
      <c r="I1932" s="662" t="s">
        <v>3430</v>
      </c>
      <c r="J1932" s="662" t="s">
        <v>3431</v>
      </c>
      <c r="K1932" s="662"/>
      <c r="L1932" s="663">
        <v>750</v>
      </c>
      <c r="M1932" s="663">
        <v>750</v>
      </c>
      <c r="N1932" s="662">
        <v>1</v>
      </c>
      <c r="O1932" s="745">
        <v>1</v>
      </c>
      <c r="P1932" s="663">
        <v>750</v>
      </c>
      <c r="Q1932" s="678">
        <v>1</v>
      </c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11</v>
      </c>
      <c r="B1933" s="662" t="s">
        <v>581</v>
      </c>
      <c r="C1933" s="662" t="s">
        <v>2731</v>
      </c>
      <c r="D1933" s="743" t="s">
        <v>4537</v>
      </c>
      <c r="E1933" s="744" t="s">
        <v>2753</v>
      </c>
      <c r="F1933" s="662" t="s">
        <v>2728</v>
      </c>
      <c r="G1933" s="662" t="s">
        <v>2795</v>
      </c>
      <c r="H1933" s="662" t="s">
        <v>582</v>
      </c>
      <c r="I1933" s="662" t="s">
        <v>4343</v>
      </c>
      <c r="J1933" s="662" t="s">
        <v>4344</v>
      </c>
      <c r="K1933" s="662"/>
      <c r="L1933" s="663">
        <v>400</v>
      </c>
      <c r="M1933" s="663">
        <v>400</v>
      </c>
      <c r="N1933" s="662">
        <v>1</v>
      </c>
      <c r="O1933" s="745">
        <v>1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11</v>
      </c>
      <c r="B1934" s="662" t="s">
        <v>581</v>
      </c>
      <c r="C1934" s="662" t="s">
        <v>2731</v>
      </c>
      <c r="D1934" s="743" t="s">
        <v>4537</v>
      </c>
      <c r="E1934" s="744" t="s">
        <v>2753</v>
      </c>
      <c r="F1934" s="662" t="s">
        <v>2728</v>
      </c>
      <c r="G1934" s="662" t="s">
        <v>2795</v>
      </c>
      <c r="H1934" s="662" t="s">
        <v>582</v>
      </c>
      <c r="I1934" s="662" t="s">
        <v>3207</v>
      </c>
      <c r="J1934" s="662" t="s">
        <v>3208</v>
      </c>
      <c r="K1934" s="662"/>
      <c r="L1934" s="663">
        <v>600</v>
      </c>
      <c r="M1934" s="663">
        <v>1200</v>
      </c>
      <c r="N1934" s="662">
        <v>2</v>
      </c>
      <c r="O1934" s="745">
        <v>2</v>
      </c>
      <c r="P1934" s="663">
        <v>600</v>
      </c>
      <c r="Q1934" s="678">
        <v>0.5</v>
      </c>
      <c r="R1934" s="662">
        <v>1</v>
      </c>
      <c r="S1934" s="678">
        <v>0.5</v>
      </c>
      <c r="T1934" s="745">
        <v>1</v>
      </c>
      <c r="U1934" s="701">
        <v>0.5</v>
      </c>
    </row>
    <row r="1935" spans="1:21" ht="14.4" customHeight="1" x14ac:dyDescent="0.3">
      <c r="A1935" s="661">
        <v>11</v>
      </c>
      <c r="B1935" s="662" t="s">
        <v>581</v>
      </c>
      <c r="C1935" s="662" t="s">
        <v>2731</v>
      </c>
      <c r="D1935" s="743" t="s">
        <v>4537</v>
      </c>
      <c r="E1935" s="744" t="s">
        <v>2753</v>
      </c>
      <c r="F1935" s="662" t="s">
        <v>2728</v>
      </c>
      <c r="G1935" s="662" t="s">
        <v>2795</v>
      </c>
      <c r="H1935" s="662" t="s">
        <v>582</v>
      </c>
      <c r="I1935" s="662" t="s">
        <v>4133</v>
      </c>
      <c r="J1935" s="662" t="s">
        <v>4134</v>
      </c>
      <c r="K1935" s="662" t="s">
        <v>4135</v>
      </c>
      <c r="L1935" s="663">
        <v>600</v>
      </c>
      <c r="M1935" s="663">
        <v>1200</v>
      </c>
      <c r="N1935" s="662">
        <v>2</v>
      </c>
      <c r="O1935" s="745">
        <v>2</v>
      </c>
      <c r="P1935" s="663">
        <v>1200</v>
      </c>
      <c r="Q1935" s="678">
        <v>1</v>
      </c>
      <c r="R1935" s="662">
        <v>2</v>
      </c>
      <c r="S1935" s="678">
        <v>1</v>
      </c>
      <c r="T1935" s="745">
        <v>2</v>
      </c>
      <c r="U1935" s="701">
        <v>1</v>
      </c>
    </row>
    <row r="1936" spans="1:21" ht="14.4" customHeight="1" x14ac:dyDescent="0.3">
      <c r="A1936" s="661">
        <v>11</v>
      </c>
      <c r="B1936" s="662" t="s">
        <v>581</v>
      </c>
      <c r="C1936" s="662" t="s">
        <v>2731</v>
      </c>
      <c r="D1936" s="743" t="s">
        <v>4537</v>
      </c>
      <c r="E1936" s="744" t="s">
        <v>2753</v>
      </c>
      <c r="F1936" s="662" t="s">
        <v>2728</v>
      </c>
      <c r="G1936" s="662" t="s">
        <v>2795</v>
      </c>
      <c r="H1936" s="662" t="s">
        <v>582</v>
      </c>
      <c r="I1936" s="662" t="s">
        <v>3212</v>
      </c>
      <c r="J1936" s="662" t="s">
        <v>3213</v>
      </c>
      <c r="K1936" s="662" t="s">
        <v>3214</v>
      </c>
      <c r="L1936" s="663">
        <v>600</v>
      </c>
      <c r="M1936" s="663">
        <v>5400</v>
      </c>
      <c r="N1936" s="662">
        <v>9</v>
      </c>
      <c r="O1936" s="745">
        <v>9</v>
      </c>
      <c r="P1936" s="663">
        <v>4800</v>
      </c>
      <c r="Q1936" s="678">
        <v>0.88888888888888884</v>
      </c>
      <c r="R1936" s="662">
        <v>8</v>
      </c>
      <c r="S1936" s="678">
        <v>0.88888888888888884</v>
      </c>
      <c r="T1936" s="745">
        <v>8</v>
      </c>
      <c r="U1936" s="701">
        <v>0.88888888888888884</v>
      </c>
    </row>
    <row r="1937" spans="1:21" ht="14.4" customHeight="1" x14ac:dyDescent="0.3">
      <c r="A1937" s="661">
        <v>11</v>
      </c>
      <c r="B1937" s="662" t="s">
        <v>581</v>
      </c>
      <c r="C1937" s="662" t="s">
        <v>2731</v>
      </c>
      <c r="D1937" s="743" t="s">
        <v>4537</v>
      </c>
      <c r="E1937" s="744" t="s">
        <v>2753</v>
      </c>
      <c r="F1937" s="662" t="s">
        <v>2728</v>
      </c>
      <c r="G1937" s="662" t="s">
        <v>2795</v>
      </c>
      <c r="H1937" s="662" t="s">
        <v>582</v>
      </c>
      <c r="I1937" s="662" t="s">
        <v>3435</v>
      </c>
      <c r="J1937" s="662" t="s">
        <v>3436</v>
      </c>
      <c r="K1937" s="662"/>
      <c r="L1937" s="663">
        <v>705.67</v>
      </c>
      <c r="M1937" s="663">
        <v>1411.34</v>
      </c>
      <c r="N1937" s="662">
        <v>2</v>
      </c>
      <c r="O1937" s="745">
        <v>2</v>
      </c>
      <c r="P1937" s="663">
        <v>1411.34</v>
      </c>
      <c r="Q1937" s="678">
        <v>1</v>
      </c>
      <c r="R1937" s="662">
        <v>2</v>
      </c>
      <c r="S1937" s="678">
        <v>1</v>
      </c>
      <c r="T1937" s="745">
        <v>2</v>
      </c>
      <c r="U1937" s="701">
        <v>1</v>
      </c>
    </row>
    <row r="1938" spans="1:21" ht="14.4" customHeight="1" x14ac:dyDescent="0.3">
      <c r="A1938" s="661">
        <v>11</v>
      </c>
      <c r="B1938" s="662" t="s">
        <v>581</v>
      </c>
      <c r="C1938" s="662" t="s">
        <v>2731</v>
      </c>
      <c r="D1938" s="743" t="s">
        <v>4537</v>
      </c>
      <c r="E1938" s="744" t="s">
        <v>2753</v>
      </c>
      <c r="F1938" s="662" t="s">
        <v>2728</v>
      </c>
      <c r="G1938" s="662" t="s">
        <v>2795</v>
      </c>
      <c r="H1938" s="662" t="s">
        <v>582</v>
      </c>
      <c r="I1938" s="662" t="s">
        <v>2959</v>
      </c>
      <c r="J1938" s="662" t="s">
        <v>2940</v>
      </c>
      <c r="K1938" s="662" t="s">
        <v>2960</v>
      </c>
      <c r="L1938" s="663">
        <v>58.5</v>
      </c>
      <c r="M1938" s="663">
        <v>58.5</v>
      </c>
      <c r="N1938" s="662">
        <v>1</v>
      </c>
      <c r="O1938" s="745">
        <v>1</v>
      </c>
      <c r="P1938" s="663">
        <v>58.5</v>
      </c>
      <c r="Q1938" s="678">
        <v>1</v>
      </c>
      <c r="R1938" s="662">
        <v>1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11</v>
      </c>
      <c r="B1939" s="662" t="s">
        <v>581</v>
      </c>
      <c r="C1939" s="662" t="s">
        <v>2731</v>
      </c>
      <c r="D1939" s="743" t="s">
        <v>4537</v>
      </c>
      <c r="E1939" s="744" t="s">
        <v>2753</v>
      </c>
      <c r="F1939" s="662" t="s">
        <v>2728</v>
      </c>
      <c r="G1939" s="662" t="s">
        <v>2795</v>
      </c>
      <c r="H1939" s="662" t="s">
        <v>582</v>
      </c>
      <c r="I1939" s="662" t="s">
        <v>3221</v>
      </c>
      <c r="J1939" s="662" t="s">
        <v>3222</v>
      </c>
      <c r="K1939" s="662" t="s">
        <v>3223</v>
      </c>
      <c r="L1939" s="663">
        <v>2140.3000000000002</v>
      </c>
      <c r="M1939" s="663">
        <v>2140.3000000000002</v>
      </c>
      <c r="N1939" s="662">
        <v>1</v>
      </c>
      <c r="O1939" s="745">
        <v>1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11</v>
      </c>
      <c r="B1940" s="662" t="s">
        <v>581</v>
      </c>
      <c r="C1940" s="662" t="s">
        <v>2731</v>
      </c>
      <c r="D1940" s="743" t="s">
        <v>4537</v>
      </c>
      <c r="E1940" s="744" t="s">
        <v>2753</v>
      </c>
      <c r="F1940" s="662" t="s">
        <v>2728</v>
      </c>
      <c r="G1940" s="662" t="s">
        <v>2795</v>
      </c>
      <c r="H1940" s="662" t="s">
        <v>582</v>
      </c>
      <c r="I1940" s="662" t="s">
        <v>4345</v>
      </c>
      <c r="J1940" s="662" t="s">
        <v>4346</v>
      </c>
      <c r="K1940" s="662" t="s">
        <v>4347</v>
      </c>
      <c r="L1940" s="663">
        <v>300</v>
      </c>
      <c r="M1940" s="663">
        <v>300</v>
      </c>
      <c r="N1940" s="662">
        <v>1</v>
      </c>
      <c r="O1940" s="745">
        <v>1</v>
      </c>
      <c r="P1940" s="663">
        <v>300</v>
      </c>
      <c r="Q1940" s="678">
        <v>1</v>
      </c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11</v>
      </c>
      <c r="B1941" s="662" t="s">
        <v>581</v>
      </c>
      <c r="C1941" s="662" t="s">
        <v>2731</v>
      </c>
      <c r="D1941" s="743" t="s">
        <v>4537</v>
      </c>
      <c r="E1941" s="744" t="s">
        <v>2753</v>
      </c>
      <c r="F1941" s="662" t="s">
        <v>2728</v>
      </c>
      <c r="G1941" s="662" t="s">
        <v>2795</v>
      </c>
      <c r="H1941" s="662" t="s">
        <v>582</v>
      </c>
      <c r="I1941" s="662" t="s">
        <v>3845</v>
      </c>
      <c r="J1941" s="662" t="s">
        <v>3846</v>
      </c>
      <c r="K1941" s="662" t="s">
        <v>3847</v>
      </c>
      <c r="L1941" s="663">
        <v>750</v>
      </c>
      <c r="M1941" s="663">
        <v>1500</v>
      </c>
      <c r="N1941" s="662">
        <v>2</v>
      </c>
      <c r="O1941" s="745">
        <v>2</v>
      </c>
      <c r="P1941" s="663">
        <v>1500</v>
      </c>
      <c r="Q1941" s="678">
        <v>1</v>
      </c>
      <c r="R1941" s="662">
        <v>2</v>
      </c>
      <c r="S1941" s="678">
        <v>1</v>
      </c>
      <c r="T1941" s="745">
        <v>2</v>
      </c>
      <c r="U1941" s="701">
        <v>1</v>
      </c>
    </row>
    <row r="1942" spans="1:21" ht="14.4" customHeight="1" x14ac:dyDescent="0.3">
      <c r="A1942" s="661">
        <v>11</v>
      </c>
      <c r="B1942" s="662" t="s">
        <v>581</v>
      </c>
      <c r="C1942" s="662" t="s">
        <v>2731</v>
      </c>
      <c r="D1942" s="743" t="s">
        <v>4537</v>
      </c>
      <c r="E1942" s="744" t="s">
        <v>2753</v>
      </c>
      <c r="F1942" s="662" t="s">
        <v>2728</v>
      </c>
      <c r="G1942" s="662" t="s">
        <v>2795</v>
      </c>
      <c r="H1942" s="662" t="s">
        <v>582</v>
      </c>
      <c r="I1942" s="662" t="s">
        <v>3449</v>
      </c>
      <c r="J1942" s="662" t="s">
        <v>3450</v>
      </c>
      <c r="K1942" s="662" t="s">
        <v>3451</v>
      </c>
      <c r="L1942" s="663">
        <v>331.32</v>
      </c>
      <c r="M1942" s="663">
        <v>331.32</v>
      </c>
      <c r="N1942" s="662">
        <v>1</v>
      </c>
      <c r="O1942" s="745">
        <v>1</v>
      </c>
      <c r="P1942" s="663">
        <v>331.32</v>
      </c>
      <c r="Q1942" s="678">
        <v>1</v>
      </c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11</v>
      </c>
      <c r="B1943" s="662" t="s">
        <v>581</v>
      </c>
      <c r="C1943" s="662" t="s">
        <v>2731</v>
      </c>
      <c r="D1943" s="743" t="s">
        <v>4537</v>
      </c>
      <c r="E1943" s="744" t="s">
        <v>2753</v>
      </c>
      <c r="F1943" s="662" t="s">
        <v>2728</v>
      </c>
      <c r="G1943" s="662" t="s">
        <v>2795</v>
      </c>
      <c r="H1943" s="662" t="s">
        <v>582</v>
      </c>
      <c r="I1943" s="662" t="s">
        <v>2942</v>
      </c>
      <c r="J1943" s="662" t="s">
        <v>2943</v>
      </c>
      <c r="K1943" s="662" t="s">
        <v>2944</v>
      </c>
      <c r="L1943" s="663">
        <v>1000</v>
      </c>
      <c r="M1943" s="663">
        <v>1000</v>
      </c>
      <c r="N1943" s="662">
        <v>1</v>
      </c>
      <c r="O1943" s="745">
        <v>1</v>
      </c>
      <c r="P1943" s="663">
        <v>1000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11</v>
      </c>
      <c r="B1944" s="662" t="s">
        <v>581</v>
      </c>
      <c r="C1944" s="662" t="s">
        <v>2731</v>
      </c>
      <c r="D1944" s="743" t="s">
        <v>4537</v>
      </c>
      <c r="E1944" s="744" t="s">
        <v>2753</v>
      </c>
      <c r="F1944" s="662" t="s">
        <v>2728</v>
      </c>
      <c r="G1944" s="662" t="s">
        <v>2795</v>
      </c>
      <c r="H1944" s="662" t="s">
        <v>582</v>
      </c>
      <c r="I1944" s="662" t="s">
        <v>2961</v>
      </c>
      <c r="J1944" s="662" t="s">
        <v>2962</v>
      </c>
      <c r="K1944" s="662" t="s">
        <v>2963</v>
      </c>
      <c r="L1944" s="663">
        <v>500</v>
      </c>
      <c r="M1944" s="663">
        <v>500</v>
      </c>
      <c r="N1944" s="662">
        <v>1</v>
      </c>
      <c r="O1944" s="745">
        <v>1</v>
      </c>
      <c r="P1944" s="663">
        <v>500</v>
      </c>
      <c r="Q1944" s="678">
        <v>1</v>
      </c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11</v>
      </c>
      <c r="B1945" s="662" t="s">
        <v>581</v>
      </c>
      <c r="C1945" s="662" t="s">
        <v>2731</v>
      </c>
      <c r="D1945" s="743" t="s">
        <v>4537</v>
      </c>
      <c r="E1945" s="744" t="s">
        <v>2753</v>
      </c>
      <c r="F1945" s="662" t="s">
        <v>2728</v>
      </c>
      <c r="G1945" s="662" t="s">
        <v>2795</v>
      </c>
      <c r="H1945" s="662" t="s">
        <v>582</v>
      </c>
      <c r="I1945" s="662" t="s">
        <v>4284</v>
      </c>
      <c r="J1945" s="662" t="s">
        <v>4285</v>
      </c>
      <c r="K1945" s="662" t="s">
        <v>4286</v>
      </c>
      <c r="L1945" s="663">
        <v>180</v>
      </c>
      <c r="M1945" s="663">
        <v>180</v>
      </c>
      <c r="N1945" s="662">
        <v>1</v>
      </c>
      <c r="O1945" s="745">
        <v>1</v>
      </c>
      <c r="P1945" s="663">
        <v>180</v>
      </c>
      <c r="Q1945" s="678">
        <v>1</v>
      </c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11</v>
      </c>
      <c r="B1946" s="662" t="s">
        <v>581</v>
      </c>
      <c r="C1946" s="662" t="s">
        <v>2731</v>
      </c>
      <c r="D1946" s="743" t="s">
        <v>4537</v>
      </c>
      <c r="E1946" s="744" t="s">
        <v>2753</v>
      </c>
      <c r="F1946" s="662" t="s">
        <v>2728</v>
      </c>
      <c r="G1946" s="662" t="s">
        <v>2795</v>
      </c>
      <c r="H1946" s="662" t="s">
        <v>582</v>
      </c>
      <c r="I1946" s="662" t="s">
        <v>4348</v>
      </c>
      <c r="J1946" s="662" t="s">
        <v>4349</v>
      </c>
      <c r="K1946" s="662" t="s">
        <v>4350</v>
      </c>
      <c r="L1946" s="663">
        <v>180</v>
      </c>
      <c r="M1946" s="663">
        <v>180</v>
      </c>
      <c r="N1946" s="662">
        <v>1</v>
      </c>
      <c r="O1946" s="745">
        <v>1</v>
      </c>
      <c r="P1946" s="663">
        <v>180</v>
      </c>
      <c r="Q1946" s="678">
        <v>1</v>
      </c>
      <c r="R1946" s="662">
        <v>1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11</v>
      </c>
      <c r="B1947" s="662" t="s">
        <v>581</v>
      </c>
      <c r="C1947" s="662" t="s">
        <v>2731</v>
      </c>
      <c r="D1947" s="743" t="s">
        <v>4537</v>
      </c>
      <c r="E1947" s="744" t="s">
        <v>2753</v>
      </c>
      <c r="F1947" s="662" t="s">
        <v>2728</v>
      </c>
      <c r="G1947" s="662" t="s">
        <v>2809</v>
      </c>
      <c r="H1947" s="662" t="s">
        <v>582</v>
      </c>
      <c r="I1947" s="662" t="s">
        <v>2843</v>
      </c>
      <c r="J1947" s="662" t="s">
        <v>2844</v>
      </c>
      <c r="K1947" s="662" t="s">
        <v>2845</v>
      </c>
      <c r="L1947" s="663">
        <v>950</v>
      </c>
      <c r="M1947" s="663">
        <v>1900</v>
      </c>
      <c r="N1947" s="662">
        <v>2</v>
      </c>
      <c r="O1947" s="745">
        <v>2</v>
      </c>
      <c r="P1947" s="663">
        <v>1900</v>
      </c>
      <c r="Q1947" s="678">
        <v>1</v>
      </c>
      <c r="R1947" s="662">
        <v>2</v>
      </c>
      <c r="S1947" s="678">
        <v>1</v>
      </c>
      <c r="T1947" s="745">
        <v>2</v>
      </c>
      <c r="U1947" s="701">
        <v>1</v>
      </c>
    </row>
    <row r="1948" spans="1:21" ht="14.4" customHeight="1" x14ac:dyDescent="0.3">
      <c r="A1948" s="661">
        <v>11</v>
      </c>
      <c r="B1948" s="662" t="s">
        <v>581</v>
      </c>
      <c r="C1948" s="662" t="s">
        <v>2731</v>
      </c>
      <c r="D1948" s="743" t="s">
        <v>4537</v>
      </c>
      <c r="E1948" s="744" t="s">
        <v>2753</v>
      </c>
      <c r="F1948" s="662" t="s">
        <v>2728</v>
      </c>
      <c r="G1948" s="662" t="s">
        <v>2809</v>
      </c>
      <c r="H1948" s="662" t="s">
        <v>582</v>
      </c>
      <c r="I1948" s="662" t="s">
        <v>4159</v>
      </c>
      <c r="J1948" s="662" t="s">
        <v>4160</v>
      </c>
      <c r="K1948" s="662" t="s">
        <v>4161</v>
      </c>
      <c r="L1948" s="663">
        <v>3990</v>
      </c>
      <c r="M1948" s="663">
        <v>7980</v>
      </c>
      <c r="N1948" s="662">
        <v>2</v>
      </c>
      <c r="O1948" s="745">
        <v>2</v>
      </c>
      <c r="P1948" s="663">
        <v>3990</v>
      </c>
      <c r="Q1948" s="678">
        <v>0.5</v>
      </c>
      <c r="R1948" s="662">
        <v>1</v>
      </c>
      <c r="S1948" s="678">
        <v>0.5</v>
      </c>
      <c r="T1948" s="745">
        <v>1</v>
      </c>
      <c r="U1948" s="701">
        <v>0.5</v>
      </c>
    </row>
    <row r="1949" spans="1:21" ht="14.4" customHeight="1" x14ac:dyDescent="0.3">
      <c r="A1949" s="661">
        <v>11</v>
      </c>
      <c r="B1949" s="662" t="s">
        <v>581</v>
      </c>
      <c r="C1949" s="662" t="s">
        <v>2731</v>
      </c>
      <c r="D1949" s="743" t="s">
        <v>4537</v>
      </c>
      <c r="E1949" s="744" t="s">
        <v>2753</v>
      </c>
      <c r="F1949" s="662" t="s">
        <v>2728</v>
      </c>
      <c r="G1949" s="662" t="s">
        <v>2809</v>
      </c>
      <c r="H1949" s="662" t="s">
        <v>582</v>
      </c>
      <c r="I1949" s="662" t="s">
        <v>2921</v>
      </c>
      <c r="J1949" s="662" t="s">
        <v>2922</v>
      </c>
      <c r="K1949" s="662" t="s">
        <v>2923</v>
      </c>
      <c r="L1949" s="663">
        <v>200</v>
      </c>
      <c r="M1949" s="663">
        <v>7600</v>
      </c>
      <c r="N1949" s="662">
        <v>38</v>
      </c>
      <c r="O1949" s="745">
        <v>19</v>
      </c>
      <c r="P1949" s="663">
        <v>6800</v>
      </c>
      <c r="Q1949" s="678">
        <v>0.89473684210526316</v>
      </c>
      <c r="R1949" s="662">
        <v>34</v>
      </c>
      <c r="S1949" s="678">
        <v>0.89473684210526316</v>
      </c>
      <c r="T1949" s="745">
        <v>17</v>
      </c>
      <c r="U1949" s="701">
        <v>0.89473684210526316</v>
      </c>
    </row>
    <row r="1950" spans="1:21" ht="14.4" customHeight="1" x14ac:dyDescent="0.3">
      <c r="A1950" s="661">
        <v>11</v>
      </c>
      <c r="B1950" s="662" t="s">
        <v>581</v>
      </c>
      <c r="C1950" s="662" t="s">
        <v>2731</v>
      </c>
      <c r="D1950" s="743" t="s">
        <v>4537</v>
      </c>
      <c r="E1950" s="744" t="s">
        <v>2753</v>
      </c>
      <c r="F1950" s="662" t="s">
        <v>2728</v>
      </c>
      <c r="G1950" s="662" t="s">
        <v>2809</v>
      </c>
      <c r="H1950" s="662" t="s">
        <v>582</v>
      </c>
      <c r="I1950" s="662" t="s">
        <v>2813</v>
      </c>
      <c r="J1950" s="662" t="s">
        <v>2814</v>
      </c>
      <c r="K1950" s="662" t="s">
        <v>2815</v>
      </c>
      <c r="L1950" s="663">
        <v>278.75</v>
      </c>
      <c r="M1950" s="663">
        <v>20348.75</v>
      </c>
      <c r="N1950" s="662">
        <v>73</v>
      </c>
      <c r="O1950" s="745">
        <v>37</v>
      </c>
      <c r="P1950" s="663">
        <v>19791.25</v>
      </c>
      <c r="Q1950" s="678">
        <v>0.9726027397260274</v>
      </c>
      <c r="R1950" s="662">
        <v>71</v>
      </c>
      <c r="S1950" s="678">
        <v>0.9726027397260274</v>
      </c>
      <c r="T1950" s="745">
        <v>36</v>
      </c>
      <c r="U1950" s="701">
        <v>0.97297297297297303</v>
      </c>
    </row>
    <row r="1951" spans="1:21" ht="14.4" customHeight="1" x14ac:dyDescent="0.3">
      <c r="A1951" s="661">
        <v>11</v>
      </c>
      <c r="B1951" s="662" t="s">
        <v>581</v>
      </c>
      <c r="C1951" s="662" t="s">
        <v>2731</v>
      </c>
      <c r="D1951" s="743" t="s">
        <v>4537</v>
      </c>
      <c r="E1951" s="744" t="s">
        <v>2753</v>
      </c>
      <c r="F1951" s="662" t="s">
        <v>2728</v>
      </c>
      <c r="G1951" s="662" t="s">
        <v>2849</v>
      </c>
      <c r="H1951" s="662" t="s">
        <v>582</v>
      </c>
      <c r="I1951" s="662" t="s">
        <v>3851</v>
      </c>
      <c r="J1951" s="662" t="s">
        <v>3852</v>
      </c>
      <c r="K1951" s="662" t="s">
        <v>3853</v>
      </c>
      <c r="L1951" s="663">
        <v>0</v>
      </c>
      <c r="M1951" s="663">
        <v>0</v>
      </c>
      <c r="N1951" s="662">
        <v>2</v>
      </c>
      <c r="O1951" s="745">
        <v>2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11</v>
      </c>
      <c r="B1952" s="662" t="s">
        <v>581</v>
      </c>
      <c r="C1952" s="662" t="s">
        <v>2731</v>
      </c>
      <c r="D1952" s="743" t="s">
        <v>4537</v>
      </c>
      <c r="E1952" s="744" t="s">
        <v>2753</v>
      </c>
      <c r="F1952" s="662" t="s">
        <v>2728</v>
      </c>
      <c r="G1952" s="662" t="s">
        <v>3278</v>
      </c>
      <c r="H1952" s="662" t="s">
        <v>582</v>
      </c>
      <c r="I1952" s="662" t="s">
        <v>4026</v>
      </c>
      <c r="J1952" s="662" t="s">
        <v>3280</v>
      </c>
      <c r="K1952" s="662" t="s">
        <v>4027</v>
      </c>
      <c r="L1952" s="663">
        <v>553.15</v>
      </c>
      <c r="M1952" s="663">
        <v>553.15</v>
      </c>
      <c r="N1952" s="662">
        <v>1</v>
      </c>
      <c r="O1952" s="745">
        <v>1</v>
      </c>
      <c r="P1952" s="663">
        <v>553.15</v>
      </c>
      <c r="Q1952" s="678">
        <v>1</v>
      </c>
      <c r="R1952" s="662">
        <v>1</v>
      </c>
      <c r="S1952" s="678">
        <v>1</v>
      </c>
      <c r="T1952" s="745">
        <v>1</v>
      </c>
      <c r="U1952" s="701">
        <v>1</v>
      </c>
    </row>
    <row r="1953" spans="1:21" ht="14.4" customHeight="1" x14ac:dyDescent="0.3">
      <c r="A1953" s="661">
        <v>11</v>
      </c>
      <c r="B1953" s="662" t="s">
        <v>581</v>
      </c>
      <c r="C1953" s="662" t="s">
        <v>2731</v>
      </c>
      <c r="D1953" s="743" t="s">
        <v>4537</v>
      </c>
      <c r="E1953" s="744" t="s">
        <v>2753</v>
      </c>
      <c r="F1953" s="662" t="s">
        <v>2728</v>
      </c>
      <c r="G1953" s="662" t="s">
        <v>3278</v>
      </c>
      <c r="H1953" s="662" t="s">
        <v>582</v>
      </c>
      <c r="I1953" s="662" t="s">
        <v>3279</v>
      </c>
      <c r="J1953" s="662" t="s">
        <v>3280</v>
      </c>
      <c r="K1953" s="662" t="s">
        <v>3281</v>
      </c>
      <c r="L1953" s="663">
        <v>1659.44</v>
      </c>
      <c r="M1953" s="663">
        <v>79653.120000000054</v>
      </c>
      <c r="N1953" s="662">
        <v>48</v>
      </c>
      <c r="O1953" s="745">
        <v>48</v>
      </c>
      <c r="P1953" s="663">
        <v>77993.680000000051</v>
      </c>
      <c r="Q1953" s="678">
        <v>0.97916666666666663</v>
      </c>
      <c r="R1953" s="662">
        <v>47</v>
      </c>
      <c r="S1953" s="678">
        <v>0.97916666666666663</v>
      </c>
      <c r="T1953" s="745">
        <v>47</v>
      </c>
      <c r="U1953" s="701">
        <v>0.97916666666666663</v>
      </c>
    </row>
    <row r="1954" spans="1:21" ht="14.4" customHeight="1" x14ac:dyDescent="0.3">
      <c r="A1954" s="661">
        <v>11</v>
      </c>
      <c r="B1954" s="662" t="s">
        <v>581</v>
      </c>
      <c r="C1954" s="662" t="s">
        <v>2731</v>
      </c>
      <c r="D1954" s="743" t="s">
        <v>4537</v>
      </c>
      <c r="E1954" s="744" t="s">
        <v>2753</v>
      </c>
      <c r="F1954" s="662" t="s">
        <v>2728</v>
      </c>
      <c r="G1954" s="662" t="s">
        <v>3278</v>
      </c>
      <c r="H1954" s="662" t="s">
        <v>582</v>
      </c>
      <c r="I1954" s="662" t="s">
        <v>3478</v>
      </c>
      <c r="J1954" s="662" t="s">
        <v>3479</v>
      </c>
      <c r="K1954" s="662" t="s">
        <v>3480</v>
      </c>
      <c r="L1954" s="663">
        <v>553.15</v>
      </c>
      <c r="M1954" s="663">
        <v>3318.8999999999996</v>
      </c>
      <c r="N1954" s="662">
        <v>6</v>
      </c>
      <c r="O1954" s="745">
        <v>2</v>
      </c>
      <c r="P1954" s="663">
        <v>3318.8999999999996</v>
      </c>
      <c r="Q1954" s="678">
        <v>1</v>
      </c>
      <c r="R1954" s="662">
        <v>6</v>
      </c>
      <c r="S1954" s="678">
        <v>1</v>
      </c>
      <c r="T1954" s="745">
        <v>2</v>
      </c>
      <c r="U1954" s="701">
        <v>1</v>
      </c>
    </row>
    <row r="1955" spans="1:21" ht="14.4" customHeight="1" x14ac:dyDescent="0.3">
      <c r="A1955" s="661">
        <v>11</v>
      </c>
      <c r="B1955" s="662" t="s">
        <v>581</v>
      </c>
      <c r="C1955" s="662" t="s">
        <v>2731</v>
      </c>
      <c r="D1955" s="743" t="s">
        <v>4537</v>
      </c>
      <c r="E1955" s="744" t="s">
        <v>2753</v>
      </c>
      <c r="F1955" s="662" t="s">
        <v>2728</v>
      </c>
      <c r="G1955" s="662" t="s">
        <v>3278</v>
      </c>
      <c r="H1955" s="662" t="s">
        <v>582</v>
      </c>
      <c r="I1955" s="662" t="s">
        <v>3782</v>
      </c>
      <c r="J1955" s="662" t="s">
        <v>3783</v>
      </c>
      <c r="K1955" s="662" t="s">
        <v>3784</v>
      </c>
      <c r="L1955" s="663">
        <v>1659.44</v>
      </c>
      <c r="M1955" s="663">
        <v>1659.44</v>
      </c>
      <c r="N1955" s="662">
        <v>1</v>
      </c>
      <c r="O1955" s="745">
        <v>1</v>
      </c>
      <c r="P1955" s="663">
        <v>1659.44</v>
      </c>
      <c r="Q1955" s="678">
        <v>1</v>
      </c>
      <c r="R1955" s="662">
        <v>1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11</v>
      </c>
      <c r="B1956" s="662" t="s">
        <v>581</v>
      </c>
      <c r="C1956" s="662" t="s">
        <v>2731</v>
      </c>
      <c r="D1956" s="743" t="s">
        <v>4537</v>
      </c>
      <c r="E1956" s="744" t="s">
        <v>2753</v>
      </c>
      <c r="F1956" s="662" t="s">
        <v>2728</v>
      </c>
      <c r="G1956" s="662" t="s">
        <v>3278</v>
      </c>
      <c r="H1956" s="662" t="s">
        <v>582</v>
      </c>
      <c r="I1956" s="662" t="s">
        <v>4030</v>
      </c>
      <c r="J1956" s="662" t="s">
        <v>4031</v>
      </c>
      <c r="K1956" s="662" t="s">
        <v>4032</v>
      </c>
      <c r="L1956" s="663">
        <v>553.15</v>
      </c>
      <c r="M1956" s="663">
        <v>3318.8999999999996</v>
      </c>
      <c r="N1956" s="662">
        <v>6</v>
      </c>
      <c r="O1956" s="745">
        <v>2</v>
      </c>
      <c r="P1956" s="663">
        <v>1659.4499999999998</v>
      </c>
      <c r="Q1956" s="678">
        <v>0.5</v>
      </c>
      <c r="R1956" s="662">
        <v>3</v>
      </c>
      <c r="S1956" s="678">
        <v>0.5</v>
      </c>
      <c r="T1956" s="745">
        <v>1</v>
      </c>
      <c r="U1956" s="701">
        <v>0.5</v>
      </c>
    </row>
    <row r="1957" spans="1:21" ht="14.4" customHeight="1" x14ac:dyDescent="0.3">
      <c r="A1957" s="661">
        <v>11</v>
      </c>
      <c r="B1957" s="662" t="s">
        <v>581</v>
      </c>
      <c r="C1957" s="662" t="s">
        <v>2731</v>
      </c>
      <c r="D1957" s="743" t="s">
        <v>4537</v>
      </c>
      <c r="E1957" s="744" t="s">
        <v>2753</v>
      </c>
      <c r="F1957" s="662" t="s">
        <v>2728</v>
      </c>
      <c r="G1957" s="662" t="s">
        <v>3278</v>
      </c>
      <c r="H1957" s="662" t="s">
        <v>582</v>
      </c>
      <c r="I1957" s="662" t="s">
        <v>4351</v>
      </c>
      <c r="J1957" s="662" t="s">
        <v>4352</v>
      </c>
      <c r="K1957" s="662" t="s">
        <v>4353</v>
      </c>
      <c r="L1957" s="663">
        <v>553.15</v>
      </c>
      <c r="M1957" s="663">
        <v>1659.4499999999998</v>
      </c>
      <c r="N1957" s="662">
        <v>3</v>
      </c>
      <c r="O1957" s="745">
        <v>1</v>
      </c>
      <c r="P1957" s="663">
        <v>1659.4499999999998</v>
      </c>
      <c r="Q1957" s="678">
        <v>1</v>
      </c>
      <c r="R1957" s="662">
        <v>3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11</v>
      </c>
      <c r="B1958" s="662" t="s">
        <v>581</v>
      </c>
      <c r="C1958" s="662" t="s">
        <v>2731</v>
      </c>
      <c r="D1958" s="743" t="s">
        <v>4537</v>
      </c>
      <c r="E1958" s="744" t="s">
        <v>2754</v>
      </c>
      <c r="F1958" s="662" t="s">
        <v>2726</v>
      </c>
      <c r="G1958" s="662" t="s">
        <v>2765</v>
      </c>
      <c r="H1958" s="662" t="s">
        <v>582</v>
      </c>
      <c r="I1958" s="662" t="s">
        <v>3024</v>
      </c>
      <c r="J1958" s="662" t="s">
        <v>3025</v>
      </c>
      <c r="K1958" s="662" t="s">
        <v>3026</v>
      </c>
      <c r="L1958" s="663">
        <v>150.04</v>
      </c>
      <c r="M1958" s="663">
        <v>300.08</v>
      </c>
      <c r="N1958" s="662">
        <v>2</v>
      </c>
      <c r="O1958" s="745">
        <v>1</v>
      </c>
      <c r="P1958" s="663">
        <v>300.08</v>
      </c>
      <c r="Q1958" s="678">
        <v>1</v>
      </c>
      <c r="R1958" s="662">
        <v>2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11</v>
      </c>
      <c r="B1959" s="662" t="s">
        <v>581</v>
      </c>
      <c r="C1959" s="662" t="s">
        <v>2731</v>
      </c>
      <c r="D1959" s="743" t="s">
        <v>4537</v>
      </c>
      <c r="E1959" s="744" t="s">
        <v>2754</v>
      </c>
      <c r="F1959" s="662" t="s">
        <v>2726</v>
      </c>
      <c r="G1959" s="662" t="s">
        <v>2765</v>
      </c>
      <c r="H1959" s="662" t="s">
        <v>582</v>
      </c>
      <c r="I1959" s="662" t="s">
        <v>3024</v>
      </c>
      <c r="J1959" s="662" t="s">
        <v>3025</v>
      </c>
      <c r="K1959" s="662" t="s">
        <v>3026</v>
      </c>
      <c r="L1959" s="663">
        <v>154.36000000000001</v>
      </c>
      <c r="M1959" s="663">
        <v>617.44000000000005</v>
      </c>
      <c r="N1959" s="662">
        <v>4</v>
      </c>
      <c r="O1959" s="745">
        <v>2.5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11</v>
      </c>
      <c r="B1960" s="662" t="s">
        <v>581</v>
      </c>
      <c r="C1960" s="662" t="s">
        <v>2731</v>
      </c>
      <c r="D1960" s="743" t="s">
        <v>4537</v>
      </c>
      <c r="E1960" s="744" t="s">
        <v>2754</v>
      </c>
      <c r="F1960" s="662" t="s">
        <v>2726</v>
      </c>
      <c r="G1960" s="662" t="s">
        <v>2765</v>
      </c>
      <c r="H1960" s="662" t="s">
        <v>1064</v>
      </c>
      <c r="I1960" s="662" t="s">
        <v>1272</v>
      </c>
      <c r="J1960" s="662" t="s">
        <v>2587</v>
      </c>
      <c r="K1960" s="662" t="s">
        <v>2588</v>
      </c>
      <c r="L1960" s="663">
        <v>154.36000000000001</v>
      </c>
      <c r="M1960" s="663">
        <v>771.80000000000007</v>
      </c>
      <c r="N1960" s="662">
        <v>5</v>
      </c>
      <c r="O1960" s="745">
        <v>2.5</v>
      </c>
      <c r="P1960" s="663">
        <v>308.72000000000003</v>
      </c>
      <c r="Q1960" s="678">
        <v>0.4</v>
      </c>
      <c r="R1960" s="662">
        <v>2</v>
      </c>
      <c r="S1960" s="678">
        <v>0.4</v>
      </c>
      <c r="T1960" s="745">
        <v>1</v>
      </c>
      <c r="U1960" s="701">
        <v>0.4</v>
      </c>
    </row>
    <row r="1961" spans="1:21" ht="14.4" customHeight="1" x14ac:dyDescent="0.3">
      <c r="A1961" s="661">
        <v>11</v>
      </c>
      <c r="B1961" s="662" t="s">
        <v>581</v>
      </c>
      <c r="C1961" s="662" t="s">
        <v>2731</v>
      </c>
      <c r="D1961" s="743" t="s">
        <v>4537</v>
      </c>
      <c r="E1961" s="744" t="s">
        <v>2754</v>
      </c>
      <c r="F1961" s="662" t="s">
        <v>2726</v>
      </c>
      <c r="G1961" s="662" t="s">
        <v>2966</v>
      </c>
      <c r="H1961" s="662" t="s">
        <v>582</v>
      </c>
      <c r="I1961" s="662" t="s">
        <v>2967</v>
      </c>
      <c r="J1961" s="662" t="s">
        <v>2968</v>
      </c>
      <c r="K1961" s="662" t="s">
        <v>2969</v>
      </c>
      <c r="L1961" s="663">
        <v>159.71</v>
      </c>
      <c r="M1961" s="663">
        <v>958.26</v>
      </c>
      <c r="N1961" s="662">
        <v>6</v>
      </c>
      <c r="O1961" s="745">
        <v>3.5</v>
      </c>
      <c r="P1961" s="663">
        <v>638.84</v>
      </c>
      <c r="Q1961" s="678">
        <v>0.66666666666666674</v>
      </c>
      <c r="R1961" s="662">
        <v>4</v>
      </c>
      <c r="S1961" s="678">
        <v>0.66666666666666663</v>
      </c>
      <c r="T1961" s="745">
        <v>2.5</v>
      </c>
      <c r="U1961" s="701">
        <v>0.7142857142857143</v>
      </c>
    </row>
    <row r="1962" spans="1:21" ht="14.4" customHeight="1" x14ac:dyDescent="0.3">
      <c r="A1962" s="661">
        <v>11</v>
      </c>
      <c r="B1962" s="662" t="s">
        <v>581</v>
      </c>
      <c r="C1962" s="662" t="s">
        <v>2731</v>
      </c>
      <c r="D1962" s="743" t="s">
        <v>4537</v>
      </c>
      <c r="E1962" s="744" t="s">
        <v>2754</v>
      </c>
      <c r="F1962" s="662" t="s">
        <v>2726</v>
      </c>
      <c r="G1962" s="662" t="s">
        <v>2998</v>
      </c>
      <c r="H1962" s="662" t="s">
        <v>582</v>
      </c>
      <c r="I1962" s="662" t="s">
        <v>2999</v>
      </c>
      <c r="J1962" s="662" t="s">
        <v>3000</v>
      </c>
      <c r="K1962" s="662" t="s">
        <v>3001</v>
      </c>
      <c r="L1962" s="663">
        <v>815.1</v>
      </c>
      <c r="M1962" s="663">
        <v>1630.2</v>
      </c>
      <c r="N1962" s="662">
        <v>2</v>
      </c>
      <c r="O1962" s="745">
        <v>1</v>
      </c>
      <c r="P1962" s="663">
        <v>1630.2</v>
      </c>
      <c r="Q1962" s="678">
        <v>1</v>
      </c>
      <c r="R1962" s="662">
        <v>2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11</v>
      </c>
      <c r="B1963" s="662" t="s">
        <v>581</v>
      </c>
      <c r="C1963" s="662" t="s">
        <v>2731</v>
      </c>
      <c r="D1963" s="743" t="s">
        <v>4537</v>
      </c>
      <c r="E1963" s="744" t="s">
        <v>2754</v>
      </c>
      <c r="F1963" s="662" t="s">
        <v>2726</v>
      </c>
      <c r="G1963" s="662" t="s">
        <v>2766</v>
      </c>
      <c r="H1963" s="662" t="s">
        <v>582</v>
      </c>
      <c r="I1963" s="662" t="s">
        <v>1247</v>
      </c>
      <c r="J1963" s="662" t="s">
        <v>1248</v>
      </c>
      <c r="K1963" s="662" t="s">
        <v>2594</v>
      </c>
      <c r="L1963" s="663">
        <v>170.52</v>
      </c>
      <c r="M1963" s="663">
        <v>511.56000000000006</v>
      </c>
      <c r="N1963" s="662">
        <v>3</v>
      </c>
      <c r="O1963" s="745">
        <v>1.5</v>
      </c>
      <c r="P1963" s="663">
        <v>511.56000000000006</v>
      </c>
      <c r="Q1963" s="678">
        <v>1</v>
      </c>
      <c r="R1963" s="662">
        <v>3</v>
      </c>
      <c r="S1963" s="678">
        <v>1</v>
      </c>
      <c r="T1963" s="745">
        <v>1.5</v>
      </c>
      <c r="U1963" s="701">
        <v>1</v>
      </c>
    </row>
    <row r="1964" spans="1:21" ht="14.4" customHeight="1" x14ac:dyDescent="0.3">
      <c r="A1964" s="661">
        <v>11</v>
      </c>
      <c r="B1964" s="662" t="s">
        <v>581</v>
      </c>
      <c r="C1964" s="662" t="s">
        <v>2731</v>
      </c>
      <c r="D1964" s="743" t="s">
        <v>4537</v>
      </c>
      <c r="E1964" s="744" t="s">
        <v>2754</v>
      </c>
      <c r="F1964" s="662" t="s">
        <v>2726</v>
      </c>
      <c r="G1964" s="662" t="s">
        <v>2766</v>
      </c>
      <c r="H1964" s="662" t="s">
        <v>582</v>
      </c>
      <c r="I1964" s="662" t="s">
        <v>2892</v>
      </c>
      <c r="J1964" s="662" t="s">
        <v>2743</v>
      </c>
      <c r="K1964" s="662"/>
      <c r="L1964" s="663">
        <v>170.52</v>
      </c>
      <c r="M1964" s="663">
        <v>341.04</v>
      </c>
      <c r="N1964" s="662">
        <v>2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11</v>
      </c>
      <c r="B1965" s="662" t="s">
        <v>581</v>
      </c>
      <c r="C1965" s="662" t="s">
        <v>2731</v>
      </c>
      <c r="D1965" s="743" t="s">
        <v>4537</v>
      </c>
      <c r="E1965" s="744" t="s">
        <v>2754</v>
      </c>
      <c r="F1965" s="662" t="s">
        <v>2726</v>
      </c>
      <c r="G1965" s="662" t="s">
        <v>2766</v>
      </c>
      <c r="H1965" s="662" t="s">
        <v>582</v>
      </c>
      <c r="I1965" s="662" t="s">
        <v>2859</v>
      </c>
      <c r="J1965" s="662" t="s">
        <v>1248</v>
      </c>
      <c r="K1965" s="662" t="s">
        <v>2594</v>
      </c>
      <c r="L1965" s="663">
        <v>0</v>
      </c>
      <c r="M1965" s="663">
        <v>0</v>
      </c>
      <c r="N1965" s="662">
        <v>2</v>
      </c>
      <c r="O1965" s="745">
        <v>1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11</v>
      </c>
      <c r="B1966" s="662" t="s">
        <v>581</v>
      </c>
      <c r="C1966" s="662" t="s">
        <v>2731</v>
      </c>
      <c r="D1966" s="743" t="s">
        <v>4537</v>
      </c>
      <c r="E1966" s="744" t="s">
        <v>2754</v>
      </c>
      <c r="F1966" s="662" t="s">
        <v>2726</v>
      </c>
      <c r="G1966" s="662" t="s">
        <v>3623</v>
      </c>
      <c r="H1966" s="662" t="s">
        <v>582</v>
      </c>
      <c r="I1966" s="662" t="s">
        <v>1826</v>
      </c>
      <c r="J1966" s="662" t="s">
        <v>1498</v>
      </c>
      <c r="K1966" s="662" t="s">
        <v>4232</v>
      </c>
      <c r="L1966" s="663">
        <v>508.75</v>
      </c>
      <c r="M1966" s="663">
        <v>508.75</v>
      </c>
      <c r="N1966" s="662">
        <v>1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11</v>
      </c>
      <c r="B1967" s="662" t="s">
        <v>581</v>
      </c>
      <c r="C1967" s="662" t="s">
        <v>2731</v>
      </c>
      <c r="D1967" s="743" t="s">
        <v>4537</v>
      </c>
      <c r="E1967" s="744" t="s">
        <v>2754</v>
      </c>
      <c r="F1967" s="662" t="s">
        <v>2726</v>
      </c>
      <c r="G1967" s="662" t="s">
        <v>3623</v>
      </c>
      <c r="H1967" s="662" t="s">
        <v>582</v>
      </c>
      <c r="I1967" s="662" t="s">
        <v>3624</v>
      </c>
      <c r="J1967" s="662" t="s">
        <v>3625</v>
      </c>
      <c r="K1967" s="662" t="s">
        <v>3626</v>
      </c>
      <c r="L1967" s="663">
        <v>508.75</v>
      </c>
      <c r="M1967" s="663">
        <v>508.75</v>
      </c>
      <c r="N1967" s="662">
        <v>1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11</v>
      </c>
      <c r="B1968" s="662" t="s">
        <v>581</v>
      </c>
      <c r="C1968" s="662" t="s">
        <v>2731</v>
      </c>
      <c r="D1968" s="743" t="s">
        <v>4537</v>
      </c>
      <c r="E1968" s="744" t="s">
        <v>2754</v>
      </c>
      <c r="F1968" s="662" t="s">
        <v>2726</v>
      </c>
      <c r="G1968" s="662" t="s">
        <v>3316</v>
      </c>
      <c r="H1968" s="662" t="s">
        <v>582</v>
      </c>
      <c r="I1968" s="662" t="s">
        <v>3317</v>
      </c>
      <c r="J1968" s="662" t="s">
        <v>3318</v>
      </c>
      <c r="K1968" s="662" t="s">
        <v>1565</v>
      </c>
      <c r="L1968" s="663">
        <v>79.849999999999994</v>
      </c>
      <c r="M1968" s="663">
        <v>11179</v>
      </c>
      <c r="N1968" s="662">
        <v>140</v>
      </c>
      <c r="O1968" s="745">
        <v>60.5</v>
      </c>
      <c r="P1968" s="663">
        <v>3752.9499999999994</v>
      </c>
      <c r="Q1968" s="678">
        <v>0.33571428571428563</v>
      </c>
      <c r="R1968" s="662">
        <v>47</v>
      </c>
      <c r="S1968" s="678">
        <v>0.33571428571428569</v>
      </c>
      <c r="T1968" s="745">
        <v>22</v>
      </c>
      <c r="U1968" s="701">
        <v>0.36363636363636365</v>
      </c>
    </row>
    <row r="1969" spans="1:21" ht="14.4" customHeight="1" x14ac:dyDescent="0.3">
      <c r="A1969" s="661">
        <v>11</v>
      </c>
      <c r="B1969" s="662" t="s">
        <v>581</v>
      </c>
      <c r="C1969" s="662" t="s">
        <v>2731</v>
      </c>
      <c r="D1969" s="743" t="s">
        <v>4537</v>
      </c>
      <c r="E1969" s="744" t="s">
        <v>2754</v>
      </c>
      <c r="F1969" s="662" t="s">
        <v>2726</v>
      </c>
      <c r="G1969" s="662" t="s">
        <v>2893</v>
      </c>
      <c r="H1969" s="662" t="s">
        <v>582</v>
      </c>
      <c r="I1969" s="662" t="s">
        <v>4354</v>
      </c>
      <c r="J1969" s="662" t="s">
        <v>1505</v>
      </c>
      <c r="K1969" s="662" t="s">
        <v>4355</v>
      </c>
      <c r="L1969" s="663">
        <v>0</v>
      </c>
      <c r="M1969" s="663">
        <v>0</v>
      </c>
      <c r="N1969" s="662">
        <v>1</v>
      </c>
      <c r="O1969" s="745">
        <v>1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11</v>
      </c>
      <c r="B1970" s="662" t="s">
        <v>581</v>
      </c>
      <c r="C1970" s="662" t="s">
        <v>2731</v>
      </c>
      <c r="D1970" s="743" t="s">
        <v>4537</v>
      </c>
      <c r="E1970" s="744" t="s">
        <v>2754</v>
      </c>
      <c r="F1970" s="662" t="s">
        <v>2726</v>
      </c>
      <c r="G1970" s="662" t="s">
        <v>2769</v>
      </c>
      <c r="H1970" s="662" t="s">
        <v>582</v>
      </c>
      <c r="I1970" s="662" t="s">
        <v>897</v>
      </c>
      <c r="J1970" s="662" t="s">
        <v>898</v>
      </c>
      <c r="K1970" s="662" t="s">
        <v>2770</v>
      </c>
      <c r="L1970" s="663">
        <v>72.64</v>
      </c>
      <c r="M1970" s="663">
        <v>2760.3200000000006</v>
      </c>
      <c r="N1970" s="662">
        <v>38</v>
      </c>
      <c r="O1970" s="745">
        <v>26</v>
      </c>
      <c r="P1970" s="663">
        <v>1089.5999999999999</v>
      </c>
      <c r="Q1970" s="678">
        <v>0.39473684210526305</v>
      </c>
      <c r="R1970" s="662">
        <v>15</v>
      </c>
      <c r="S1970" s="678">
        <v>0.39473684210526316</v>
      </c>
      <c r="T1970" s="745">
        <v>11</v>
      </c>
      <c r="U1970" s="701">
        <v>0.42307692307692307</v>
      </c>
    </row>
    <row r="1971" spans="1:21" ht="14.4" customHeight="1" x14ac:dyDescent="0.3">
      <c r="A1971" s="661">
        <v>11</v>
      </c>
      <c r="B1971" s="662" t="s">
        <v>581</v>
      </c>
      <c r="C1971" s="662" t="s">
        <v>2731</v>
      </c>
      <c r="D1971" s="743" t="s">
        <v>4537</v>
      </c>
      <c r="E1971" s="744" t="s">
        <v>2754</v>
      </c>
      <c r="F1971" s="662" t="s">
        <v>2726</v>
      </c>
      <c r="G1971" s="662" t="s">
        <v>2769</v>
      </c>
      <c r="H1971" s="662" t="s">
        <v>582</v>
      </c>
      <c r="I1971" s="662" t="s">
        <v>897</v>
      </c>
      <c r="J1971" s="662" t="s">
        <v>898</v>
      </c>
      <c r="K1971" s="662" t="s">
        <v>2770</v>
      </c>
      <c r="L1971" s="663">
        <v>54.81</v>
      </c>
      <c r="M1971" s="663">
        <v>712.53</v>
      </c>
      <c r="N1971" s="662">
        <v>13</v>
      </c>
      <c r="O1971" s="745">
        <v>10.5</v>
      </c>
      <c r="P1971" s="663">
        <v>164.43</v>
      </c>
      <c r="Q1971" s="678">
        <v>0.23076923076923078</v>
      </c>
      <c r="R1971" s="662">
        <v>3</v>
      </c>
      <c r="S1971" s="678">
        <v>0.23076923076923078</v>
      </c>
      <c r="T1971" s="745">
        <v>3</v>
      </c>
      <c r="U1971" s="701">
        <v>0.2857142857142857</v>
      </c>
    </row>
    <row r="1972" spans="1:21" ht="14.4" customHeight="1" x14ac:dyDescent="0.3">
      <c r="A1972" s="661">
        <v>11</v>
      </c>
      <c r="B1972" s="662" t="s">
        <v>581</v>
      </c>
      <c r="C1972" s="662" t="s">
        <v>2731</v>
      </c>
      <c r="D1972" s="743" t="s">
        <v>4537</v>
      </c>
      <c r="E1972" s="744" t="s">
        <v>2754</v>
      </c>
      <c r="F1972" s="662" t="s">
        <v>2726</v>
      </c>
      <c r="G1972" s="662" t="s">
        <v>2769</v>
      </c>
      <c r="H1972" s="662" t="s">
        <v>582</v>
      </c>
      <c r="I1972" s="662" t="s">
        <v>3800</v>
      </c>
      <c r="J1972" s="662" t="s">
        <v>3801</v>
      </c>
      <c r="K1972" s="662" t="s">
        <v>3351</v>
      </c>
      <c r="L1972" s="663">
        <v>0</v>
      </c>
      <c r="M1972" s="663">
        <v>0</v>
      </c>
      <c r="N1972" s="662">
        <v>7</v>
      </c>
      <c r="O1972" s="745">
        <v>4.5</v>
      </c>
      <c r="P1972" s="663">
        <v>0</v>
      </c>
      <c r="Q1972" s="678"/>
      <c r="R1972" s="662">
        <v>1</v>
      </c>
      <c r="S1972" s="678">
        <v>0.14285714285714285</v>
      </c>
      <c r="T1972" s="745">
        <v>0.5</v>
      </c>
      <c r="U1972" s="701">
        <v>0.1111111111111111</v>
      </c>
    </row>
    <row r="1973" spans="1:21" ht="14.4" customHeight="1" x14ac:dyDescent="0.3">
      <c r="A1973" s="661">
        <v>11</v>
      </c>
      <c r="B1973" s="662" t="s">
        <v>581</v>
      </c>
      <c r="C1973" s="662" t="s">
        <v>2731</v>
      </c>
      <c r="D1973" s="743" t="s">
        <v>4537</v>
      </c>
      <c r="E1973" s="744" t="s">
        <v>2754</v>
      </c>
      <c r="F1973" s="662" t="s">
        <v>2726</v>
      </c>
      <c r="G1973" s="662" t="s">
        <v>2769</v>
      </c>
      <c r="H1973" s="662" t="s">
        <v>582</v>
      </c>
      <c r="I1973" s="662" t="s">
        <v>3942</v>
      </c>
      <c r="J1973" s="662" t="s">
        <v>3943</v>
      </c>
      <c r="K1973" s="662" t="s">
        <v>3944</v>
      </c>
      <c r="L1973" s="663">
        <v>0</v>
      </c>
      <c r="M1973" s="663">
        <v>0</v>
      </c>
      <c r="N1973" s="662">
        <v>1</v>
      </c>
      <c r="O1973" s="745">
        <v>0.5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11</v>
      </c>
      <c r="B1974" s="662" t="s">
        <v>581</v>
      </c>
      <c r="C1974" s="662" t="s">
        <v>2731</v>
      </c>
      <c r="D1974" s="743" t="s">
        <v>4537</v>
      </c>
      <c r="E1974" s="744" t="s">
        <v>2754</v>
      </c>
      <c r="F1974" s="662" t="s">
        <v>2726</v>
      </c>
      <c r="G1974" s="662" t="s">
        <v>2769</v>
      </c>
      <c r="H1974" s="662" t="s">
        <v>582</v>
      </c>
      <c r="I1974" s="662" t="s">
        <v>3513</v>
      </c>
      <c r="J1974" s="662" t="s">
        <v>3514</v>
      </c>
      <c r="K1974" s="662" t="s">
        <v>3351</v>
      </c>
      <c r="L1974" s="663">
        <v>0</v>
      </c>
      <c r="M1974" s="663">
        <v>0</v>
      </c>
      <c r="N1974" s="662">
        <v>1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11</v>
      </c>
      <c r="B1975" s="662" t="s">
        <v>581</v>
      </c>
      <c r="C1975" s="662" t="s">
        <v>2731</v>
      </c>
      <c r="D1975" s="743" t="s">
        <v>4537</v>
      </c>
      <c r="E1975" s="744" t="s">
        <v>2754</v>
      </c>
      <c r="F1975" s="662" t="s">
        <v>2726</v>
      </c>
      <c r="G1975" s="662" t="s">
        <v>2769</v>
      </c>
      <c r="H1975" s="662" t="s">
        <v>582</v>
      </c>
      <c r="I1975" s="662" t="s">
        <v>3042</v>
      </c>
      <c r="J1975" s="662" t="s">
        <v>3043</v>
      </c>
      <c r="K1975" s="662" t="s">
        <v>3044</v>
      </c>
      <c r="L1975" s="663">
        <v>96.84</v>
      </c>
      <c r="M1975" s="663">
        <v>193.68</v>
      </c>
      <c r="N1975" s="662">
        <v>2</v>
      </c>
      <c r="O1975" s="745">
        <v>0.5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11</v>
      </c>
      <c r="B1976" s="662" t="s">
        <v>581</v>
      </c>
      <c r="C1976" s="662" t="s">
        <v>2731</v>
      </c>
      <c r="D1976" s="743" t="s">
        <v>4537</v>
      </c>
      <c r="E1976" s="744" t="s">
        <v>2754</v>
      </c>
      <c r="F1976" s="662" t="s">
        <v>2726</v>
      </c>
      <c r="G1976" s="662" t="s">
        <v>2769</v>
      </c>
      <c r="H1976" s="662" t="s">
        <v>582</v>
      </c>
      <c r="I1976" s="662" t="s">
        <v>3321</v>
      </c>
      <c r="J1976" s="662" t="s">
        <v>3043</v>
      </c>
      <c r="K1976" s="662" t="s">
        <v>3322</v>
      </c>
      <c r="L1976" s="663">
        <v>0</v>
      </c>
      <c r="M1976" s="663">
        <v>0</v>
      </c>
      <c r="N1976" s="662">
        <v>1</v>
      </c>
      <c r="O1976" s="745">
        <v>1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11</v>
      </c>
      <c r="B1977" s="662" t="s">
        <v>581</v>
      </c>
      <c r="C1977" s="662" t="s">
        <v>2731</v>
      </c>
      <c r="D1977" s="743" t="s">
        <v>4537</v>
      </c>
      <c r="E1977" s="744" t="s">
        <v>2754</v>
      </c>
      <c r="F1977" s="662" t="s">
        <v>2726</v>
      </c>
      <c r="G1977" s="662" t="s">
        <v>2823</v>
      </c>
      <c r="H1977" s="662" t="s">
        <v>582</v>
      </c>
      <c r="I1977" s="662" t="s">
        <v>2824</v>
      </c>
      <c r="J1977" s="662" t="s">
        <v>676</v>
      </c>
      <c r="K1977" s="662" t="s">
        <v>2825</v>
      </c>
      <c r="L1977" s="663">
        <v>110.28</v>
      </c>
      <c r="M1977" s="663">
        <v>110.28</v>
      </c>
      <c r="N1977" s="662">
        <v>1</v>
      </c>
      <c r="O1977" s="745">
        <v>1</v>
      </c>
      <c r="P1977" s="663">
        <v>110.28</v>
      </c>
      <c r="Q1977" s="678">
        <v>1</v>
      </c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11</v>
      </c>
      <c r="B1978" s="662" t="s">
        <v>581</v>
      </c>
      <c r="C1978" s="662" t="s">
        <v>2731</v>
      </c>
      <c r="D1978" s="743" t="s">
        <v>4537</v>
      </c>
      <c r="E1978" s="744" t="s">
        <v>2754</v>
      </c>
      <c r="F1978" s="662" t="s">
        <v>2726</v>
      </c>
      <c r="G1978" s="662" t="s">
        <v>4356</v>
      </c>
      <c r="H1978" s="662" t="s">
        <v>582</v>
      </c>
      <c r="I1978" s="662" t="s">
        <v>4357</v>
      </c>
      <c r="J1978" s="662" t="s">
        <v>4358</v>
      </c>
      <c r="K1978" s="662" t="s">
        <v>4359</v>
      </c>
      <c r="L1978" s="663">
        <v>62.8</v>
      </c>
      <c r="M1978" s="663">
        <v>62.8</v>
      </c>
      <c r="N1978" s="662">
        <v>1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11</v>
      </c>
      <c r="B1979" s="662" t="s">
        <v>581</v>
      </c>
      <c r="C1979" s="662" t="s">
        <v>2731</v>
      </c>
      <c r="D1979" s="743" t="s">
        <v>4537</v>
      </c>
      <c r="E1979" s="744" t="s">
        <v>2754</v>
      </c>
      <c r="F1979" s="662" t="s">
        <v>2726</v>
      </c>
      <c r="G1979" s="662" t="s">
        <v>3325</v>
      </c>
      <c r="H1979" s="662" t="s">
        <v>582</v>
      </c>
      <c r="I1979" s="662" t="s">
        <v>3483</v>
      </c>
      <c r="J1979" s="662" t="s">
        <v>3327</v>
      </c>
      <c r="K1979" s="662" t="s">
        <v>3484</v>
      </c>
      <c r="L1979" s="663">
        <v>106.47</v>
      </c>
      <c r="M1979" s="663">
        <v>2129.4</v>
      </c>
      <c r="N1979" s="662">
        <v>20</v>
      </c>
      <c r="O1979" s="745">
        <v>5.5</v>
      </c>
      <c r="P1979" s="663">
        <v>425.88</v>
      </c>
      <c r="Q1979" s="678">
        <v>0.19999999999999998</v>
      </c>
      <c r="R1979" s="662">
        <v>4</v>
      </c>
      <c r="S1979" s="678">
        <v>0.2</v>
      </c>
      <c r="T1979" s="745">
        <v>0.5</v>
      </c>
      <c r="U1979" s="701">
        <v>9.0909090909090912E-2</v>
      </c>
    </row>
    <row r="1980" spans="1:21" ht="14.4" customHeight="1" x14ac:dyDescent="0.3">
      <c r="A1980" s="661">
        <v>11</v>
      </c>
      <c r="B1980" s="662" t="s">
        <v>581</v>
      </c>
      <c r="C1980" s="662" t="s">
        <v>2731</v>
      </c>
      <c r="D1980" s="743" t="s">
        <v>4537</v>
      </c>
      <c r="E1980" s="744" t="s">
        <v>2754</v>
      </c>
      <c r="F1980" s="662" t="s">
        <v>2726</v>
      </c>
      <c r="G1980" s="662" t="s">
        <v>4043</v>
      </c>
      <c r="H1980" s="662" t="s">
        <v>582</v>
      </c>
      <c r="I1980" s="662" t="s">
        <v>1259</v>
      </c>
      <c r="J1980" s="662" t="s">
        <v>1260</v>
      </c>
      <c r="K1980" s="662" t="s">
        <v>4044</v>
      </c>
      <c r="L1980" s="663">
        <v>0</v>
      </c>
      <c r="M1980" s="663">
        <v>0</v>
      </c>
      <c r="N1980" s="662">
        <v>2</v>
      </c>
      <c r="O1980" s="745">
        <v>0.5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11</v>
      </c>
      <c r="B1981" s="662" t="s">
        <v>581</v>
      </c>
      <c r="C1981" s="662" t="s">
        <v>2731</v>
      </c>
      <c r="D1981" s="743" t="s">
        <v>4537</v>
      </c>
      <c r="E1981" s="744" t="s">
        <v>2754</v>
      </c>
      <c r="F1981" s="662" t="s">
        <v>2726</v>
      </c>
      <c r="G1981" s="662" t="s">
        <v>3067</v>
      </c>
      <c r="H1981" s="662" t="s">
        <v>582</v>
      </c>
      <c r="I1981" s="662" t="s">
        <v>3068</v>
      </c>
      <c r="J1981" s="662" t="s">
        <v>3069</v>
      </c>
      <c r="K1981" s="662" t="s">
        <v>3070</v>
      </c>
      <c r="L1981" s="663">
        <v>159.71</v>
      </c>
      <c r="M1981" s="663">
        <v>1117.97</v>
      </c>
      <c r="N1981" s="662">
        <v>7</v>
      </c>
      <c r="O1981" s="745">
        <v>2.5</v>
      </c>
      <c r="P1981" s="663">
        <v>479.13</v>
      </c>
      <c r="Q1981" s="678">
        <v>0.42857142857142855</v>
      </c>
      <c r="R1981" s="662">
        <v>3</v>
      </c>
      <c r="S1981" s="678">
        <v>0.42857142857142855</v>
      </c>
      <c r="T1981" s="745">
        <v>1</v>
      </c>
      <c r="U1981" s="701">
        <v>0.4</v>
      </c>
    </row>
    <row r="1982" spans="1:21" ht="14.4" customHeight="1" x14ac:dyDescent="0.3">
      <c r="A1982" s="661">
        <v>11</v>
      </c>
      <c r="B1982" s="662" t="s">
        <v>581</v>
      </c>
      <c r="C1982" s="662" t="s">
        <v>2731</v>
      </c>
      <c r="D1982" s="743" t="s">
        <v>4537</v>
      </c>
      <c r="E1982" s="744" t="s">
        <v>2754</v>
      </c>
      <c r="F1982" s="662" t="s">
        <v>2726</v>
      </c>
      <c r="G1982" s="662" t="s">
        <v>3067</v>
      </c>
      <c r="H1982" s="662" t="s">
        <v>582</v>
      </c>
      <c r="I1982" s="662" t="s">
        <v>3073</v>
      </c>
      <c r="J1982" s="662" t="s">
        <v>3074</v>
      </c>
      <c r="K1982" s="662" t="s">
        <v>3075</v>
      </c>
      <c r="L1982" s="663">
        <v>0</v>
      </c>
      <c r="M1982" s="663">
        <v>0</v>
      </c>
      <c r="N1982" s="662">
        <v>2</v>
      </c>
      <c r="O1982" s="745">
        <v>1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11</v>
      </c>
      <c r="B1983" s="662" t="s">
        <v>581</v>
      </c>
      <c r="C1983" s="662" t="s">
        <v>2731</v>
      </c>
      <c r="D1983" s="743" t="s">
        <v>4537</v>
      </c>
      <c r="E1983" s="744" t="s">
        <v>2754</v>
      </c>
      <c r="F1983" s="662" t="s">
        <v>2726</v>
      </c>
      <c r="G1983" s="662" t="s">
        <v>3076</v>
      </c>
      <c r="H1983" s="662" t="s">
        <v>582</v>
      </c>
      <c r="I1983" s="662" t="s">
        <v>3677</v>
      </c>
      <c r="J1983" s="662" t="s">
        <v>3678</v>
      </c>
      <c r="K1983" s="662" t="s">
        <v>1408</v>
      </c>
      <c r="L1983" s="663">
        <v>0</v>
      </c>
      <c r="M1983" s="663">
        <v>0</v>
      </c>
      <c r="N1983" s="662">
        <v>1</v>
      </c>
      <c r="O1983" s="745">
        <v>0.5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11</v>
      </c>
      <c r="B1984" s="662" t="s">
        <v>581</v>
      </c>
      <c r="C1984" s="662" t="s">
        <v>2731</v>
      </c>
      <c r="D1984" s="743" t="s">
        <v>4537</v>
      </c>
      <c r="E1984" s="744" t="s">
        <v>2754</v>
      </c>
      <c r="F1984" s="662" t="s">
        <v>2726</v>
      </c>
      <c r="G1984" s="662" t="s">
        <v>2826</v>
      </c>
      <c r="H1984" s="662" t="s">
        <v>582</v>
      </c>
      <c r="I1984" s="662" t="s">
        <v>3815</v>
      </c>
      <c r="J1984" s="662" t="s">
        <v>3814</v>
      </c>
      <c r="K1984" s="662" t="s">
        <v>3351</v>
      </c>
      <c r="L1984" s="663">
        <v>0</v>
      </c>
      <c r="M1984" s="663">
        <v>0</v>
      </c>
      <c r="N1984" s="662">
        <v>1</v>
      </c>
      <c r="O1984" s="745">
        <v>0.5</v>
      </c>
      <c r="P1984" s="663">
        <v>0</v>
      </c>
      <c r="Q1984" s="678"/>
      <c r="R1984" s="662">
        <v>1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11</v>
      </c>
      <c r="B1985" s="662" t="s">
        <v>581</v>
      </c>
      <c r="C1985" s="662" t="s">
        <v>2731</v>
      </c>
      <c r="D1985" s="743" t="s">
        <v>4537</v>
      </c>
      <c r="E1985" s="744" t="s">
        <v>2754</v>
      </c>
      <c r="F1985" s="662" t="s">
        <v>2726</v>
      </c>
      <c r="G1985" s="662" t="s">
        <v>2826</v>
      </c>
      <c r="H1985" s="662" t="s">
        <v>582</v>
      </c>
      <c r="I1985" s="662" t="s">
        <v>883</v>
      </c>
      <c r="J1985" s="662" t="s">
        <v>884</v>
      </c>
      <c r="K1985" s="662" t="s">
        <v>2827</v>
      </c>
      <c r="L1985" s="663">
        <v>60.9</v>
      </c>
      <c r="M1985" s="663">
        <v>974.40000000000009</v>
      </c>
      <c r="N1985" s="662">
        <v>16</v>
      </c>
      <c r="O1985" s="745">
        <v>4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11</v>
      </c>
      <c r="B1986" s="662" t="s">
        <v>581</v>
      </c>
      <c r="C1986" s="662" t="s">
        <v>2731</v>
      </c>
      <c r="D1986" s="743" t="s">
        <v>4537</v>
      </c>
      <c r="E1986" s="744" t="s">
        <v>2754</v>
      </c>
      <c r="F1986" s="662" t="s">
        <v>2726</v>
      </c>
      <c r="G1986" s="662" t="s">
        <v>2828</v>
      </c>
      <c r="H1986" s="662" t="s">
        <v>582</v>
      </c>
      <c r="I1986" s="662" t="s">
        <v>798</v>
      </c>
      <c r="J1986" s="662" t="s">
        <v>799</v>
      </c>
      <c r="K1986" s="662" t="s">
        <v>2870</v>
      </c>
      <c r="L1986" s="663">
        <v>0</v>
      </c>
      <c r="M1986" s="663">
        <v>0</v>
      </c>
      <c r="N1986" s="662">
        <v>2</v>
      </c>
      <c r="O1986" s="745">
        <v>1</v>
      </c>
      <c r="P1986" s="663"/>
      <c r="Q1986" s="678"/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11</v>
      </c>
      <c r="B1987" s="662" t="s">
        <v>581</v>
      </c>
      <c r="C1987" s="662" t="s">
        <v>2731</v>
      </c>
      <c r="D1987" s="743" t="s">
        <v>4537</v>
      </c>
      <c r="E1987" s="744" t="s">
        <v>2754</v>
      </c>
      <c r="F1987" s="662" t="s">
        <v>2726</v>
      </c>
      <c r="G1987" s="662" t="s">
        <v>2828</v>
      </c>
      <c r="H1987" s="662" t="s">
        <v>582</v>
      </c>
      <c r="I1987" s="662" t="s">
        <v>2829</v>
      </c>
      <c r="J1987" s="662" t="s">
        <v>799</v>
      </c>
      <c r="K1987" s="662" t="s">
        <v>2830</v>
      </c>
      <c r="L1987" s="663">
        <v>0</v>
      </c>
      <c r="M1987" s="663">
        <v>0</v>
      </c>
      <c r="N1987" s="662">
        <v>1</v>
      </c>
      <c r="O1987" s="745">
        <v>1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11</v>
      </c>
      <c r="B1988" s="662" t="s">
        <v>581</v>
      </c>
      <c r="C1988" s="662" t="s">
        <v>2731</v>
      </c>
      <c r="D1988" s="743" t="s">
        <v>4537</v>
      </c>
      <c r="E1988" s="744" t="s">
        <v>2754</v>
      </c>
      <c r="F1988" s="662" t="s">
        <v>2726</v>
      </c>
      <c r="G1988" s="662" t="s">
        <v>2775</v>
      </c>
      <c r="H1988" s="662" t="s">
        <v>582</v>
      </c>
      <c r="I1988" s="662" t="s">
        <v>1251</v>
      </c>
      <c r="J1988" s="662" t="s">
        <v>1252</v>
      </c>
      <c r="K1988" s="662" t="s">
        <v>1253</v>
      </c>
      <c r="L1988" s="663">
        <v>147.31</v>
      </c>
      <c r="M1988" s="663">
        <v>589.24</v>
      </c>
      <c r="N1988" s="662">
        <v>4</v>
      </c>
      <c r="O1988" s="745">
        <v>1</v>
      </c>
      <c r="P1988" s="663">
        <v>589.24</v>
      </c>
      <c r="Q1988" s="678">
        <v>1</v>
      </c>
      <c r="R1988" s="662">
        <v>4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11</v>
      </c>
      <c r="B1989" s="662" t="s">
        <v>581</v>
      </c>
      <c r="C1989" s="662" t="s">
        <v>2731</v>
      </c>
      <c r="D1989" s="743" t="s">
        <v>4537</v>
      </c>
      <c r="E1989" s="744" t="s">
        <v>2754</v>
      </c>
      <c r="F1989" s="662" t="s">
        <v>2726</v>
      </c>
      <c r="G1989" s="662" t="s">
        <v>3533</v>
      </c>
      <c r="H1989" s="662" t="s">
        <v>582</v>
      </c>
      <c r="I1989" s="662" t="s">
        <v>4360</v>
      </c>
      <c r="J1989" s="662" t="s">
        <v>4361</v>
      </c>
      <c r="K1989" s="662" t="s">
        <v>4339</v>
      </c>
      <c r="L1989" s="663">
        <v>0</v>
      </c>
      <c r="M1989" s="663">
        <v>0</v>
      </c>
      <c r="N1989" s="662">
        <v>1</v>
      </c>
      <c r="O1989" s="745">
        <v>1</v>
      </c>
      <c r="P1989" s="663"/>
      <c r="Q1989" s="678"/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11</v>
      </c>
      <c r="B1990" s="662" t="s">
        <v>581</v>
      </c>
      <c r="C1990" s="662" t="s">
        <v>2731</v>
      </c>
      <c r="D1990" s="743" t="s">
        <v>4537</v>
      </c>
      <c r="E1990" s="744" t="s">
        <v>2754</v>
      </c>
      <c r="F1990" s="662" t="s">
        <v>2726</v>
      </c>
      <c r="G1990" s="662" t="s">
        <v>3533</v>
      </c>
      <c r="H1990" s="662" t="s">
        <v>582</v>
      </c>
      <c r="I1990" s="662" t="s">
        <v>3534</v>
      </c>
      <c r="J1990" s="662" t="s">
        <v>3535</v>
      </c>
      <c r="K1990" s="662" t="s">
        <v>3536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11</v>
      </c>
      <c r="B1991" s="662" t="s">
        <v>581</v>
      </c>
      <c r="C1991" s="662" t="s">
        <v>2731</v>
      </c>
      <c r="D1991" s="743" t="s">
        <v>4537</v>
      </c>
      <c r="E1991" s="744" t="s">
        <v>2754</v>
      </c>
      <c r="F1991" s="662" t="s">
        <v>2726</v>
      </c>
      <c r="G1991" s="662" t="s">
        <v>3098</v>
      </c>
      <c r="H1991" s="662" t="s">
        <v>582</v>
      </c>
      <c r="I1991" s="662" t="s">
        <v>3352</v>
      </c>
      <c r="J1991" s="662" t="s">
        <v>3353</v>
      </c>
      <c r="K1991" s="662" t="s">
        <v>3101</v>
      </c>
      <c r="L1991" s="663">
        <v>1776.67</v>
      </c>
      <c r="M1991" s="663">
        <v>8883.35</v>
      </c>
      <c r="N1991" s="662">
        <v>5</v>
      </c>
      <c r="O1991" s="745">
        <v>4.5</v>
      </c>
      <c r="P1991" s="663">
        <v>3553.34</v>
      </c>
      <c r="Q1991" s="678">
        <v>0.4</v>
      </c>
      <c r="R1991" s="662">
        <v>2</v>
      </c>
      <c r="S1991" s="678">
        <v>0.4</v>
      </c>
      <c r="T1991" s="745">
        <v>2</v>
      </c>
      <c r="U1991" s="701">
        <v>0.44444444444444442</v>
      </c>
    </row>
    <row r="1992" spans="1:21" ht="14.4" customHeight="1" x14ac:dyDescent="0.3">
      <c r="A1992" s="661">
        <v>11</v>
      </c>
      <c r="B1992" s="662" t="s">
        <v>581</v>
      </c>
      <c r="C1992" s="662" t="s">
        <v>2731</v>
      </c>
      <c r="D1992" s="743" t="s">
        <v>4537</v>
      </c>
      <c r="E1992" s="744" t="s">
        <v>2754</v>
      </c>
      <c r="F1992" s="662" t="s">
        <v>2726</v>
      </c>
      <c r="G1992" s="662" t="s">
        <v>3102</v>
      </c>
      <c r="H1992" s="662" t="s">
        <v>582</v>
      </c>
      <c r="I1992" s="662" t="s">
        <v>3103</v>
      </c>
      <c r="J1992" s="662" t="s">
        <v>3104</v>
      </c>
      <c r="K1992" s="662" t="s">
        <v>3105</v>
      </c>
      <c r="L1992" s="663">
        <v>48.72</v>
      </c>
      <c r="M1992" s="663">
        <v>48.72</v>
      </c>
      <c r="N1992" s="662">
        <v>1</v>
      </c>
      <c r="O1992" s="745">
        <v>1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11</v>
      </c>
      <c r="B1993" s="662" t="s">
        <v>581</v>
      </c>
      <c r="C1993" s="662" t="s">
        <v>2731</v>
      </c>
      <c r="D1993" s="743" t="s">
        <v>4537</v>
      </c>
      <c r="E1993" s="744" t="s">
        <v>2754</v>
      </c>
      <c r="F1993" s="662" t="s">
        <v>2726</v>
      </c>
      <c r="G1993" s="662" t="s">
        <v>2780</v>
      </c>
      <c r="H1993" s="662" t="s">
        <v>1064</v>
      </c>
      <c r="I1993" s="662" t="s">
        <v>1197</v>
      </c>
      <c r="J1993" s="662" t="s">
        <v>1089</v>
      </c>
      <c r="K1993" s="662" t="s">
        <v>2554</v>
      </c>
      <c r="L1993" s="663">
        <v>543.39</v>
      </c>
      <c r="M1993" s="663">
        <v>6520.68</v>
      </c>
      <c r="N1993" s="662">
        <v>12</v>
      </c>
      <c r="O1993" s="745">
        <v>5.5</v>
      </c>
      <c r="P1993" s="663">
        <v>6520.68</v>
      </c>
      <c r="Q1993" s="678">
        <v>1</v>
      </c>
      <c r="R1993" s="662">
        <v>12</v>
      </c>
      <c r="S1993" s="678">
        <v>1</v>
      </c>
      <c r="T1993" s="745">
        <v>5.5</v>
      </c>
      <c r="U1993" s="701">
        <v>1</v>
      </c>
    </row>
    <row r="1994" spans="1:21" ht="14.4" customHeight="1" x14ac:dyDescent="0.3">
      <c r="A1994" s="661">
        <v>11</v>
      </c>
      <c r="B1994" s="662" t="s">
        <v>581</v>
      </c>
      <c r="C1994" s="662" t="s">
        <v>2731</v>
      </c>
      <c r="D1994" s="743" t="s">
        <v>4537</v>
      </c>
      <c r="E1994" s="744" t="s">
        <v>2754</v>
      </c>
      <c r="F1994" s="662" t="s">
        <v>2726</v>
      </c>
      <c r="G1994" s="662" t="s">
        <v>2780</v>
      </c>
      <c r="H1994" s="662" t="s">
        <v>1064</v>
      </c>
      <c r="I1994" s="662" t="s">
        <v>1088</v>
      </c>
      <c r="J1994" s="662" t="s">
        <v>1089</v>
      </c>
      <c r="K1994" s="662" t="s">
        <v>2553</v>
      </c>
      <c r="L1994" s="663">
        <v>815.1</v>
      </c>
      <c r="M1994" s="663">
        <v>8151.0000000000009</v>
      </c>
      <c r="N1994" s="662">
        <v>10</v>
      </c>
      <c r="O1994" s="745">
        <v>3</v>
      </c>
      <c r="P1994" s="663">
        <v>5705.7000000000007</v>
      </c>
      <c r="Q1994" s="678">
        <v>0.70000000000000007</v>
      </c>
      <c r="R1994" s="662">
        <v>7</v>
      </c>
      <c r="S1994" s="678">
        <v>0.7</v>
      </c>
      <c r="T1994" s="745">
        <v>2</v>
      </c>
      <c r="U1994" s="701">
        <v>0.66666666666666663</v>
      </c>
    </row>
    <row r="1995" spans="1:21" ht="14.4" customHeight="1" x14ac:dyDescent="0.3">
      <c r="A1995" s="661">
        <v>11</v>
      </c>
      <c r="B1995" s="662" t="s">
        <v>581</v>
      </c>
      <c r="C1995" s="662" t="s">
        <v>2731</v>
      </c>
      <c r="D1995" s="743" t="s">
        <v>4537</v>
      </c>
      <c r="E1995" s="744" t="s">
        <v>2754</v>
      </c>
      <c r="F1995" s="662" t="s">
        <v>2726</v>
      </c>
      <c r="G1995" s="662" t="s">
        <v>2783</v>
      </c>
      <c r="H1995" s="662" t="s">
        <v>1064</v>
      </c>
      <c r="I1995" s="662" t="s">
        <v>1160</v>
      </c>
      <c r="J1995" s="662" t="s">
        <v>1074</v>
      </c>
      <c r="K1995" s="662" t="s">
        <v>2607</v>
      </c>
      <c r="L1995" s="663">
        <v>24.22</v>
      </c>
      <c r="M1995" s="663">
        <v>24.22</v>
      </c>
      <c r="N1995" s="662">
        <v>1</v>
      </c>
      <c r="O1995" s="745">
        <v>1</v>
      </c>
      <c r="P1995" s="663">
        <v>24.22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11</v>
      </c>
      <c r="B1996" s="662" t="s">
        <v>581</v>
      </c>
      <c r="C1996" s="662" t="s">
        <v>2731</v>
      </c>
      <c r="D1996" s="743" t="s">
        <v>4537</v>
      </c>
      <c r="E1996" s="744" t="s">
        <v>2754</v>
      </c>
      <c r="F1996" s="662" t="s">
        <v>2726</v>
      </c>
      <c r="G1996" s="662" t="s">
        <v>2783</v>
      </c>
      <c r="H1996" s="662" t="s">
        <v>1064</v>
      </c>
      <c r="I1996" s="662" t="s">
        <v>1073</v>
      </c>
      <c r="J1996" s="662" t="s">
        <v>1074</v>
      </c>
      <c r="K1996" s="662" t="s">
        <v>2608</v>
      </c>
      <c r="L1996" s="663">
        <v>48.42</v>
      </c>
      <c r="M1996" s="663">
        <v>290.52000000000004</v>
      </c>
      <c r="N1996" s="662">
        <v>6</v>
      </c>
      <c r="O1996" s="745">
        <v>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11</v>
      </c>
      <c r="B1997" s="662" t="s">
        <v>581</v>
      </c>
      <c r="C1997" s="662" t="s">
        <v>2731</v>
      </c>
      <c r="D1997" s="743" t="s">
        <v>4537</v>
      </c>
      <c r="E1997" s="744" t="s">
        <v>2754</v>
      </c>
      <c r="F1997" s="662" t="s">
        <v>2726</v>
      </c>
      <c r="G1997" s="662" t="s">
        <v>2783</v>
      </c>
      <c r="H1997" s="662" t="s">
        <v>1064</v>
      </c>
      <c r="I1997" s="662" t="s">
        <v>1073</v>
      </c>
      <c r="J1997" s="662" t="s">
        <v>1074</v>
      </c>
      <c r="K1997" s="662" t="s">
        <v>2608</v>
      </c>
      <c r="L1997" s="663">
        <v>36.54</v>
      </c>
      <c r="M1997" s="663">
        <v>36.54</v>
      </c>
      <c r="N1997" s="662">
        <v>1</v>
      </c>
      <c r="O1997" s="745">
        <v>1</v>
      </c>
      <c r="P1997" s="663">
        <v>36.54</v>
      </c>
      <c r="Q1997" s="678">
        <v>1</v>
      </c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11</v>
      </c>
      <c r="B1998" s="662" t="s">
        <v>581</v>
      </c>
      <c r="C1998" s="662" t="s">
        <v>2731</v>
      </c>
      <c r="D1998" s="743" t="s">
        <v>4537</v>
      </c>
      <c r="E1998" s="744" t="s">
        <v>2754</v>
      </c>
      <c r="F1998" s="662" t="s">
        <v>2726</v>
      </c>
      <c r="G1998" s="662" t="s">
        <v>2783</v>
      </c>
      <c r="H1998" s="662" t="s">
        <v>1064</v>
      </c>
      <c r="I1998" s="662" t="s">
        <v>2831</v>
      </c>
      <c r="J1998" s="662" t="s">
        <v>1074</v>
      </c>
      <c r="K1998" s="662" t="s">
        <v>2832</v>
      </c>
      <c r="L1998" s="663">
        <v>0</v>
      </c>
      <c r="M1998" s="663">
        <v>0</v>
      </c>
      <c r="N1998" s="662">
        <v>2</v>
      </c>
      <c r="O1998" s="745">
        <v>1.5</v>
      </c>
      <c r="P1998" s="663">
        <v>0</v>
      </c>
      <c r="Q1998" s="678"/>
      <c r="R1998" s="662">
        <v>2</v>
      </c>
      <c r="S1998" s="678">
        <v>1</v>
      </c>
      <c r="T1998" s="745">
        <v>1.5</v>
      </c>
      <c r="U1998" s="701">
        <v>1</v>
      </c>
    </row>
    <row r="1999" spans="1:21" ht="14.4" customHeight="1" x14ac:dyDescent="0.3">
      <c r="A1999" s="661">
        <v>11</v>
      </c>
      <c r="B1999" s="662" t="s">
        <v>581</v>
      </c>
      <c r="C1999" s="662" t="s">
        <v>2731</v>
      </c>
      <c r="D1999" s="743" t="s">
        <v>4537</v>
      </c>
      <c r="E1999" s="744" t="s">
        <v>2754</v>
      </c>
      <c r="F1999" s="662" t="s">
        <v>2726</v>
      </c>
      <c r="G1999" s="662" t="s">
        <v>2783</v>
      </c>
      <c r="H1999" s="662" t="s">
        <v>582</v>
      </c>
      <c r="I1999" s="662" t="s">
        <v>2258</v>
      </c>
      <c r="J1999" s="662" t="s">
        <v>1074</v>
      </c>
      <c r="K1999" s="662" t="s">
        <v>2889</v>
      </c>
      <c r="L1999" s="663">
        <v>48.42</v>
      </c>
      <c r="M1999" s="663">
        <v>193.68</v>
      </c>
      <c r="N1999" s="662">
        <v>4</v>
      </c>
      <c r="O1999" s="745">
        <v>2.5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11</v>
      </c>
      <c r="B2000" s="662" t="s">
        <v>581</v>
      </c>
      <c r="C2000" s="662" t="s">
        <v>2731</v>
      </c>
      <c r="D2000" s="743" t="s">
        <v>4537</v>
      </c>
      <c r="E2000" s="744" t="s">
        <v>2754</v>
      </c>
      <c r="F2000" s="662" t="s">
        <v>2726</v>
      </c>
      <c r="G2000" s="662" t="s">
        <v>2783</v>
      </c>
      <c r="H2000" s="662" t="s">
        <v>582</v>
      </c>
      <c r="I2000" s="662" t="s">
        <v>2258</v>
      </c>
      <c r="J2000" s="662" t="s">
        <v>1074</v>
      </c>
      <c r="K2000" s="662" t="s">
        <v>2889</v>
      </c>
      <c r="L2000" s="663">
        <v>36.54</v>
      </c>
      <c r="M2000" s="663">
        <v>36.54</v>
      </c>
      <c r="N2000" s="662">
        <v>1</v>
      </c>
      <c r="O2000" s="745">
        <v>0.5</v>
      </c>
      <c r="P2000" s="663">
        <v>36.54</v>
      </c>
      <c r="Q2000" s="678">
        <v>1</v>
      </c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11</v>
      </c>
      <c r="B2001" s="662" t="s">
        <v>581</v>
      </c>
      <c r="C2001" s="662" t="s">
        <v>2731</v>
      </c>
      <c r="D2001" s="743" t="s">
        <v>4537</v>
      </c>
      <c r="E2001" s="744" t="s">
        <v>2754</v>
      </c>
      <c r="F2001" s="662" t="s">
        <v>2726</v>
      </c>
      <c r="G2001" s="662" t="s">
        <v>2783</v>
      </c>
      <c r="H2001" s="662" t="s">
        <v>582</v>
      </c>
      <c r="I2001" s="662" t="s">
        <v>2981</v>
      </c>
      <c r="J2001" s="662" t="s">
        <v>1074</v>
      </c>
      <c r="K2001" s="662" t="s">
        <v>2982</v>
      </c>
      <c r="L2001" s="663">
        <v>24.22</v>
      </c>
      <c r="M2001" s="663">
        <v>24.22</v>
      </c>
      <c r="N2001" s="662">
        <v>1</v>
      </c>
      <c r="O2001" s="745">
        <v>0.5</v>
      </c>
      <c r="P2001" s="663">
        <v>24.22</v>
      </c>
      <c r="Q2001" s="678">
        <v>1</v>
      </c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11</v>
      </c>
      <c r="B2002" s="662" t="s">
        <v>581</v>
      </c>
      <c r="C2002" s="662" t="s">
        <v>2731</v>
      </c>
      <c r="D2002" s="743" t="s">
        <v>4537</v>
      </c>
      <c r="E2002" s="744" t="s">
        <v>2754</v>
      </c>
      <c r="F2002" s="662" t="s">
        <v>2726</v>
      </c>
      <c r="G2002" s="662" t="s">
        <v>3125</v>
      </c>
      <c r="H2002" s="662" t="s">
        <v>582</v>
      </c>
      <c r="I2002" s="662" t="s">
        <v>4362</v>
      </c>
      <c r="J2002" s="662" t="s">
        <v>3886</v>
      </c>
      <c r="K2002" s="662" t="s">
        <v>4363</v>
      </c>
      <c r="L2002" s="663">
        <v>0</v>
      </c>
      <c r="M2002" s="663">
        <v>0</v>
      </c>
      <c r="N2002" s="662">
        <v>1</v>
      </c>
      <c r="O2002" s="745">
        <v>1</v>
      </c>
      <c r="P2002" s="663">
        <v>0</v>
      </c>
      <c r="Q2002" s="678"/>
      <c r="R2002" s="662">
        <v>1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11</v>
      </c>
      <c r="B2003" s="662" t="s">
        <v>581</v>
      </c>
      <c r="C2003" s="662" t="s">
        <v>2731</v>
      </c>
      <c r="D2003" s="743" t="s">
        <v>4537</v>
      </c>
      <c r="E2003" s="744" t="s">
        <v>2754</v>
      </c>
      <c r="F2003" s="662" t="s">
        <v>2726</v>
      </c>
      <c r="G2003" s="662" t="s">
        <v>3539</v>
      </c>
      <c r="H2003" s="662" t="s">
        <v>582</v>
      </c>
      <c r="I2003" s="662" t="s">
        <v>3540</v>
      </c>
      <c r="J2003" s="662" t="s">
        <v>3541</v>
      </c>
      <c r="K2003" s="662" t="s">
        <v>928</v>
      </c>
      <c r="L2003" s="663">
        <v>82.17</v>
      </c>
      <c r="M2003" s="663">
        <v>82.17</v>
      </c>
      <c r="N2003" s="662">
        <v>1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11</v>
      </c>
      <c r="B2004" s="662" t="s">
        <v>581</v>
      </c>
      <c r="C2004" s="662" t="s">
        <v>2731</v>
      </c>
      <c r="D2004" s="743" t="s">
        <v>4537</v>
      </c>
      <c r="E2004" s="744" t="s">
        <v>2754</v>
      </c>
      <c r="F2004" s="662" t="s">
        <v>2726</v>
      </c>
      <c r="G2004" s="662" t="s">
        <v>4364</v>
      </c>
      <c r="H2004" s="662" t="s">
        <v>582</v>
      </c>
      <c r="I2004" s="662" t="s">
        <v>4365</v>
      </c>
      <c r="J2004" s="662" t="s">
        <v>4366</v>
      </c>
      <c r="K2004" s="662" t="s">
        <v>4367</v>
      </c>
      <c r="L2004" s="663">
        <v>218.41</v>
      </c>
      <c r="M2004" s="663">
        <v>218.41</v>
      </c>
      <c r="N2004" s="662">
        <v>1</v>
      </c>
      <c r="O2004" s="745">
        <v>1</v>
      </c>
      <c r="P2004" s="663">
        <v>218.41</v>
      </c>
      <c r="Q2004" s="678">
        <v>1</v>
      </c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11</v>
      </c>
      <c r="B2005" s="662" t="s">
        <v>581</v>
      </c>
      <c r="C2005" s="662" t="s">
        <v>2731</v>
      </c>
      <c r="D2005" s="743" t="s">
        <v>4537</v>
      </c>
      <c r="E2005" s="744" t="s">
        <v>2754</v>
      </c>
      <c r="F2005" s="662" t="s">
        <v>2726</v>
      </c>
      <c r="G2005" s="662" t="s">
        <v>2833</v>
      </c>
      <c r="H2005" s="662" t="s">
        <v>582</v>
      </c>
      <c r="I2005" s="662" t="s">
        <v>2906</v>
      </c>
      <c r="J2005" s="662" t="s">
        <v>962</v>
      </c>
      <c r="K2005" s="662" t="s">
        <v>1192</v>
      </c>
      <c r="L2005" s="663">
        <v>2376.9299999999998</v>
      </c>
      <c r="M2005" s="663">
        <v>2376.9299999999998</v>
      </c>
      <c r="N2005" s="662">
        <v>1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11</v>
      </c>
      <c r="B2006" s="662" t="s">
        <v>581</v>
      </c>
      <c r="C2006" s="662" t="s">
        <v>2731</v>
      </c>
      <c r="D2006" s="743" t="s">
        <v>4537</v>
      </c>
      <c r="E2006" s="744" t="s">
        <v>2754</v>
      </c>
      <c r="F2006" s="662" t="s">
        <v>2726</v>
      </c>
      <c r="G2006" s="662" t="s">
        <v>2784</v>
      </c>
      <c r="H2006" s="662" t="s">
        <v>582</v>
      </c>
      <c r="I2006" s="662" t="s">
        <v>725</v>
      </c>
      <c r="J2006" s="662" t="s">
        <v>2785</v>
      </c>
      <c r="K2006" s="662" t="s">
        <v>2786</v>
      </c>
      <c r="L2006" s="663">
        <v>0</v>
      </c>
      <c r="M2006" s="663">
        <v>0</v>
      </c>
      <c r="N2006" s="662">
        <v>17</v>
      </c>
      <c r="O2006" s="745">
        <v>8</v>
      </c>
      <c r="P2006" s="663">
        <v>0</v>
      </c>
      <c r="Q2006" s="678"/>
      <c r="R2006" s="662">
        <v>7</v>
      </c>
      <c r="S2006" s="678">
        <v>0.41176470588235292</v>
      </c>
      <c r="T2006" s="745">
        <v>3.5</v>
      </c>
      <c r="U2006" s="701">
        <v>0.4375</v>
      </c>
    </row>
    <row r="2007" spans="1:21" ht="14.4" customHeight="1" x14ac:dyDescent="0.3">
      <c r="A2007" s="661">
        <v>11</v>
      </c>
      <c r="B2007" s="662" t="s">
        <v>581</v>
      </c>
      <c r="C2007" s="662" t="s">
        <v>2731</v>
      </c>
      <c r="D2007" s="743" t="s">
        <v>4537</v>
      </c>
      <c r="E2007" s="744" t="s">
        <v>2754</v>
      </c>
      <c r="F2007" s="662" t="s">
        <v>2726</v>
      </c>
      <c r="G2007" s="662" t="s">
        <v>2936</v>
      </c>
      <c r="H2007" s="662" t="s">
        <v>582</v>
      </c>
      <c r="I2007" s="662" t="s">
        <v>2937</v>
      </c>
      <c r="J2007" s="662" t="s">
        <v>2938</v>
      </c>
      <c r="K2007" s="662" t="s">
        <v>839</v>
      </c>
      <c r="L2007" s="663">
        <v>75.22</v>
      </c>
      <c r="M2007" s="663">
        <v>150.44</v>
      </c>
      <c r="N2007" s="662">
        <v>2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11</v>
      </c>
      <c r="B2008" s="662" t="s">
        <v>581</v>
      </c>
      <c r="C2008" s="662" t="s">
        <v>2731</v>
      </c>
      <c r="D2008" s="743" t="s">
        <v>4537</v>
      </c>
      <c r="E2008" s="744" t="s">
        <v>2754</v>
      </c>
      <c r="F2008" s="662" t="s">
        <v>2726</v>
      </c>
      <c r="G2008" s="662" t="s">
        <v>3150</v>
      </c>
      <c r="H2008" s="662" t="s">
        <v>582</v>
      </c>
      <c r="I2008" s="662" t="s">
        <v>3733</v>
      </c>
      <c r="J2008" s="662" t="s">
        <v>3157</v>
      </c>
      <c r="K2008" s="662" t="s">
        <v>3734</v>
      </c>
      <c r="L2008" s="663">
        <v>0</v>
      </c>
      <c r="M2008" s="663">
        <v>0</v>
      </c>
      <c r="N2008" s="662">
        <v>1</v>
      </c>
      <c r="O2008" s="745">
        <v>0.5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11</v>
      </c>
      <c r="B2009" s="662" t="s">
        <v>581</v>
      </c>
      <c r="C2009" s="662" t="s">
        <v>2731</v>
      </c>
      <c r="D2009" s="743" t="s">
        <v>4537</v>
      </c>
      <c r="E2009" s="744" t="s">
        <v>2754</v>
      </c>
      <c r="F2009" s="662" t="s">
        <v>2728</v>
      </c>
      <c r="G2009" s="662" t="s">
        <v>2839</v>
      </c>
      <c r="H2009" s="662" t="s">
        <v>582</v>
      </c>
      <c r="I2009" s="662" t="s">
        <v>2840</v>
      </c>
      <c r="J2009" s="662" t="s">
        <v>2841</v>
      </c>
      <c r="K2009" s="662" t="s">
        <v>2842</v>
      </c>
      <c r="L2009" s="663">
        <v>0</v>
      </c>
      <c r="M2009" s="663">
        <v>0</v>
      </c>
      <c r="N2009" s="662">
        <v>14</v>
      </c>
      <c r="O2009" s="745">
        <v>14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11</v>
      </c>
      <c r="B2010" s="662" t="s">
        <v>581</v>
      </c>
      <c r="C2010" s="662" t="s">
        <v>2731</v>
      </c>
      <c r="D2010" s="743" t="s">
        <v>4537</v>
      </c>
      <c r="E2010" s="744" t="s">
        <v>2754</v>
      </c>
      <c r="F2010" s="662" t="s">
        <v>2728</v>
      </c>
      <c r="G2010" s="662" t="s">
        <v>2839</v>
      </c>
      <c r="H2010" s="662" t="s">
        <v>582</v>
      </c>
      <c r="I2010" s="662" t="s">
        <v>3561</v>
      </c>
      <c r="J2010" s="662" t="s">
        <v>3562</v>
      </c>
      <c r="K2010" s="662" t="s">
        <v>3563</v>
      </c>
      <c r="L2010" s="663">
        <v>0</v>
      </c>
      <c r="M2010" s="663">
        <v>0</v>
      </c>
      <c r="N2010" s="662">
        <v>1</v>
      </c>
      <c r="O2010" s="745">
        <v>1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11</v>
      </c>
      <c r="B2011" s="662" t="s">
        <v>581</v>
      </c>
      <c r="C2011" s="662" t="s">
        <v>2731</v>
      </c>
      <c r="D2011" s="743" t="s">
        <v>4537</v>
      </c>
      <c r="E2011" s="744" t="s">
        <v>2754</v>
      </c>
      <c r="F2011" s="662" t="s">
        <v>2728</v>
      </c>
      <c r="G2011" s="662" t="s">
        <v>2795</v>
      </c>
      <c r="H2011" s="662" t="s">
        <v>582</v>
      </c>
      <c r="I2011" s="662" t="s">
        <v>3988</v>
      </c>
      <c r="J2011" s="662" t="s">
        <v>3989</v>
      </c>
      <c r="K2011" s="662" t="s">
        <v>3990</v>
      </c>
      <c r="L2011" s="663">
        <v>1575</v>
      </c>
      <c r="M2011" s="663">
        <v>1575</v>
      </c>
      <c r="N2011" s="662">
        <v>1</v>
      </c>
      <c r="O2011" s="745">
        <v>1</v>
      </c>
      <c r="P2011" s="663">
        <v>1575</v>
      </c>
      <c r="Q2011" s="678">
        <v>1</v>
      </c>
      <c r="R2011" s="662">
        <v>1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11</v>
      </c>
      <c r="B2012" s="662" t="s">
        <v>581</v>
      </c>
      <c r="C2012" s="662" t="s">
        <v>2731</v>
      </c>
      <c r="D2012" s="743" t="s">
        <v>4537</v>
      </c>
      <c r="E2012" s="744" t="s">
        <v>2754</v>
      </c>
      <c r="F2012" s="662" t="s">
        <v>2728</v>
      </c>
      <c r="G2012" s="662" t="s">
        <v>2795</v>
      </c>
      <c r="H2012" s="662" t="s">
        <v>582</v>
      </c>
      <c r="I2012" s="662" t="s">
        <v>2088</v>
      </c>
      <c r="J2012" s="662" t="s">
        <v>2796</v>
      </c>
      <c r="K2012" s="662" t="s">
        <v>2797</v>
      </c>
      <c r="L2012" s="663">
        <v>748.12</v>
      </c>
      <c r="M2012" s="663">
        <v>2244.36</v>
      </c>
      <c r="N2012" s="662">
        <v>3</v>
      </c>
      <c r="O2012" s="745">
        <v>3</v>
      </c>
      <c r="P2012" s="663">
        <v>2244.36</v>
      </c>
      <c r="Q2012" s="678">
        <v>1</v>
      </c>
      <c r="R2012" s="662">
        <v>3</v>
      </c>
      <c r="S2012" s="678">
        <v>1</v>
      </c>
      <c r="T2012" s="745">
        <v>3</v>
      </c>
      <c r="U2012" s="701">
        <v>1</v>
      </c>
    </row>
    <row r="2013" spans="1:21" ht="14.4" customHeight="1" x14ac:dyDescent="0.3">
      <c r="A2013" s="661">
        <v>11</v>
      </c>
      <c r="B2013" s="662" t="s">
        <v>581</v>
      </c>
      <c r="C2013" s="662" t="s">
        <v>2731</v>
      </c>
      <c r="D2013" s="743" t="s">
        <v>4537</v>
      </c>
      <c r="E2013" s="744" t="s">
        <v>2754</v>
      </c>
      <c r="F2013" s="662" t="s">
        <v>2728</v>
      </c>
      <c r="G2013" s="662" t="s">
        <v>2795</v>
      </c>
      <c r="H2013" s="662" t="s">
        <v>582</v>
      </c>
      <c r="I2013" s="662" t="s">
        <v>2798</v>
      </c>
      <c r="J2013" s="662" t="s">
        <v>2799</v>
      </c>
      <c r="K2013" s="662" t="s">
        <v>2800</v>
      </c>
      <c r="L2013" s="663">
        <v>1000</v>
      </c>
      <c r="M2013" s="663">
        <v>1000</v>
      </c>
      <c r="N2013" s="662">
        <v>1</v>
      </c>
      <c r="O2013" s="745">
        <v>1</v>
      </c>
      <c r="P2013" s="663">
        <v>1000</v>
      </c>
      <c r="Q2013" s="678">
        <v>1</v>
      </c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11</v>
      </c>
      <c r="B2014" s="662" t="s">
        <v>581</v>
      </c>
      <c r="C2014" s="662" t="s">
        <v>2731</v>
      </c>
      <c r="D2014" s="743" t="s">
        <v>4537</v>
      </c>
      <c r="E2014" s="744" t="s">
        <v>2754</v>
      </c>
      <c r="F2014" s="662" t="s">
        <v>2728</v>
      </c>
      <c r="G2014" s="662" t="s">
        <v>2795</v>
      </c>
      <c r="H2014" s="662" t="s">
        <v>582</v>
      </c>
      <c r="I2014" s="662" t="s">
        <v>2899</v>
      </c>
      <c r="J2014" s="662" t="s">
        <v>2900</v>
      </c>
      <c r="K2014" s="662" t="s">
        <v>2901</v>
      </c>
      <c r="L2014" s="663">
        <v>350</v>
      </c>
      <c r="M2014" s="663">
        <v>1400</v>
      </c>
      <c r="N2014" s="662">
        <v>4</v>
      </c>
      <c r="O2014" s="745">
        <v>4</v>
      </c>
      <c r="P2014" s="663">
        <v>1400</v>
      </c>
      <c r="Q2014" s="678">
        <v>1</v>
      </c>
      <c r="R2014" s="662">
        <v>4</v>
      </c>
      <c r="S2014" s="678">
        <v>1</v>
      </c>
      <c r="T2014" s="745">
        <v>4</v>
      </c>
      <c r="U2014" s="701">
        <v>1</v>
      </c>
    </row>
    <row r="2015" spans="1:21" ht="14.4" customHeight="1" x14ac:dyDescent="0.3">
      <c r="A2015" s="661">
        <v>11</v>
      </c>
      <c r="B2015" s="662" t="s">
        <v>581</v>
      </c>
      <c r="C2015" s="662" t="s">
        <v>2731</v>
      </c>
      <c r="D2015" s="743" t="s">
        <v>4537</v>
      </c>
      <c r="E2015" s="744" t="s">
        <v>2754</v>
      </c>
      <c r="F2015" s="662" t="s">
        <v>2728</v>
      </c>
      <c r="G2015" s="662" t="s">
        <v>2795</v>
      </c>
      <c r="H2015" s="662" t="s">
        <v>582</v>
      </c>
      <c r="I2015" s="662" t="s">
        <v>2801</v>
      </c>
      <c r="J2015" s="662" t="s">
        <v>2802</v>
      </c>
      <c r="K2015" s="662" t="s">
        <v>2803</v>
      </c>
      <c r="L2015" s="663">
        <v>500</v>
      </c>
      <c r="M2015" s="663">
        <v>500</v>
      </c>
      <c r="N2015" s="662">
        <v>1</v>
      </c>
      <c r="O2015" s="745">
        <v>1</v>
      </c>
      <c r="P2015" s="663">
        <v>500</v>
      </c>
      <c r="Q2015" s="678">
        <v>1</v>
      </c>
      <c r="R2015" s="662">
        <v>1</v>
      </c>
      <c r="S2015" s="678">
        <v>1</v>
      </c>
      <c r="T2015" s="745">
        <v>1</v>
      </c>
      <c r="U2015" s="701">
        <v>1</v>
      </c>
    </row>
    <row r="2016" spans="1:21" ht="14.4" customHeight="1" x14ac:dyDescent="0.3">
      <c r="A2016" s="661">
        <v>11</v>
      </c>
      <c r="B2016" s="662" t="s">
        <v>581</v>
      </c>
      <c r="C2016" s="662" t="s">
        <v>2731</v>
      </c>
      <c r="D2016" s="743" t="s">
        <v>4537</v>
      </c>
      <c r="E2016" s="744" t="s">
        <v>2754</v>
      </c>
      <c r="F2016" s="662" t="s">
        <v>2728</v>
      </c>
      <c r="G2016" s="662" t="s">
        <v>2795</v>
      </c>
      <c r="H2016" s="662" t="s">
        <v>582</v>
      </c>
      <c r="I2016" s="662" t="s">
        <v>3198</v>
      </c>
      <c r="J2016" s="662" t="s">
        <v>3199</v>
      </c>
      <c r="K2016" s="662" t="s">
        <v>3200</v>
      </c>
      <c r="L2016" s="663">
        <v>969.57</v>
      </c>
      <c r="M2016" s="663">
        <v>1939.14</v>
      </c>
      <c r="N2016" s="662">
        <v>2</v>
      </c>
      <c r="O2016" s="745">
        <v>1</v>
      </c>
      <c r="P2016" s="663">
        <v>1939.14</v>
      </c>
      <c r="Q2016" s="678">
        <v>1</v>
      </c>
      <c r="R2016" s="662">
        <v>2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11</v>
      </c>
      <c r="B2017" s="662" t="s">
        <v>581</v>
      </c>
      <c r="C2017" s="662" t="s">
        <v>2731</v>
      </c>
      <c r="D2017" s="743" t="s">
        <v>4537</v>
      </c>
      <c r="E2017" s="744" t="s">
        <v>2754</v>
      </c>
      <c r="F2017" s="662" t="s">
        <v>2728</v>
      </c>
      <c r="G2017" s="662" t="s">
        <v>2795</v>
      </c>
      <c r="H2017" s="662" t="s">
        <v>582</v>
      </c>
      <c r="I2017" s="662" t="s">
        <v>3420</v>
      </c>
      <c r="J2017" s="662" t="s">
        <v>3421</v>
      </c>
      <c r="K2017" s="662" t="s">
        <v>3422</v>
      </c>
      <c r="L2017" s="663">
        <v>2200</v>
      </c>
      <c r="M2017" s="663">
        <v>2200</v>
      </c>
      <c r="N2017" s="662">
        <v>1</v>
      </c>
      <c r="O2017" s="745">
        <v>1</v>
      </c>
      <c r="P2017" s="663">
        <v>2200</v>
      </c>
      <c r="Q2017" s="678">
        <v>1</v>
      </c>
      <c r="R2017" s="662">
        <v>1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11</v>
      </c>
      <c r="B2018" s="662" t="s">
        <v>581</v>
      </c>
      <c r="C2018" s="662" t="s">
        <v>2731</v>
      </c>
      <c r="D2018" s="743" t="s">
        <v>4537</v>
      </c>
      <c r="E2018" s="744" t="s">
        <v>2754</v>
      </c>
      <c r="F2018" s="662" t="s">
        <v>2728</v>
      </c>
      <c r="G2018" s="662" t="s">
        <v>2795</v>
      </c>
      <c r="H2018" s="662" t="s">
        <v>582</v>
      </c>
      <c r="I2018" s="662" t="s">
        <v>3503</v>
      </c>
      <c r="J2018" s="662" t="s">
        <v>3421</v>
      </c>
      <c r="K2018" s="662" t="s">
        <v>3504</v>
      </c>
      <c r="L2018" s="663">
        <v>1600</v>
      </c>
      <c r="M2018" s="663">
        <v>12800</v>
      </c>
      <c r="N2018" s="662">
        <v>8</v>
      </c>
      <c r="O2018" s="745">
        <v>8</v>
      </c>
      <c r="P2018" s="663">
        <v>6400</v>
      </c>
      <c r="Q2018" s="678">
        <v>0.5</v>
      </c>
      <c r="R2018" s="662">
        <v>4</v>
      </c>
      <c r="S2018" s="678">
        <v>0.5</v>
      </c>
      <c r="T2018" s="745">
        <v>4</v>
      </c>
      <c r="U2018" s="701">
        <v>0.5</v>
      </c>
    </row>
    <row r="2019" spans="1:21" ht="14.4" customHeight="1" x14ac:dyDescent="0.3">
      <c r="A2019" s="661">
        <v>11</v>
      </c>
      <c r="B2019" s="662" t="s">
        <v>581</v>
      </c>
      <c r="C2019" s="662" t="s">
        <v>2731</v>
      </c>
      <c r="D2019" s="743" t="s">
        <v>4537</v>
      </c>
      <c r="E2019" s="744" t="s">
        <v>2754</v>
      </c>
      <c r="F2019" s="662" t="s">
        <v>2728</v>
      </c>
      <c r="G2019" s="662" t="s">
        <v>2795</v>
      </c>
      <c r="H2019" s="662" t="s">
        <v>582</v>
      </c>
      <c r="I2019" s="662" t="s">
        <v>2918</v>
      </c>
      <c r="J2019" s="662" t="s">
        <v>2919</v>
      </c>
      <c r="K2019" s="662" t="s">
        <v>2920</v>
      </c>
      <c r="L2019" s="663">
        <v>999.46</v>
      </c>
      <c r="M2019" s="663">
        <v>999.46</v>
      </c>
      <c r="N2019" s="662">
        <v>1</v>
      </c>
      <c r="O2019" s="745">
        <v>1</v>
      </c>
      <c r="P2019" s="663">
        <v>999.46</v>
      </c>
      <c r="Q2019" s="678">
        <v>1</v>
      </c>
      <c r="R2019" s="662">
        <v>1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11</v>
      </c>
      <c r="B2020" s="662" t="s">
        <v>581</v>
      </c>
      <c r="C2020" s="662" t="s">
        <v>2731</v>
      </c>
      <c r="D2020" s="743" t="s">
        <v>4537</v>
      </c>
      <c r="E2020" s="744" t="s">
        <v>2754</v>
      </c>
      <c r="F2020" s="662" t="s">
        <v>2728</v>
      </c>
      <c r="G2020" s="662" t="s">
        <v>2795</v>
      </c>
      <c r="H2020" s="662" t="s">
        <v>582</v>
      </c>
      <c r="I2020" s="662" t="s">
        <v>2804</v>
      </c>
      <c r="J2020" s="662" t="s">
        <v>2805</v>
      </c>
      <c r="K2020" s="662" t="s">
        <v>2806</v>
      </c>
      <c r="L2020" s="663">
        <v>971.25</v>
      </c>
      <c r="M2020" s="663">
        <v>4856.25</v>
      </c>
      <c r="N2020" s="662">
        <v>5</v>
      </c>
      <c r="O2020" s="745">
        <v>5</v>
      </c>
      <c r="P2020" s="663">
        <v>3885</v>
      </c>
      <c r="Q2020" s="678">
        <v>0.8</v>
      </c>
      <c r="R2020" s="662">
        <v>4</v>
      </c>
      <c r="S2020" s="678">
        <v>0.8</v>
      </c>
      <c r="T2020" s="745">
        <v>4</v>
      </c>
      <c r="U2020" s="701">
        <v>0.8</v>
      </c>
    </row>
    <row r="2021" spans="1:21" ht="14.4" customHeight="1" x14ac:dyDescent="0.3">
      <c r="A2021" s="661">
        <v>11</v>
      </c>
      <c r="B2021" s="662" t="s">
        <v>581</v>
      </c>
      <c r="C2021" s="662" t="s">
        <v>2731</v>
      </c>
      <c r="D2021" s="743" t="s">
        <v>4537</v>
      </c>
      <c r="E2021" s="744" t="s">
        <v>2754</v>
      </c>
      <c r="F2021" s="662" t="s">
        <v>2728</v>
      </c>
      <c r="G2021" s="662" t="s">
        <v>2795</v>
      </c>
      <c r="H2021" s="662" t="s">
        <v>582</v>
      </c>
      <c r="I2021" s="662" t="s">
        <v>2890</v>
      </c>
      <c r="J2021" s="662" t="s">
        <v>2891</v>
      </c>
      <c r="K2021" s="662"/>
      <c r="L2021" s="663">
        <v>1000</v>
      </c>
      <c r="M2021" s="663">
        <v>1000</v>
      </c>
      <c r="N2021" s="662">
        <v>1</v>
      </c>
      <c r="O2021" s="745">
        <v>1</v>
      </c>
      <c r="P2021" s="663">
        <v>1000</v>
      </c>
      <c r="Q2021" s="678">
        <v>1</v>
      </c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11</v>
      </c>
      <c r="B2022" s="662" t="s">
        <v>581</v>
      </c>
      <c r="C2022" s="662" t="s">
        <v>2731</v>
      </c>
      <c r="D2022" s="743" t="s">
        <v>4537</v>
      </c>
      <c r="E2022" s="744" t="s">
        <v>2754</v>
      </c>
      <c r="F2022" s="662" t="s">
        <v>2728</v>
      </c>
      <c r="G2022" s="662" t="s">
        <v>2795</v>
      </c>
      <c r="H2022" s="662" t="s">
        <v>582</v>
      </c>
      <c r="I2022" s="662" t="s">
        <v>3204</v>
      </c>
      <c r="J2022" s="662" t="s">
        <v>3205</v>
      </c>
      <c r="K2022" s="662" t="s">
        <v>3206</v>
      </c>
      <c r="L2022" s="663">
        <v>180</v>
      </c>
      <c r="M2022" s="663">
        <v>1440</v>
      </c>
      <c r="N2022" s="662">
        <v>8</v>
      </c>
      <c r="O2022" s="745">
        <v>6</v>
      </c>
      <c r="P2022" s="663">
        <v>1080</v>
      </c>
      <c r="Q2022" s="678">
        <v>0.75</v>
      </c>
      <c r="R2022" s="662">
        <v>6</v>
      </c>
      <c r="S2022" s="678">
        <v>0.75</v>
      </c>
      <c r="T2022" s="745">
        <v>5</v>
      </c>
      <c r="U2022" s="701">
        <v>0.83333333333333337</v>
      </c>
    </row>
    <row r="2023" spans="1:21" ht="14.4" customHeight="1" x14ac:dyDescent="0.3">
      <c r="A2023" s="661">
        <v>11</v>
      </c>
      <c r="B2023" s="662" t="s">
        <v>581</v>
      </c>
      <c r="C2023" s="662" t="s">
        <v>2731</v>
      </c>
      <c r="D2023" s="743" t="s">
        <v>4537</v>
      </c>
      <c r="E2023" s="744" t="s">
        <v>2754</v>
      </c>
      <c r="F2023" s="662" t="s">
        <v>2728</v>
      </c>
      <c r="G2023" s="662" t="s">
        <v>2795</v>
      </c>
      <c r="H2023" s="662" t="s">
        <v>582</v>
      </c>
      <c r="I2023" s="662" t="s">
        <v>3427</v>
      </c>
      <c r="J2023" s="662" t="s">
        <v>3428</v>
      </c>
      <c r="K2023" s="662" t="s">
        <v>3429</v>
      </c>
      <c r="L2023" s="663">
        <v>250</v>
      </c>
      <c r="M2023" s="663">
        <v>250</v>
      </c>
      <c r="N2023" s="662">
        <v>1</v>
      </c>
      <c r="O2023" s="745">
        <v>1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11</v>
      </c>
      <c r="B2024" s="662" t="s">
        <v>581</v>
      </c>
      <c r="C2024" s="662" t="s">
        <v>2731</v>
      </c>
      <c r="D2024" s="743" t="s">
        <v>4537</v>
      </c>
      <c r="E2024" s="744" t="s">
        <v>2754</v>
      </c>
      <c r="F2024" s="662" t="s">
        <v>2728</v>
      </c>
      <c r="G2024" s="662" t="s">
        <v>2795</v>
      </c>
      <c r="H2024" s="662" t="s">
        <v>582</v>
      </c>
      <c r="I2024" s="662" t="s">
        <v>3215</v>
      </c>
      <c r="J2024" s="662" t="s">
        <v>3216</v>
      </c>
      <c r="K2024" s="662" t="s">
        <v>3217</v>
      </c>
      <c r="L2024" s="663">
        <v>249.37</v>
      </c>
      <c r="M2024" s="663">
        <v>249.37</v>
      </c>
      <c r="N2024" s="662">
        <v>1</v>
      </c>
      <c r="O2024" s="745">
        <v>1</v>
      </c>
      <c r="P2024" s="663">
        <v>249.37</v>
      </c>
      <c r="Q2024" s="678">
        <v>1</v>
      </c>
      <c r="R2024" s="662">
        <v>1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11</v>
      </c>
      <c r="B2025" s="662" t="s">
        <v>581</v>
      </c>
      <c r="C2025" s="662" t="s">
        <v>2731</v>
      </c>
      <c r="D2025" s="743" t="s">
        <v>4537</v>
      </c>
      <c r="E2025" s="744" t="s">
        <v>2754</v>
      </c>
      <c r="F2025" s="662" t="s">
        <v>2728</v>
      </c>
      <c r="G2025" s="662" t="s">
        <v>2795</v>
      </c>
      <c r="H2025" s="662" t="s">
        <v>582</v>
      </c>
      <c r="I2025" s="662" t="s">
        <v>3218</v>
      </c>
      <c r="J2025" s="662" t="s">
        <v>3219</v>
      </c>
      <c r="K2025" s="662" t="s">
        <v>3220</v>
      </c>
      <c r="L2025" s="663">
        <v>1600</v>
      </c>
      <c r="M2025" s="663">
        <v>1600</v>
      </c>
      <c r="N2025" s="662">
        <v>1</v>
      </c>
      <c r="O2025" s="745">
        <v>1</v>
      </c>
      <c r="P2025" s="663">
        <v>1600</v>
      </c>
      <c r="Q2025" s="678">
        <v>1</v>
      </c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11</v>
      </c>
      <c r="B2026" s="662" t="s">
        <v>581</v>
      </c>
      <c r="C2026" s="662" t="s">
        <v>2731</v>
      </c>
      <c r="D2026" s="743" t="s">
        <v>4537</v>
      </c>
      <c r="E2026" s="744" t="s">
        <v>2754</v>
      </c>
      <c r="F2026" s="662" t="s">
        <v>2728</v>
      </c>
      <c r="G2026" s="662" t="s">
        <v>2795</v>
      </c>
      <c r="H2026" s="662" t="s">
        <v>582</v>
      </c>
      <c r="I2026" s="662" t="s">
        <v>3755</v>
      </c>
      <c r="J2026" s="662" t="s">
        <v>3756</v>
      </c>
      <c r="K2026" s="662" t="s">
        <v>3757</v>
      </c>
      <c r="L2026" s="663">
        <v>150</v>
      </c>
      <c r="M2026" s="663">
        <v>150</v>
      </c>
      <c r="N2026" s="662">
        <v>1</v>
      </c>
      <c r="O2026" s="745">
        <v>1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11</v>
      </c>
      <c r="B2027" s="662" t="s">
        <v>581</v>
      </c>
      <c r="C2027" s="662" t="s">
        <v>2731</v>
      </c>
      <c r="D2027" s="743" t="s">
        <v>4537</v>
      </c>
      <c r="E2027" s="744" t="s">
        <v>2754</v>
      </c>
      <c r="F2027" s="662" t="s">
        <v>2728</v>
      </c>
      <c r="G2027" s="662" t="s">
        <v>2795</v>
      </c>
      <c r="H2027" s="662" t="s">
        <v>582</v>
      </c>
      <c r="I2027" s="662" t="s">
        <v>2912</v>
      </c>
      <c r="J2027" s="662" t="s">
        <v>2913</v>
      </c>
      <c r="K2027" s="662" t="s">
        <v>2914</v>
      </c>
      <c r="L2027" s="663">
        <v>3200</v>
      </c>
      <c r="M2027" s="663">
        <v>3200</v>
      </c>
      <c r="N2027" s="662">
        <v>1</v>
      </c>
      <c r="O2027" s="745">
        <v>1</v>
      </c>
      <c r="P2027" s="663">
        <v>3200</v>
      </c>
      <c r="Q2027" s="678">
        <v>1</v>
      </c>
      <c r="R2027" s="662">
        <v>1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11</v>
      </c>
      <c r="B2028" s="662" t="s">
        <v>581</v>
      </c>
      <c r="C2028" s="662" t="s">
        <v>2731</v>
      </c>
      <c r="D2028" s="743" t="s">
        <v>4537</v>
      </c>
      <c r="E2028" s="744" t="s">
        <v>2754</v>
      </c>
      <c r="F2028" s="662" t="s">
        <v>2728</v>
      </c>
      <c r="G2028" s="662" t="s">
        <v>2795</v>
      </c>
      <c r="H2028" s="662" t="s">
        <v>582</v>
      </c>
      <c r="I2028" s="662" t="s">
        <v>4368</v>
      </c>
      <c r="J2028" s="662" t="s">
        <v>4369</v>
      </c>
      <c r="K2028" s="662" t="s">
        <v>4370</v>
      </c>
      <c r="L2028" s="663">
        <v>1600</v>
      </c>
      <c r="M2028" s="663">
        <v>1600</v>
      </c>
      <c r="N2028" s="662">
        <v>1</v>
      </c>
      <c r="O2028" s="745">
        <v>1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11</v>
      </c>
      <c r="B2029" s="662" t="s">
        <v>581</v>
      </c>
      <c r="C2029" s="662" t="s">
        <v>2731</v>
      </c>
      <c r="D2029" s="743" t="s">
        <v>4537</v>
      </c>
      <c r="E2029" s="744" t="s">
        <v>2754</v>
      </c>
      <c r="F2029" s="662" t="s">
        <v>2728</v>
      </c>
      <c r="G2029" s="662" t="s">
        <v>2795</v>
      </c>
      <c r="H2029" s="662" t="s">
        <v>582</v>
      </c>
      <c r="I2029" s="662" t="s">
        <v>3839</v>
      </c>
      <c r="J2029" s="662" t="s">
        <v>3840</v>
      </c>
      <c r="K2029" s="662" t="s">
        <v>3841</v>
      </c>
      <c r="L2029" s="663">
        <v>2520</v>
      </c>
      <c r="M2029" s="663">
        <v>5040</v>
      </c>
      <c r="N2029" s="662">
        <v>2</v>
      </c>
      <c r="O2029" s="745">
        <v>2</v>
      </c>
      <c r="P2029" s="663">
        <v>2520</v>
      </c>
      <c r="Q2029" s="678">
        <v>0.5</v>
      </c>
      <c r="R2029" s="662">
        <v>1</v>
      </c>
      <c r="S2029" s="678">
        <v>0.5</v>
      </c>
      <c r="T2029" s="745">
        <v>1</v>
      </c>
      <c r="U2029" s="701">
        <v>0.5</v>
      </c>
    </row>
    <row r="2030" spans="1:21" ht="14.4" customHeight="1" x14ac:dyDescent="0.3">
      <c r="A2030" s="661">
        <v>11</v>
      </c>
      <c r="B2030" s="662" t="s">
        <v>581</v>
      </c>
      <c r="C2030" s="662" t="s">
        <v>2731</v>
      </c>
      <c r="D2030" s="743" t="s">
        <v>4537</v>
      </c>
      <c r="E2030" s="744" t="s">
        <v>2754</v>
      </c>
      <c r="F2030" s="662" t="s">
        <v>2728</v>
      </c>
      <c r="G2030" s="662" t="s">
        <v>2795</v>
      </c>
      <c r="H2030" s="662" t="s">
        <v>582</v>
      </c>
      <c r="I2030" s="662" t="s">
        <v>4371</v>
      </c>
      <c r="J2030" s="662" t="s">
        <v>4372</v>
      </c>
      <c r="K2030" s="662" t="s">
        <v>4373</v>
      </c>
      <c r="L2030" s="663">
        <v>180</v>
      </c>
      <c r="M2030" s="663">
        <v>180</v>
      </c>
      <c r="N2030" s="662">
        <v>1</v>
      </c>
      <c r="O2030" s="745">
        <v>1</v>
      </c>
      <c r="P2030" s="663">
        <v>180</v>
      </c>
      <c r="Q2030" s="678">
        <v>1</v>
      </c>
      <c r="R2030" s="662">
        <v>1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11</v>
      </c>
      <c r="B2031" s="662" t="s">
        <v>581</v>
      </c>
      <c r="C2031" s="662" t="s">
        <v>2731</v>
      </c>
      <c r="D2031" s="743" t="s">
        <v>4537</v>
      </c>
      <c r="E2031" s="744" t="s">
        <v>2754</v>
      </c>
      <c r="F2031" s="662" t="s">
        <v>2728</v>
      </c>
      <c r="G2031" s="662" t="s">
        <v>2795</v>
      </c>
      <c r="H2031" s="662" t="s">
        <v>582</v>
      </c>
      <c r="I2031" s="662" t="s">
        <v>3915</v>
      </c>
      <c r="J2031" s="662" t="s">
        <v>3916</v>
      </c>
      <c r="K2031" s="662" t="s">
        <v>3917</v>
      </c>
      <c r="L2031" s="663">
        <v>350</v>
      </c>
      <c r="M2031" s="663">
        <v>350</v>
      </c>
      <c r="N2031" s="662">
        <v>1</v>
      </c>
      <c r="O2031" s="745">
        <v>1</v>
      </c>
      <c r="P2031" s="663">
        <v>350</v>
      </c>
      <c r="Q2031" s="678">
        <v>1</v>
      </c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11</v>
      </c>
      <c r="B2032" s="662" t="s">
        <v>581</v>
      </c>
      <c r="C2032" s="662" t="s">
        <v>2731</v>
      </c>
      <c r="D2032" s="743" t="s">
        <v>4537</v>
      </c>
      <c r="E2032" s="744" t="s">
        <v>2754</v>
      </c>
      <c r="F2032" s="662" t="s">
        <v>2728</v>
      </c>
      <c r="G2032" s="662" t="s">
        <v>2795</v>
      </c>
      <c r="H2032" s="662" t="s">
        <v>582</v>
      </c>
      <c r="I2032" s="662" t="s">
        <v>3770</v>
      </c>
      <c r="J2032" s="662" t="s">
        <v>3771</v>
      </c>
      <c r="K2032" s="662" t="s">
        <v>3772</v>
      </c>
      <c r="L2032" s="663">
        <v>2464.69</v>
      </c>
      <c r="M2032" s="663">
        <v>2464.69</v>
      </c>
      <c r="N2032" s="662">
        <v>1</v>
      </c>
      <c r="O2032" s="745">
        <v>1</v>
      </c>
      <c r="P2032" s="663">
        <v>2464.69</v>
      </c>
      <c r="Q2032" s="678">
        <v>1</v>
      </c>
      <c r="R2032" s="662">
        <v>1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11</v>
      </c>
      <c r="B2033" s="662" t="s">
        <v>581</v>
      </c>
      <c r="C2033" s="662" t="s">
        <v>2731</v>
      </c>
      <c r="D2033" s="743" t="s">
        <v>4537</v>
      </c>
      <c r="E2033" s="744" t="s">
        <v>2754</v>
      </c>
      <c r="F2033" s="662" t="s">
        <v>2728</v>
      </c>
      <c r="G2033" s="662" t="s">
        <v>2809</v>
      </c>
      <c r="H2033" s="662" t="s">
        <v>582</v>
      </c>
      <c r="I2033" s="662" t="s">
        <v>2921</v>
      </c>
      <c r="J2033" s="662" t="s">
        <v>2922</v>
      </c>
      <c r="K2033" s="662" t="s">
        <v>2923</v>
      </c>
      <c r="L2033" s="663">
        <v>200</v>
      </c>
      <c r="M2033" s="663">
        <v>22800</v>
      </c>
      <c r="N2033" s="662">
        <v>114</v>
      </c>
      <c r="O2033" s="745">
        <v>57</v>
      </c>
      <c r="P2033" s="663">
        <v>19200</v>
      </c>
      <c r="Q2033" s="678">
        <v>0.84210526315789469</v>
      </c>
      <c r="R2033" s="662">
        <v>96</v>
      </c>
      <c r="S2033" s="678">
        <v>0.84210526315789469</v>
      </c>
      <c r="T2033" s="745">
        <v>48</v>
      </c>
      <c r="U2033" s="701">
        <v>0.84210526315789469</v>
      </c>
    </row>
    <row r="2034" spans="1:21" ht="14.4" customHeight="1" x14ac:dyDescent="0.3">
      <c r="A2034" s="661">
        <v>11</v>
      </c>
      <c r="B2034" s="662" t="s">
        <v>581</v>
      </c>
      <c r="C2034" s="662" t="s">
        <v>2731</v>
      </c>
      <c r="D2034" s="743" t="s">
        <v>4537</v>
      </c>
      <c r="E2034" s="744" t="s">
        <v>2754</v>
      </c>
      <c r="F2034" s="662" t="s">
        <v>2728</v>
      </c>
      <c r="G2034" s="662" t="s">
        <v>2809</v>
      </c>
      <c r="H2034" s="662" t="s">
        <v>582</v>
      </c>
      <c r="I2034" s="662" t="s">
        <v>2813</v>
      </c>
      <c r="J2034" s="662" t="s">
        <v>2814</v>
      </c>
      <c r="K2034" s="662" t="s">
        <v>2815</v>
      </c>
      <c r="L2034" s="663">
        <v>278.75</v>
      </c>
      <c r="M2034" s="663">
        <v>17282.5</v>
      </c>
      <c r="N2034" s="662">
        <v>62</v>
      </c>
      <c r="O2034" s="745">
        <v>31</v>
      </c>
      <c r="P2034" s="663">
        <v>15052.5</v>
      </c>
      <c r="Q2034" s="678">
        <v>0.87096774193548387</v>
      </c>
      <c r="R2034" s="662">
        <v>54</v>
      </c>
      <c r="S2034" s="678">
        <v>0.87096774193548387</v>
      </c>
      <c r="T2034" s="745">
        <v>27</v>
      </c>
      <c r="U2034" s="701">
        <v>0.87096774193548387</v>
      </c>
    </row>
    <row r="2035" spans="1:21" ht="14.4" customHeight="1" x14ac:dyDescent="0.3">
      <c r="A2035" s="661">
        <v>11</v>
      </c>
      <c r="B2035" s="662" t="s">
        <v>581</v>
      </c>
      <c r="C2035" s="662" t="s">
        <v>2731</v>
      </c>
      <c r="D2035" s="743" t="s">
        <v>4537</v>
      </c>
      <c r="E2035" s="744" t="s">
        <v>2754</v>
      </c>
      <c r="F2035" s="662" t="s">
        <v>2728</v>
      </c>
      <c r="G2035" s="662" t="s">
        <v>2809</v>
      </c>
      <c r="H2035" s="662" t="s">
        <v>582</v>
      </c>
      <c r="I2035" s="662" t="s">
        <v>4374</v>
      </c>
      <c r="J2035" s="662" t="s">
        <v>4375</v>
      </c>
      <c r="K2035" s="662" t="s">
        <v>4376</v>
      </c>
      <c r="L2035" s="663">
        <v>190</v>
      </c>
      <c r="M2035" s="663">
        <v>380</v>
      </c>
      <c r="N2035" s="662">
        <v>2</v>
      </c>
      <c r="O2035" s="745">
        <v>1</v>
      </c>
      <c r="P2035" s="663">
        <v>380</v>
      </c>
      <c r="Q2035" s="678">
        <v>1</v>
      </c>
      <c r="R2035" s="662">
        <v>2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11</v>
      </c>
      <c r="B2036" s="662" t="s">
        <v>581</v>
      </c>
      <c r="C2036" s="662" t="s">
        <v>2731</v>
      </c>
      <c r="D2036" s="743" t="s">
        <v>4537</v>
      </c>
      <c r="E2036" s="744" t="s">
        <v>2754</v>
      </c>
      <c r="F2036" s="662" t="s">
        <v>2728</v>
      </c>
      <c r="G2036" s="662" t="s">
        <v>2809</v>
      </c>
      <c r="H2036" s="662" t="s">
        <v>582</v>
      </c>
      <c r="I2036" s="662" t="s">
        <v>4377</v>
      </c>
      <c r="J2036" s="662" t="s">
        <v>4378</v>
      </c>
      <c r="K2036" s="662"/>
      <c r="L2036" s="663">
        <v>130</v>
      </c>
      <c r="M2036" s="663">
        <v>130</v>
      </c>
      <c r="N2036" s="662">
        <v>1</v>
      </c>
      <c r="O2036" s="745">
        <v>1</v>
      </c>
      <c r="P2036" s="663">
        <v>130</v>
      </c>
      <c r="Q2036" s="678">
        <v>1</v>
      </c>
      <c r="R2036" s="662">
        <v>1</v>
      </c>
      <c r="S2036" s="678">
        <v>1</v>
      </c>
      <c r="T2036" s="745">
        <v>1</v>
      </c>
      <c r="U2036" s="701">
        <v>1</v>
      </c>
    </row>
    <row r="2037" spans="1:21" ht="14.4" customHeight="1" x14ac:dyDescent="0.3">
      <c r="A2037" s="661">
        <v>11</v>
      </c>
      <c r="B2037" s="662" t="s">
        <v>581</v>
      </c>
      <c r="C2037" s="662" t="s">
        <v>2731</v>
      </c>
      <c r="D2037" s="743" t="s">
        <v>4537</v>
      </c>
      <c r="E2037" s="744" t="s">
        <v>2754</v>
      </c>
      <c r="F2037" s="662" t="s">
        <v>2728</v>
      </c>
      <c r="G2037" s="662" t="s">
        <v>3278</v>
      </c>
      <c r="H2037" s="662" t="s">
        <v>582</v>
      </c>
      <c r="I2037" s="662" t="s">
        <v>3478</v>
      </c>
      <c r="J2037" s="662" t="s">
        <v>3479</v>
      </c>
      <c r="K2037" s="662" t="s">
        <v>3480</v>
      </c>
      <c r="L2037" s="663">
        <v>553.15</v>
      </c>
      <c r="M2037" s="663">
        <v>103992.19999999992</v>
      </c>
      <c r="N2037" s="662">
        <v>188</v>
      </c>
      <c r="O2037" s="745">
        <v>63</v>
      </c>
      <c r="P2037" s="663">
        <v>86291.399999999921</v>
      </c>
      <c r="Q2037" s="678">
        <v>0.82978723404255306</v>
      </c>
      <c r="R2037" s="662">
        <v>156</v>
      </c>
      <c r="S2037" s="678">
        <v>0.82978723404255317</v>
      </c>
      <c r="T2037" s="745">
        <v>53</v>
      </c>
      <c r="U2037" s="701">
        <v>0.84126984126984128</v>
      </c>
    </row>
    <row r="2038" spans="1:21" ht="14.4" customHeight="1" x14ac:dyDescent="0.3">
      <c r="A2038" s="661">
        <v>11</v>
      </c>
      <c r="B2038" s="662" t="s">
        <v>581</v>
      </c>
      <c r="C2038" s="662" t="s">
        <v>2731</v>
      </c>
      <c r="D2038" s="743" t="s">
        <v>4537</v>
      </c>
      <c r="E2038" s="744" t="s">
        <v>2754</v>
      </c>
      <c r="F2038" s="662" t="s">
        <v>2728</v>
      </c>
      <c r="G2038" s="662" t="s">
        <v>3785</v>
      </c>
      <c r="H2038" s="662" t="s">
        <v>582</v>
      </c>
      <c r="I2038" s="662" t="s">
        <v>3786</v>
      </c>
      <c r="J2038" s="662" t="s">
        <v>3787</v>
      </c>
      <c r="K2038" s="662" t="s">
        <v>3788</v>
      </c>
      <c r="L2038" s="663">
        <v>38233</v>
      </c>
      <c r="M2038" s="663">
        <v>38233</v>
      </c>
      <c r="N2038" s="662">
        <v>1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11</v>
      </c>
      <c r="B2039" s="662" t="s">
        <v>581</v>
      </c>
      <c r="C2039" s="662" t="s">
        <v>2731</v>
      </c>
      <c r="D2039" s="743" t="s">
        <v>4537</v>
      </c>
      <c r="E2039" s="744" t="s">
        <v>2755</v>
      </c>
      <c r="F2039" s="662" t="s">
        <v>2726</v>
      </c>
      <c r="G2039" s="662" t="s">
        <v>2765</v>
      </c>
      <c r="H2039" s="662" t="s">
        <v>1064</v>
      </c>
      <c r="I2039" s="662" t="s">
        <v>1272</v>
      </c>
      <c r="J2039" s="662" t="s">
        <v>2587</v>
      </c>
      <c r="K2039" s="662" t="s">
        <v>2588</v>
      </c>
      <c r="L2039" s="663">
        <v>150.04</v>
      </c>
      <c r="M2039" s="663">
        <v>150.04</v>
      </c>
      <c r="N2039" s="662">
        <v>1</v>
      </c>
      <c r="O2039" s="745">
        <v>1</v>
      </c>
      <c r="P2039" s="663">
        <v>150.04</v>
      </c>
      <c r="Q2039" s="678">
        <v>1</v>
      </c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11</v>
      </c>
      <c r="B2040" s="662" t="s">
        <v>581</v>
      </c>
      <c r="C2040" s="662" t="s">
        <v>2731</v>
      </c>
      <c r="D2040" s="743" t="s">
        <v>4537</v>
      </c>
      <c r="E2040" s="744" t="s">
        <v>2755</v>
      </c>
      <c r="F2040" s="662" t="s">
        <v>2726</v>
      </c>
      <c r="G2040" s="662" t="s">
        <v>2765</v>
      </c>
      <c r="H2040" s="662" t="s">
        <v>1064</v>
      </c>
      <c r="I2040" s="662" t="s">
        <v>1272</v>
      </c>
      <c r="J2040" s="662" t="s">
        <v>2587</v>
      </c>
      <c r="K2040" s="662" t="s">
        <v>2588</v>
      </c>
      <c r="L2040" s="663">
        <v>154.36000000000001</v>
      </c>
      <c r="M2040" s="663">
        <v>308.72000000000003</v>
      </c>
      <c r="N2040" s="662">
        <v>2</v>
      </c>
      <c r="O2040" s="745">
        <v>2</v>
      </c>
      <c r="P2040" s="663">
        <v>154.36000000000001</v>
      </c>
      <c r="Q2040" s="678">
        <v>0.5</v>
      </c>
      <c r="R2040" s="662">
        <v>1</v>
      </c>
      <c r="S2040" s="678">
        <v>0.5</v>
      </c>
      <c r="T2040" s="745">
        <v>1</v>
      </c>
      <c r="U2040" s="701">
        <v>0.5</v>
      </c>
    </row>
    <row r="2041" spans="1:21" ht="14.4" customHeight="1" x14ac:dyDescent="0.3">
      <c r="A2041" s="661">
        <v>11</v>
      </c>
      <c r="B2041" s="662" t="s">
        <v>581</v>
      </c>
      <c r="C2041" s="662" t="s">
        <v>2731</v>
      </c>
      <c r="D2041" s="743" t="s">
        <v>4537</v>
      </c>
      <c r="E2041" s="744" t="s">
        <v>2755</v>
      </c>
      <c r="F2041" s="662" t="s">
        <v>2726</v>
      </c>
      <c r="G2041" s="662" t="s">
        <v>2766</v>
      </c>
      <c r="H2041" s="662" t="s">
        <v>582</v>
      </c>
      <c r="I2041" s="662" t="s">
        <v>1247</v>
      </c>
      <c r="J2041" s="662" t="s">
        <v>1248</v>
      </c>
      <c r="K2041" s="662" t="s">
        <v>2594</v>
      </c>
      <c r="L2041" s="663">
        <v>170.52</v>
      </c>
      <c r="M2041" s="663">
        <v>170.52</v>
      </c>
      <c r="N2041" s="662">
        <v>1</v>
      </c>
      <c r="O2041" s="745">
        <v>1</v>
      </c>
      <c r="P2041" s="663">
        <v>170.52</v>
      </c>
      <c r="Q2041" s="678">
        <v>1</v>
      </c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11</v>
      </c>
      <c r="B2042" s="662" t="s">
        <v>581</v>
      </c>
      <c r="C2042" s="662" t="s">
        <v>2731</v>
      </c>
      <c r="D2042" s="743" t="s">
        <v>4537</v>
      </c>
      <c r="E2042" s="744" t="s">
        <v>2755</v>
      </c>
      <c r="F2042" s="662" t="s">
        <v>2726</v>
      </c>
      <c r="G2042" s="662" t="s">
        <v>3623</v>
      </c>
      <c r="H2042" s="662" t="s">
        <v>582</v>
      </c>
      <c r="I2042" s="662" t="s">
        <v>4379</v>
      </c>
      <c r="J2042" s="662" t="s">
        <v>3797</v>
      </c>
      <c r="K2042" s="662" t="s">
        <v>4380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11</v>
      </c>
      <c r="B2043" s="662" t="s">
        <v>581</v>
      </c>
      <c r="C2043" s="662" t="s">
        <v>2731</v>
      </c>
      <c r="D2043" s="743" t="s">
        <v>4537</v>
      </c>
      <c r="E2043" s="744" t="s">
        <v>2755</v>
      </c>
      <c r="F2043" s="662" t="s">
        <v>2726</v>
      </c>
      <c r="G2043" s="662" t="s">
        <v>3623</v>
      </c>
      <c r="H2043" s="662" t="s">
        <v>582</v>
      </c>
      <c r="I2043" s="662" t="s">
        <v>3624</v>
      </c>
      <c r="J2043" s="662" t="s">
        <v>3625</v>
      </c>
      <c r="K2043" s="662" t="s">
        <v>3626</v>
      </c>
      <c r="L2043" s="663">
        <v>508.75</v>
      </c>
      <c r="M2043" s="663">
        <v>1017.5</v>
      </c>
      <c r="N2043" s="662">
        <v>2</v>
      </c>
      <c r="O2043" s="745">
        <v>1</v>
      </c>
      <c r="P2043" s="663">
        <v>1017.5</v>
      </c>
      <c r="Q2043" s="678">
        <v>1</v>
      </c>
      <c r="R2043" s="662">
        <v>2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11</v>
      </c>
      <c r="B2044" s="662" t="s">
        <v>581</v>
      </c>
      <c r="C2044" s="662" t="s">
        <v>2731</v>
      </c>
      <c r="D2044" s="743" t="s">
        <v>4537</v>
      </c>
      <c r="E2044" s="744" t="s">
        <v>2755</v>
      </c>
      <c r="F2044" s="662" t="s">
        <v>2726</v>
      </c>
      <c r="G2044" s="662" t="s">
        <v>3642</v>
      </c>
      <c r="H2044" s="662" t="s">
        <v>1064</v>
      </c>
      <c r="I2044" s="662" t="s">
        <v>4381</v>
      </c>
      <c r="J2044" s="662" t="s">
        <v>1130</v>
      </c>
      <c r="K2044" s="662" t="s">
        <v>3645</v>
      </c>
      <c r="L2044" s="663">
        <v>340.97</v>
      </c>
      <c r="M2044" s="663">
        <v>681.94</v>
      </c>
      <c r="N2044" s="662">
        <v>2</v>
      </c>
      <c r="O2044" s="745">
        <v>2</v>
      </c>
      <c r="P2044" s="663">
        <v>681.94</v>
      </c>
      <c r="Q2044" s="678">
        <v>1</v>
      </c>
      <c r="R2044" s="662">
        <v>2</v>
      </c>
      <c r="S2044" s="678">
        <v>1</v>
      </c>
      <c r="T2044" s="745">
        <v>2</v>
      </c>
      <c r="U2044" s="701">
        <v>1</v>
      </c>
    </row>
    <row r="2045" spans="1:21" ht="14.4" customHeight="1" x14ac:dyDescent="0.3">
      <c r="A2045" s="661">
        <v>11</v>
      </c>
      <c r="B2045" s="662" t="s">
        <v>581</v>
      </c>
      <c r="C2045" s="662" t="s">
        <v>2731</v>
      </c>
      <c r="D2045" s="743" t="s">
        <v>4537</v>
      </c>
      <c r="E2045" s="744" t="s">
        <v>2755</v>
      </c>
      <c r="F2045" s="662" t="s">
        <v>2726</v>
      </c>
      <c r="G2045" s="662" t="s">
        <v>3642</v>
      </c>
      <c r="H2045" s="662" t="s">
        <v>1064</v>
      </c>
      <c r="I2045" s="662" t="s">
        <v>4381</v>
      </c>
      <c r="J2045" s="662" t="s">
        <v>1130</v>
      </c>
      <c r="K2045" s="662" t="s">
        <v>3645</v>
      </c>
      <c r="L2045" s="663">
        <v>207.45</v>
      </c>
      <c r="M2045" s="663">
        <v>414.9</v>
      </c>
      <c r="N2045" s="662">
        <v>2</v>
      </c>
      <c r="O2045" s="745">
        <v>1.5</v>
      </c>
      <c r="P2045" s="663">
        <v>207.45</v>
      </c>
      <c r="Q2045" s="678">
        <v>0.5</v>
      </c>
      <c r="R2045" s="662">
        <v>1</v>
      </c>
      <c r="S2045" s="678">
        <v>0.5</v>
      </c>
      <c r="T2045" s="745">
        <v>0.5</v>
      </c>
      <c r="U2045" s="701">
        <v>0.33333333333333331</v>
      </c>
    </row>
    <row r="2046" spans="1:21" ht="14.4" customHeight="1" x14ac:dyDescent="0.3">
      <c r="A2046" s="661">
        <v>11</v>
      </c>
      <c r="B2046" s="662" t="s">
        <v>581</v>
      </c>
      <c r="C2046" s="662" t="s">
        <v>2731</v>
      </c>
      <c r="D2046" s="743" t="s">
        <v>4537</v>
      </c>
      <c r="E2046" s="744" t="s">
        <v>2755</v>
      </c>
      <c r="F2046" s="662" t="s">
        <v>2726</v>
      </c>
      <c r="G2046" s="662" t="s">
        <v>2768</v>
      </c>
      <c r="H2046" s="662" t="s">
        <v>582</v>
      </c>
      <c r="I2046" s="662" t="s">
        <v>1957</v>
      </c>
      <c r="J2046" s="662" t="s">
        <v>1958</v>
      </c>
      <c r="K2046" s="662" t="s">
        <v>2594</v>
      </c>
      <c r="L2046" s="663">
        <v>78.33</v>
      </c>
      <c r="M2046" s="663">
        <v>469.98</v>
      </c>
      <c r="N2046" s="662">
        <v>6</v>
      </c>
      <c r="O2046" s="745">
        <v>3</v>
      </c>
      <c r="P2046" s="663">
        <v>313.32</v>
      </c>
      <c r="Q2046" s="678">
        <v>0.66666666666666663</v>
      </c>
      <c r="R2046" s="662">
        <v>4</v>
      </c>
      <c r="S2046" s="678">
        <v>0.66666666666666663</v>
      </c>
      <c r="T2046" s="745">
        <v>2</v>
      </c>
      <c r="U2046" s="701">
        <v>0.66666666666666663</v>
      </c>
    </row>
    <row r="2047" spans="1:21" ht="14.4" customHeight="1" x14ac:dyDescent="0.3">
      <c r="A2047" s="661">
        <v>11</v>
      </c>
      <c r="B2047" s="662" t="s">
        <v>581</v>
      </c>
      <c r="C2047" s="662" t="s">
        <v>2731</v>
      </c>
      <c r="D2047" s="743" t="s">
        <v>4537</v>
      </c>
      <c r="E2047" s="744" t="s">
        <v>2755</v>
      </c>
      <c r="F2047" s="662" t="s">
        <v>2726</v>
      </c>
      <c r="G2047" s="662" t="s">
        <v>3316</v>
      </c>
      <c r="H2047" s="662" t="s">
        <v>582</v>
      </c>
      <c r="I2047" s="662" t="s">
        <v>3511</v>
      </c>
      <c r="J2047" s="662" t="s">
        <v>3318</v>
      </c>
      <c r="K2047" s="662" t="s">
        <v>3512</v>
      </c>
      <c r="L2047" s="663">
        <v>0</v>
      </c>
      <c r="M2047" s="663">
        <v>0</v>
      </c>
      <c r="N2047" s="662">
        <v>2</v>
      </c>
      <c r="O2047" s="745">
        <v>1.5</v>
      </c>
      <c r="P2047" s="663">
        <v>0</v>
      </c>
      <c r="Q2047" s="678"/>
      <c r="R2047" s="662">
        <v>1</v>
      </c>
      <c r="S2047" s="678">
        <v>0.5</v>
      </c>
      <c r="T2047" s="745">
        <v>0.5</v>
      </c>
      <c r="U2047" s="701">
        <v>0.33333333333333331</v>
      </c>
    </row>
    <row r="2048" spans="1:21" ht="14.4" customHeight="1" x14ac:dyDescent="0.3">
      <c r="A2048" s="661">
        <v>11</v>
      </c>
      <c r="B2048" s="662" t="s">
        <v>581</v>
      </c>
      <c r="C2048" s="662" t="s">
        <v>2731</v>
      </c>
      <c r="D2048" s="743" t="s">
        <v>4537</v>
      </c>
      <c r="E2048" s="744" t="s">
        <v>2755</v>
      </c>
      <c r="F2048" s="662" t="s">
        <v>2726</v>
      </c>
      <c r="G2048" s="662" t="s">
        <v>2769</v>
      </c>
      <c r="H2048" s="662" t="s">
        <v>582</v>
      </c>
      <c r="I2048" s="662" t="s">
        <v>897</v>
      </c>
      <c r="J2048" s="662" t="s">
        <v>898</v>
      </c>
      <c r="K2048" s="662" t="s">
        <v>2770</v>
      </c>
      <c r="L2048" s="663">
        <v>72.64</v>
      </c>
      <c r="M2048" s="663">
        <v>1162.24</v>
      </c>
      <c r="N2048" s="662">
        <v>16</v>
      </c>
      <c r="O2048" s="745">
        <v>9</v>
      </c>
      <c r="P2048" s="663">
        <v>581.12</v>
      </c>
      <c r="Q2048" s="678">
        <v>0.5</v>
      </c>
      <c r="R2048" s="662">
        <v>8</v>
      </c>
      <c r="S2048" s="678">
        <v>0.5</v>
      </c>
      <c r="T2048" s="745">
        <v>4</v>
      </c>
      <c r="U2048" s="701">
        <v>0.44444444444444442</v>
      </c>
    </row>
    <row r="2049" spans="1:21" ht="14.4" customHeight="1" x14ac:dyDescent="0.3">
      <c r="A2049" s="661">
        <v>11</v>
      </c>
      <c r="B2049" s="662" t="s">
        <v>581</v>
      </c>
      <c r="C2049" s="662" t="s">
        <v>2731</v>
      </c>
      <c r="D2049" s="743" t="s">
        <v>4537</v>
      </c>
      <c r="E2049" s="744" t="s">
        <v>2755</v>
      </c>
      <c r="F2049" s="662" t="s">
        <v>2726</v>
      </c>
      <c r="G2049" s="662" t="s">
        <v>2769</v>
      </c>
      <c r="H2049" s="662" t="s">
        <v>582</v>
      </c>
      <c r="I2049" s="662" t="s">
        <v>897</v>
      </c>
      <c r="J2049" s="662" t="s">
        <v>898</v>
      </c>
      <c r="K2049" s="662" t="s">
        <v>2770</v>
      </c>
      <c r="L2049" s="663">
        <v>54.81</v>
      </c>
      <c r="M2049" s="663">
        <v>657.72</v>
      </c>
      <c r="N2049" s="662">
        <v>12</v>
      </c>
      <c r="O2049" s="745">
        <v>5</v>
      </c>
      <c r="P2049" s="663">
        <v>438.48</v>
      </c>
      <c r="Q2049" s="678">
        <v>0.66666666666666663</v>
      </c>
      <c r="R2049" s="662">
        <v>8</v>
      </c>
      <c r="S2049" s="678">
        <v>0.66666666666666663</v>
      </c>
      <c r="T2049" s="745">
        <v>3</v>
      </c>
      <c r="U2049" s="701">
        <v>0.6</v>
      </c>
    </row>
    <row r="2050" spans="1:21" ht="14.4" customHeight="1" x14ac:dyDescent="0.3">
      <c r="A2050" s="661">
        <v>11</v>
      </c>
      <c r="B2050" s="662" t="s">
        <v>581</v>
      </c>
      <c r="C2050" s="662" t="s">
        <v>2731</v>
      </c>
      <c r="D2050" s="743" t="s">
        <v>4537</v>
      </c>
      <c r="E2050" s="744" t="s">
        <v>2755</v>
      </c>
      <c r="F2050" s="662" t="s">
        <v>2726</v>
      </c>
      <c r="G2050" s="662" t="s">
        <v>2769</v>
      </c>
      <c r="H2050" s="662" t="s">
        <v>582</v>
      </c>
      <c r="I2050" s="662" t="s">
        <v>2860</v>
      </c>
      <c r="J2050" s="662" t="s">
        <v>2861</v>
      </c>
      <c r="K2050" s="662" t="s">
        <v>2862</v>
      </c>
      <c r="L2050" s="663">
        <v>96.84</v>
      </c>
      <c r="M2050" s="663">
        <v>193.68</v>
      </c>
      <c r="N2050" s="662">
        <v>2</v>
      </c>
      <c r="O2050" s="745">
        <v>1</v>
      </c>
      <c r="P2050" s="663">
        <v>193.68</v>
      </c>
      <c r="Q2050" s="678">
        <v>1</v>
      </c>
      <c r="R2050" s="662">
        <v>2</v>
      </c>
      <c r="S2050" s="678">
        <v>1</v>
      </c>
      <c r="T2050" s="745">
        <v>1</v>
      </c>
      <c r="U2050" s="701">
        <v>1</v>
      </c>
    </row>
    <row r="2051" spans="1:21" ht="14.4" customHeight="1" x14ac:dyDescent="0.3">
      <c r="A2051" s="661">
        <v>11</v>
      </c>
      <c r="B2051" s="662" t="s">
        <v>581</v>
      </c>
      <c r="C2051" s="662" t="s">
        <v>2731</v>
      </c>
      <c r="D2051" s="743" t="s">
        <v>4537</v>
      </c>
      <c r="E2051" s="744" t="s">
        <v>2755</v>
      </c>
      <c r="F2051" s="662" t="s">
        <v>2726</v>
      </c>
      <c r="G2051" s="662" t="s">
        <v>2769</v>
      </c>
      <c r="H2051" s="662" t="s">
        <v>582</v>
      </c>
      <c r="I2051" s="662" t="s">
        <v>3042</v>
      </c>
      <c r="J2051" s="662" t="s">
        <v>3043</v>
      </c>
      <c r="K2051" s="662" t="s">
        <v>3044</v>
      </c>
      <c r="L2051" s="663">
        <v>73.069999999999993</v>
      </c>
      <c r="M2051" s="663">
        <v>73.069999999999993</v>
      </c>
      <c r="N2051" s="662">
        <v>1</v>
      </c>
      <c r="O2051" s="745">
        <v>1</v>
      </c>
      <c r="P2051" s="663">
        <v>73.069999999999993</v>
      </c>
      <c r="Q2051" s="678">
        <v>1</v>
      </c>
      <c r="R2051" s="662">
        <v>1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11</v>
      </c>
      <c r="B2052" s="662" t="s">
        <v>581</v>
      </c>
      <c r="C2052" s="662" t="s">
        <v>2731</v>
      </c>
      <c r="D2052" s="743" t="s">
        <v>4537</v>
      </c>
      <c r="E2052" s="744" t="s">
        <v>2755</v>
      </c>
      <c r="F2052" s="662" t="s">
        <v>2726</v>
      </c>
      <c r="G2052" s="662" t="s">
        <v>2769</v>
      </c>
      <c r="H2052" s="662" t="s">
        <v>582</v>
      </c>
      <c r="I2052" s="662" t="s">
        <v>3948</v>
      </c>
      <c r="J2052" s="662" t="s">
        <v>3949</v>
      </c>
      <c r="K2052" s="662" t="s">
        <v>3950</v>
      </c>
      <c r="L2052" s="663">
        <v>39.020000000000003</v>
      </c>
      <c r="M2052" s="663">
        <v>156.08000000000001</v>
      </c>
      <c r="N2052" s="662">
        <v>4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11</v>
      </c>
      <c r="B2053" s="662" t="s">
        <v>581</v>
      </c>
      <c r="C2053" s="662" t="s">
        <v>2731</v>
      </c>
      <c r="D2053" s="743" t="s">
        <v>4537</v>
      </c>
      <c r="E2053" s="744" t="s">
        <v>2755</v>
      </c>
      <c r="F2053" s="662" t="s">
        <v>2726</v>
      </c>
      <c r="G2053" s="662" t="s">
        <v>2823</v>
      </c>
      <c r="H2053" s="662" t="s">
        <v>582</v>
      </c>
      <c r="I2053" s="662" t="s">
        <v>3323</v>
      </c>
      <c r="J2053" s="662" t="s">
        <v>676</v>
      </c>
      <c r="K2053" s="662" t="s">
        <v>1033</v>
      </c>
      <c r="L2053" s="663">
        <v>0</v>
      </c>
      <c r="M2053" s="663">
        <v>0</v>
      </c>
      <c r="N2053" s="662">
        <v>1</v>
      </c>
      <c r="O2053" s="745">
        <v>0.5</v>
      </c>
      <c r="P2053" s="663">
        <v>0</v>
      </c>
      <c r="Q2053" s="678"/>
      <c r="R2053" s="662">
        <v>1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11</v>
      </c>
      <c r="B2054" s="662" t="s">
        <v>581</v>
      </c>
      <c r="C2054" s="662" t="s">
        <v>2731</v>
      </c>
      <c r="D2054" s="743" t="s">
        <v>4537</v>
      </c>
      <c r="E2054" s="744" t="s">
        <v>2755</v>
      </c>
      <c r="F2054" s="662" t="s">
        <v>2726</v>
      </c>
      <c r="G2054" s="662" t="s">
        <v>4382</v>
      </c>
      <c r="H2054" s="662" t="s">
        <v>582</v>
      </c>
      <c r="I2054" s="662" t="s">
        <v>4383</v>
      </c>
      <c r="J2054" s="662" t="s">
        <v>4384</v>
      </c>
      <c r="K2054" s="662" t="s">
        <v>4385</v>
      </c>
      <c r="L2054" s="663">
        <v>31.06</v>
      </c>
      <c r="M2054" s="663">
        <v>31.06</v>
      </c>
      <c r="N2054" s="662">
        <v>1</v>
      </c>
      <c r="O2054" s="745">
        <v>1</v>
      </c>
      <c r="P2054" s="663">
        <v>31.06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11</v>
      </c>
      <c r="B2055" s="662" t="s">
        <v>581</v>
      </c>
      <c r="C2055" s="662" t="s">
        <v>2731</v>
      </c>
      <c r="D2055" s="743" t="s">
        <v>4537</v>
      </c>
      <c r="E2055" s="744" t="s">
        <v>2755</v>
      </c>
      <c r="F2055" s="662" t="s">
        <v>2726</v>
      </c>
      <c r="G2055" s="662" t="s">
        <v>3076</v>
      </c>
      <c r="H2055" s="662" t="s">
        <v>582</v>
      </c>
      <c r="I2055" s="662" t="s">
        <v>3954</v>
      </c>
      <c r="J2055" s="662" t="s">
        <v>3955</v>
      </c>
      <c r="K2055" s="662" t="s">
        <v>3812</v>
      </c>
      <c r="L2055" s="663">
        <v>48.42</v>
      </c>
      <c r="M2055" s="663">
        <v>96.84</v>
      </c>
      <c r="N2055" s="662">
        <v>2</v>
      </c>
      <c r="O2055" s="745">
        <v>1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11</v>
      </c>
      <c r="B2056" s="662" t="s">
        <v>581</v>
      </c>
      <c r="C2056" s="662" t="s">
        <v>2731</v>
      </c>
      <c r="D2056" s="743" t="s">
        <v>4537</v>
      </c>
      <c r="E2056" s="744" t="s">
        <v>2755</v>
      </c>
      <c r="F2056" s="662" t="s">
        <v>2726</v>
      </c>
      <c r="G2056" s="662" t="s">
        <v>3076</v>
      </c>
      <c r="H2056" s="662" t="s">
        <v>582</v>
      </c>
      <c r="I2056" s="662" t="s">
        <v>4386</v>
      </c>
      <c r="J2056" s="662" t="s">
        <v>3084</v>
      </c>
      <c r="K2056" s="662" t="s">
        <v>4387</v>
      </c>
      <c r="L2056" s="663">
        <v>0</v>
      </c>
      <c r="M2056" s="663">
        <v>0</v>
      </c>
      <c r="N2056" s="662">
        <v>1</v>
      </c>
      <c r="O2056" s="745">
        <v>1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11</v>
      </c>
      <c r="B2057" s="662" t="s">
        <v>581</v>
      </c>
      <c r="C2057" s="662" t="s">
        <v>2731</v>
      </c>
      <c r="D2057" s="743" t="s">
        <v>4537</v>
      </c>
      <c r="E2057" s="744" t="s">
        <v>2755</v>
      </c>
      <c r="F2057" s="662" t="s">
        <v>2726</v>
      </c>
      <c r="G2057" s="662" t="s">
        <v>2826</v>
      </c>
      <c r="H2057" s="662" t="s">
        <v>582</v>
      </c>
      <c r="I2057" s="662" t="s">
        <v>883</v>
      </c>
      <c r="J2057" s="662" t="s">
        <v>884</v>
      </c>
      <c r="K2057" s="662" t="s">
        <v>2827</v>
      </c>
      <c r="L2057" s="663">
        <v>60.9</v>
      </c>
      <c r="M2057" s="663">
        <v>669.9</v>
      </c>
      <c r="N2057" s="662">
        <v>11</v>
      </c>
      <c r="O2057" s="745">
        <v>3</v>
      </c>
      <c r="P2057" s="663">
        <v>365.4</v>
      </c>
      <c r="Q2057" s="678">
        <v>0.54545454545454541</v>
      </c>
      <c r="R2057" s="662">
        <v>6</v>
      </c>
      <c r="S2057" s="678">
        <v>0.54545454545454541</v>
      </c>
      <c r="T2057" s="745">
        <v>2</v>
      </c>
      <c r="U2057" s="701">
        <v>0.66666666666666663</v>
      </c>
    </row>
    <row r="2058" spans="1:21" ht="14.4" customHeight="1" x14ac:dyDescent="0.3">
      <c r="A2058" s="661">
        <v>11</v>
      </c>
      <c r="B2058" s="662" t="s">
        <v>581</v>
      </c>
      <c r="C2058" s="662" t="s">
        <v>2731</v>
      </c>
      <c r="D2058" s="743" t="s">
        <v>4537</v>
      </c>
      <c r="E2058" s="744" t="s">
        <v>2755</v>
      </c>
      <c r="F2058" s="662" t="s">
        <v>2726</v>
      </c>
      <c r="G2058" s="662" t="s">
        <v>2775</v>
      </c>
      <c r="H2058" s="662" t="s">
        <v>582</v>
      </c>
      <c r="I2058" s="662" t="s">
        <v>1251</v>
      </c>
      <c r="J2058" s="662" t="s">
        <v>1252</v>
      </c>
      <c r="K2058" s="662" t="s">
        <v>1253</v>
      </c>
      <c r="L2058" s="663">
        <v>147.31</v>
      </c>
      <c r="M2058" s="663">
        <v>147.31</v>
      </c>
      <c r="N2058" s="662">
        <v>1</v>
      </c>
      <c r="O2058" s="745">
        <v>1</v>
      </c>
      <c r="P2058" s="663">
        <v>147.31</v>
      </c>
      <c r="Q2058" s="678">
        <v>1</v>
      </c>
      <c r="R2058" s="662">
        <v>1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11</v>
      </c>
      <c r="B2059" s="662" t="s">
        <v>581</v>
      </c>
      <c r="C2059" s="662" t="s">
        <v>2731</v>
      </c>
      <c r="D2059" s="743" t="s">
        <v>4537</v>
      </c>
      <c r="E2059" s="744" t="s">
        <v>2755</v>
      </c>
      <c r="F2059" s="662" t="s">
        <v>2726</v>
      </c>
      <c r="G2059" s="662" t="s">
        <v>3098</v>
      </c>
      <c r="H2059" s="662" t="s">
        <v>582</v>
      </c>
      <c r="I2059" s="662" t="s">
        <v>3099</v>
      </c>
      <c r="J2059" s="662" t="s">
        <v>3100</v>
      </c>
      <c r="K2059" s="662" t="s">
        <v>3101</v>
      </c>
      <c r="L2059" s="663">
        <v>1776.68</v>
      </c>
      <c r="M2059" s="663">
        <v>46193.68</v>
      </c>
      <c r="N2059" s="662">
        <v>26</v>
      </c>
      <c r="O2059" s="745">
        <v>26</v>
      </c>
      <c r="P2059" s="663">
        <v>26650.2</v>
      </c>
      <c r="Q2059" s="678">
        <v>0.57692307692307698</v>
      </c>
      <c r="R2059" s="662">
        <v>15</v>
      </c>
      <c r="S2059" s="678">
        <v>0.57692307692307687</v>
      </c>
      <c r="T2059" s="745">
        <v>15</v>
      </c>
      <c r="U2059" s="701">
        <v>0.57692307692307687</v>
      </c>
    </row>
    <row r="2060" spans="1:21" ht="14.4" customHeight="1" x14ac:dyDescent="0.3">
      <c r="A2060" s="661">
        <v>11</v>
      </c>
      <c r="B2060" s="662" t="s">
        <v>581</v>
      </c>
      <c r="C2060" s="662" t="s">
        <v>2731</v>
      </c>
      <c r="D2060" s="743" t="s">
        <v>4537</v>
      </c>
      <c r="E2060" s="744" t="s">
        <v>2755</v>
      </c>
      <c r="F2060" s="662" t="s">
        <v>2726</v>
      </c>
      <c r="G2060" s="662" t="s">
        <v>2882</v>
      </c>
      <c r="H2060" s="662" t="s">
        <v>582</v>
      </c>
      <c r="I2060" s="662" t="s">
        <v>683</v>
      </c>
      <c r="J2060" s="662" t="s">
        <v>2930</v>
      </c>
      <c r="K2060" s="662" t="s">
        <v>971</v>
      </c>
      <c r="L2060" s="663">
        <v>0</v>
      </c>
      <c r="M2060" s="663">
        <v>0</v>
      </c>
      <c r="N2060" s="662">
        <v>4</v>
      </c>
      <c r="O2060" s="745">
        <v>2</v>
      </c>
      <c r="P2060" s="663">
        <v>0</v>
      </c>
      <c r="Q2060" s="678"/>
      <c r="R2060" s="662">
        <v>2</v>
      </c>
      <c r="S2060" s="678">
        <v>0.5</v>
      </c>
      <c r="T2060" s="745">
        <v>1</v>
      </c>
      <c r="U2060" s="701">
        <v>0.5</v>
      </c>
    </row>
    <row r="2061" spans="1:21" ht="14.4" customHeight="1" x14ac:dyDescent="0.3">
      <c r="A2061" s="661">
        <v>11</v>
      </c>
      <c r="B2061" s="662" t="s">
        <v>581</v>
      </c>
      <c r="C2061" s="662" t="s">
        <v>2731</v>
      </c>
      <c r="D2061" s="743" t="s">
        <v>4537</v>
      </c>
      <c r="E2061" s="744" t="s">
        <v>2755</v>
      </c>
      <c r="F2061" s="662" t="s">
        <v>2726</v>
      </c>
      <c r="G2061" s="662" t="s">
        <v>2780</v>
      </c>
      <c r="H2061" s="662" t="s">
        <v>1064</v>
      </c>
      <c r="I2061" s="662" t="s">
        <v>1197</v>
      </c>
      <c r="J2061" s="662" t="s">
        <v>1089</v>
      </c>
      <c r="K2061" s="662" t="s">
        <v>2554</v>
      </c>
      <c r="L2061" s="663">
        <v>543.39</v>
      </c>
      <c r="M2061" s="663">
        <v>3803.73</v>
      </c>
      <c r="N2061" s="662">
        <v>7</v>
      </c>
      <c r="O2061" s="745">
        <v>3.5</v>
      </c>
      <c r="P2061" s="663">
        <v>1630.17</v>
      </c>
      <c r="Q2061" s="678">
        <v>0.4285714285714286</v>
      </c>
      <c r="R2061" s="662">
        <v>3</v>
      </c>
      <c r="S2061" s="678">
        <v>0.42857142857142855</v>
      </c>
      <c r="T2061" s="745">
        <v>1.5</v>
      </c>
      <c r="U2061" s="701">
        <v>0.42857142857142855</v>
      </c>
    </row>
    <row r="2062" spans="1:21" ht="14.4" customHeight="1" x14ac:dyDescent="0.3">
      <c r="A2062" s="661">
        <v>11</v>
      </c>
      <c r="B2062" s="662" t="s">
        <v>581</v>
      </c>
      <c r="C2062" s="662" t="s">
        <v>2731</v>
      </c>
      <c r="D2062" s="743" t="s">
        <v>4537</v>
      </c>
      <c r="E2062" s="744" t="s">
        <v>2755</v>
      </c>
      <c r="F2062" s="662" t="s">
        <v>2726</v>
      </c>
      <c r="G2062" s="662" t="s">
        <v>2780</v>
      </c>
      <c r="H2062" s="662" t="s">
        <v>1064</v>
      </c>
      <c r="I2062" s="662" t="s">
        <v>1088</v>
      </c>
      <c r="J2062" s="662" t="s">
        <v>1089</v>
      </c>
      <c r="K2062" s="662" t="s">
        <v>2553</v>
      </c>
      <c r="L2062" s="663">
        <v>815.1</v>
      </c>
      <c r="M2062" s="663">
        <v>236379.00000000003</v>
      </c>
      <c r="N2062" s="662">
        <v>290</v>
      </c>
      <c r="O2062" s="745">
        <v>100.5</v>
      </c>
      <c r="P2062" s="663">
        <v>183397.50000000003</v>
      </c>
      <c r="Q2062" s="678">
        <v>0.77586206896551724</v>
      </c>
      <c r="R2062" s="662">
        <v>225</v>
      </c>
      <c r="S2062" s="678">
        <v>0.77586206896551724</v>
      </c>
      <c r="T2062" s="745">
        <v>73.5</v>
      </c>
      <c r="U2062" s="701">
        <v>0.73134328358208955</v>
      </c>
    </row>
    <row r="2063" spans="1:21" ht="14.4" customHeight="1" x14ac:dyDescent="0.3">
      <c r="A2063" s="661">
        <v>11</v>
      </c>
      <c r="B2063" s="662" t="s">
        <v>581</v>
      </c>
      <c r="C2063" s="662" t="s">
        <v>2731</v>
      </c>
      <c r="D2063" s="743" t="s">
        <v>4537</v>
      </c>
      <c r="E2063" s="744" t="s">
        <v>2755</v>
      </c>
      <c r="F2063" s="662" t="s">
        <v>2726</v>
      </c>
      <c r="G2063" s="662" t="s">
        <v>2780</v>
      </c>
      <c r="H2063" s="662" t="s">
        <v>1064</v>
      </c>
      <c r="I2063" s="662" t="s">
        <v>1092</v>
      </c>
      <c r="J2063" s="662" t="s">
        <v>1089</v>
      </c>
      <c r="K2063" s="662" t="s">
        <v>2555</v>
      </c>
      <c r="L2063" s="663">
        <v>923.74</v>
      </c>
      <c r="M2063" s="663">
        <v>5542.4400000000005</v>
      </c>
      <c r="N2063" s="662">
        <v>6</v>
      </c>
      <c r="O2063" s="745">
        <v>1</v>
      </c>
      <c r="P2063" s="663">
        <v>5542.4400000000005</v>
      </c>
      <c r="Q2063" s="678">
        <v>1</v>
      </c>
      <c r="R2063" s="662">
        <v>6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11</v>
      </c>
      <c r="B2064" s="662" t="s">
        <v>581</v>
      </c>
      <c r="C2064" s="662" t="s">
        <v>2731</v>
      </c>
      <c r="D2064" s="743" t="s">
        <v>4537</v>
      </c>
      <c r="E2064" s="744" t="s">
        <v>2755</v>
      </c>
      <c r="F2064" s="662" t="s">
        <v>2726</v>
      </c>
      <c r="G2064" s="662" t="s">
        <v>2780</v>
      </c>
      <c r="H2064" s="662" t="s">
        <v>1064</v>
      </c>
      <c r="I2064" s="662" t="s">
        <v>1866</v>
      </c>
      <c r="J2064" s="662" t="s">
        <v>1089</v>
      </c>
      <c r="K2064" s="662" t="s">
        <v>2663</v>
      </c>
      <c r="L2064" s="663">
        <v>1154.68</v>
      </c>
      <c r="M2064" s="663">
        <v>3464.04</v>
      </c>
      <c r="N2064" s="662">
        <v>3</v>
      </c>
      <c r="O2064" s="745">
        <v>1</v>
      </c>
      <c r="P2064" s="663">
        <v>3464.04</v>
      </c>
      <c r="Q2064" s="678">
        <v>1</v>
      </c>
      <c r="R2064" s="662">
        <v>3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11</v>
      </c>
      <c r="B2065" s="662" t="s">
        <v>581</v>
      </c>
      <c r="C2065" s="662" t="s">
        <v>2731</v>
      </c>
      <c r="D2065" s="743" t="s">
        <v>4537</v>
      </c>
      <c r="E2065" s="744" t="s">
        <v>2755</v>
      </c>
      <c r="F2065" s="662" t="s">
        <v>2726</v>
      </c>
      <c r="G2065" s="662" t="s">
        <v>2783</v>
      </c>
      <c r="H2065" s="662" t="s">
        <v>1064</v>
      </c>
      <c r="I2065" s="662" t="s">
        <v>1160</v>
      </c>
      <c r="J2065" s="662" t="s">
        <v>1074</v>
      </c>
      <c r="K2065" s="662" t="s">
        <v>2607</v>
      </c>
      <c r="L2065" s="663">
        <v>24.22</v>
      </c>
      <c r="M2065" s="663">
        <v>24.22</v>
      </c>
      <c r="N2065" s="662">
        <v>1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11</v>
      </c>
      <c r="B2066" s="662" t="s">
        <v>581</v>
      </c>
      <c r="C2066" s="662" t="s">
        <v>2731</v>
      </c>
      <c r="D2066" s="743" t="s">
        <v>4537</v>
      </c>
      <c r="E2066" s="744" t="s">
        <v>2755</v>
      </c>
      <c r="F2066" s="662" t="s">
        <v>2726</v>
      </c>
      <c r="G2066" s="662" t="s">
        <v>2783</v>
      </c>
      <c r="H2066" s="662" t="s">
        <v>1064</v>
      </c>
      <c r="I2066" s="662" t="s">
        <v>1073</v>
      </c>
      <c r="J2066" s="662" t="s">
        <v>1074</v>
      </c>
      <c r="K2066" s="662" t="s">
        <v>2608</v>
      </c>
      <c r="L2066" s="663">
        <v>48.42</v>
      </c>
      <c r="M2066" s="663">
        <v>193.68</v>
      </c>
      <c r="N2066" s="662">
        <v>4</v>
      </c>
      <c r="O2066" s="745">
        <v>3</v>
      </c>
      <c r="P2066" s="663">
        <v>96.84</v>
      </c>
      <c r="Q2066" s="678">
        <v>0.5</v>
      </c>
      <c r="R2066" s="662">
        <v>2</v>
      </c>
      <c r="S2066" s="678">
        <v>0.5</v>
      </c>
      <c r="T2066" s="745">
        <v>1</v>
      </c>
      <c r="U2066" s="701">
        <v>0.33333333333333331</v>
      </c>
    </row>
    <row r="2067" spans="1:21" ht="14.4" customHeight="1" x14ac:dyDescent="0.3">
      <c r="A2067" s="661">
        <v>11</v>
      </c>
      <c r="B2067" s="662" t="s">
        <v>581</v>
      </c>
      <c r="C2067" s="662" t="s">
        <v>2731</v>
      </c>
      <c r="D2067" s="743" t="s">
        <v>4537</v>
      </c>
      <c r="E2067" s="744" t="s">
        <v>2755</v>
      </c>
      <c r="F2067" s="662" t="s">
        <v>2726</v>
      </c>
      <c r="G2067" s="662" t="s">
        <v>2783</v>
      </c>
      <c r="H2067" s="662" t="s">
        <v>1064</v>
      </c>
      <c r="I2067" s="662" t="s">
        <v>1073</v>
      </c>
      <c r="J2067" s="662" t="s">
        <v>1074</v>
      </c>
      <c r="K2067" s="662" t="s">
        <v>2608</v>
      </c>
      <c r="L2067" s="663">
        <v>36.54</v>
      </c>
      <c r="M2067" s="663">
        <v>73.08</v>
      </c>
      <c r="N2067" s="662">
        <v>2</v>
      </c>
      <c r="O2067" s="745">
        <v>2</v>
      </c>
      <c r="P2067" s="663">
        <v>73.08</v>
      </c>
      <c r="Q2067" s="678">
        <v>1</v>
      </c>
      <c r="R2067" s="662">
        <v>2</v>
      </c>
      <c r="S2067" s="678">
        <v>1</v>
      </c>
      <c r="T2067" s="745">
        <v>2</v>
      </c>
      <c r="U2067" s="701">
        <v>1</v>
      </c>
    </row>
    <row r="2068" spans="1:21" ht="14.4" customHeight="1" x14ac:dyDescent="0.3">
      <c r="A2068" s="661">
        <v>11</v>
      </c>
      <c r="B2068" s="662" t="s">
        <v>581</v>
      </c>
      <c r="C2068" s="662" t="s">
        <v>2731</v>
      </c>
      <c r="D2068" s="743" t="s">
        <v>4537</v>
      </c>
      <c r="E2068" s="744" t="s">
        <v>2755</v>
      </c>
      <c r="F2068" s="662" t="s">
        <v>2726</v>
      </c>
      <c r="G2068" s="662" t="s">
        <v>2783</v>
      </c>
      <c r="H2068" s="662" t="s">
        <v>1064</v>
      </c>
      <c r="I2068" s="662" t="s">
        <v>2831</v>
      </c>
      <c r="J2068" s="662" t="s">
        <v>1074</v>
      </c>
      <c r="K2068" s="662" t="s">
        <v>2832</v>
      </c>
      <c r="L2068" s="663">
        <v>0</v>
      </c>
      <c r="M2068" s="663">
        <v>0</v>
      </c>
      <c r="N2068" s="662">
        <v>6</v>
      </c>
      <c r="O2068" s="745">
        <v>5.5</v>
      </c>
      <c r="P2068" s="663">
        <v>0</v>
      </c>
      <c r="Q2068" s="678"/>
      <c r="R2068" s="662">
        <v>3</v>
      </c>
      <c r="S2068" s="678">
        <v>0.5</v>
      </c>
      <c r="T2068" s="745">
        <v>2.5</v>
      </c>
      <c r="U2068" s="701">
        <v>0.45454545454545453</v>
      </c>
    </row>
    <row r="2069" spans="1:21" ht="14.4" customHeight="1" x14ac:dyDescent="0.3">
      <c r="A2069" s="661">
        <v>11</v>
      </c>
      <c r="B2069" s="662" t="s">
        <v>581</v>
      </c>
      <c r="C2069" s="662" t="s">
        <v>2731</v>
      </c>
      <c r="D2069" s="743" t="s">
        <v>4537</v>
      </c>
      <c r="E2069" s="744" t="s">
        <v>2755</v>
      </c>
      <c r="F2069" s="662" t="s">
        <v>2726</v>
      </c>
      <c r="G2069" s="662" t="s">
        <v>2783</v>
      </c>
      <c r="H2069" s="662" t="s">
        <v>582</v>
      </c>
      <c r="I2069" s="662" t="s">
        <v>2258</v>
      </c>
      <c r="J2069" s="662" t="s">
        <v>1074</v>
      </c>
      <c r="K2069" s="662" t="s">
        <v>2889</v>
      </c>
      <c r="L2069" s="663">
        <v>48.42</v>
      </c>
      <c r="M2069" s="663">
        <v>96.84</v>
      </c>
      <c r="N2069" s="662">
        <v>2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11</v>
      </c>
      <c r="B2070" s="662" t="s">
        <v>581</v>
      </c>
      <c r="C2070" s="662" t="s">
        <v>2731</v>
      </c>
      <c r="D2070" s="743" t="s">
        <v>4537</v>
      </c>
      <c r="E2070" s="744" t="s">
        <v>2755</v>
      </c>
      <c r="F2070" s="662" t="s">
        <v>2726</v>
      </c>
      <c r="G2070" s="662" t="s">
        <v>3117</v>
      </c>
      <c r="H2070" s="662" t="s">
        <v>582</v>
      </c>
      <c r="I2070" s="662" t="s">
        <v>3118</v>
      </c>
      <c r="J2070" s="662" t="s">
        <v>3119</v>
      </c>
      <c r="K2070" s="662" t="s">
        <v>3120</v>
      </c>
      <c r="L2070" s="663">
        <v>78.33</v>
      </c>
      <c r="M2070" s="663">
        <v>156.66</v>
      </c>
      <c r="N2070" s="662">
        <v>2</v>
      </c>
      <c r="O2070" s="745">
        <v>1</v>
      </c>
      <c r="P2070" s="663">
        <v>156.66</v>
      </c>
      <c r="Q2070" s="678">
        <v>1</v>
      </c>
      <c r="R2070" s="662">
        <v>2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11</v>
      </c>
      <c r="B2071" s="662" t="s">
        <v>581</v>
      </c>
      <c r="C2071" s="662" t="s">
        <v>2731</v>
      </c>
      <c r="D2071" s="743" t="s">
        <v>4537</v>
      </c>
      <c r="E2071" s="744" t="s">
        <v>2755</v>
      </c>
      <c r="F2071" s="662" t="s">
        <v>2726</v>
      </c>
      <c r="G2071" s="662" t="s">
        <v>3539</v>
      </c>
      <c r="H2071" s="662" t="s">
        <v>582</v>
      </c>
      <c r="I2071" s="662" t="s">
        <v>3540</v>
      </c>
      <c r="J2071" s="662" t="s">
        <v>3541</v>
      </c>
      <c r="K2071" s="662" t="s">
        <v>928</v>
      </c>
      <c r="L2071" s="663">
        <v>82.17</v>
      </c>
      <c r="M2071" s="663">
        <v>164.34</v>
      </c>
      <c r="N2071" s="662">
        <v>2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11</v>
      </c>
      <c r="B2072" s="662" t="s">
        <v>581</v>
      </c>
      <c r="C2072" s="662" t="s">
        <v>2731</v>
      </c>
      <c r="D2072" s="743" t="s">
        <v>4537</v>
      </c>
      <c r="E2072" s="744" t="s">
        <v>2755</v>
      </c>
      <c r="F2072" s="662" t="s">
        <v>2726</v>
      </c>
      <c r="G2072" s="662" t="s">
        <v>2784</v>
      </c>
      <c r="H2072" s="662" t="s">
        <v>582</v>
      </c>
      <c r="I2072" s="662" t="s">
        <v>725</v>
      </c>
      <c r="J2072" s="662" t="s">
        <v>2785</v>
      </c>
      <c r="K2072" s="662" t="s">
        <v>2786</v>
      </c>
      <c r="L2072" s="663">
        <v>0</v>
      </c>
      <c r="M2072" s="663">
        <v>0</v>
      </c>
      <c r="N2072" s="662">
        <v>5</v>
      </c>
      <c r="O2072" s="745">
        <v>3</v>
      </c>
      <c r="P2072" s="663">
        <v>0</v>
      </c>
      <c r="Q2072" s="678"/>
      <c r="R2072" s="662">
        <v>3</v>
      </c>
      <c r="S2072" s="678">
        <v>0.6</v>
      </c>
      <c r="T2072" s="745">
        <v>2</v>
      </c>
      <c r="U2072" s="701">
        <v>0.66666666666666663</v>
      </c>
    </row>
    <row r="2073" spans="1:21" ht="14.4" customHeight="1" x14ac:dyDescent="0.3">
      <c r="A2073" s="661">
        <v>11</v>
      </c>
      <c r="B2073" s="662" t="s">
        <v>581</v>
      </c>
      <c r="C2073" s="662" t="s">
        <v>2731</v>
      </c>
      <c r="D2073" s="743" t="s">
        <v>4537</v>
      </c>
      <c r="E2073" s="744" t="s">
        <v>2755</v>
      </c>
      <c r="F2073" s="662" t="s">
        <v>2726</v>
      </c>
      <c r="G2073" s="662" t="s">
        <v>2936</v>
      </c>
      <c r="H2073" s="662" t="s">
        <v>582</v>
      </c>
      <c r="I2073" s="662" t="s">
        <v>4201</v>
      </c>
      <c r="J2073" s="662" t="s">
        <v>3976</v>
      </c>
      <c r="K2073" s="662" t="s">
        <v>839</v>
      </c>
      <c r="L2073" s="663">
        <v>147.63</v>
      </c>
      <c r="M2073" s="663">
        <v>147.63</v>
      </c>
      <c r="N2073" s="662">
        <v>1</v>
      </c>
      <c r="O2073" s="745">
        <v>1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11</v>
      </c>
      <c r="B2074" s="662" t="s">
        <v>581</v>
      </c>
      <c r="C2074" s="662" t="s">
        <v>2731</v>
      </c>
      <c r="D2074" s="743" t="s">
        <v>4537</v>
      </c>
      <c r="E2074" s="744" t="s">
        <v>2755</v>
      </c>
      <c r="F2074" s="662" t="s">
        <v>2728</v>
      </c>
      <c r="G2074" s="662" t="s">
        <v>2839</v>
      </c>
      <c r="H2074" s="662" t="s">
        <v>582</v>
      </c>
      <c r="I2074" s="662" t="s">
        <v>3747</v>
      </c>
      <c r="J2074" s="662" t="s">
        <v>3748</v>
      </c>
      <c r="K2074" s="662" t="s">
        <v>3171</v>
      </c>
      <c r="L2074" s="663">
        <v>300</v>
      </c>
      <c r="M2074" s="663">
        <v>600</v>
      </c>
      <c r="N2074" s="662">
        <v>2</v>
      </c>
      <c r="O2074" s="745">
        <v>2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11</v>
      </c>
      <c r="B2075" s="662" t="s">
        <v>581</v>
      </c>
      <c r="C2075" s="662" t="s">
        <v>2731</v>
      </c>
      <c r="D2075" s="743" t="s">
        <v>4537</v>
      </c>
      <c r="E2075" s="744" t="s">
        <v>2755</v>
      </c>
      <c r="F2075" s="662" t="s">
        <v>2728</v>
      </c>
      <c r="G2075" s="662" t="s">
        <v>2839</v>
      </c>
      <c r="H2075" s="662" t="s">
        <v>582</v>
      </c>
      <c r="I2075" s="662" t="s">
        <v>3167</v>
      </c>
      <c r="J2075" s="662" t="s">
        <v>3168</v>
      </c>
      <c r="K2075" s="662"/>
      <c r="L2075" s="663">
        <v>0</v>
      </c>
      <c r="M2075" s="663">
        <v>0</v>
      </c>
      <c r="N2075" s="662">
        <v>1</v>
      </c>
      <c r="O2075" s="745">
        <v>1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11</v>
      </c>
      <c r="B2076" s="662" t="s">
        <v>581</v>
      </c>
      <c r="C2076" s="662" t="s">
        <v>2731</v>
      </c>
      <c r="D2076" s="743" t="s">
        <v>4537</v>
      </c>
      <c r="E2076" s="744" t="s">
        <v>2755</v>
      </c>
      <c r="F2076" s="662" t="s">
        <v>2728</v>
      </c>
      <c r="G2076" s="662" t="s">
        <v>2839</v>
      </c>
      <c r="H2076" s="662" t="s">
        <v>582</v>
      </c>
      <c r="I2076" s="662" t="s">
        <v>2840</v>
      </c>
      <c r="J2076" s="662" t="s">
        <v>2841</v>
      </c>
      <c r="K2076" s="662" t="s">
        <v>2842</v>
      </c>
      <c r="L2076" s="663">
        <v>0</v>
      </c>
      <c r="M2076" s="663">
        <v>0</v>
      </c>
      <c r="N2076" s="662">
        <v>222</v>
      </c>
      <c r="O2076" s="745">
        <v>222</v>
      </c>
      <c r="P2076" s="663">
        <v>0</v>
      </c>
      <c r="Q2076" s="678"/>
      <c r="R2076" s="662">
        <v>5</v>
      </c>
      <c r="S2076" s="678">
        <v>2.2522522522522521E-2</v>
      </c>
      <c r="T2076" s="745">
        <v>5</v>
      </c>
      <c r="U2076" s="701">
        <v>2.2522522522522521E-2</v>
      </c>
    </row>
    <row r="2077" spans="1:21" ht="14.4" customHeight="1" x14ac:dyDescent="0.3">
      <c r="A2077" s="661">
        <v>11</v>
      </c>
      <c r="B2077" s="662" t="s">
        <v>581</v>
      </c>
      <c r="C2077" s="662" t="s">
        <v>2731</v>
      </c>
      <c r="D2077" s="743" t="s">
        <v>4537</v>
      </c>
      <c r="E2077" s="744" t="s">
        <v>2755</v>
      </c>
      <c r="F2077" s="662" t="s">
        <v>2728</v>
      </c>
      <c r="G2077" s="662" t="s">
        <v>2839</v>
      </c>
      <c r="H2077" s="662" t="s">
        <v>582</v>
      </c>
      <c r="I2077" s="662" t="s">
        <v>3561</v>
      </c>
      <c r="J2077" s="662" t="s">
        <v>3562</v>
      </c>
      <c r="K2077" s="662" t="s">
        <v>3563</v>
      </c>
      <c r="L2077" s="663">
        <v>0</v>
      </c>
      <c r="M2077" s="663">
        <v>0</v>
      </c>
      <c r="N2077" s="662">
        <v>2</v>
      </c>
      <c r="O2077" s="745">
        <v>2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11</v>
      </c>
      <c r="B2078" s="662" t="s">
        <v>581</v>
      </c>
      <c r="C2078" s="662" t="s">
        <v>2731</v>
      </c>
      <c r="D2078" s="743" t="s">
        <v>4537</v>
      </c>
      <c r="E2078" s="744" t="s">
        <v>2755</v>
      </c>
      <c r="F2078" s="662" t="s">
        <v>2728</v>
      </c>
      <c r="G2078" s="662" t="s">
        <v>2791</v>
      </c>
      <c r="H2078" s="662" t="s">
        <v>582</v>
      </c>
      <c r="I2078" s="662" t="s">
        <v>3172</v>
      </c>
      <c r="J2078" s="662" t="s">
        <v>3173</v>
      </c>
      <c r="K2078" s="662" t="s">
        <v>3174</v>
      </c>
      <c r="L2078" s="663">
        <v>186.96</v>
      </c>
      <c r="M2078" s="663">
        <v>1869.6000000000001</v>
      </c>
      <c r="N2078" s="662">
        <v>10</v>
      </c>
      <c r="O2078" s="745">
        <v>7</v>
      </c>
      <c r="P2078" s="663">
        <v>1869.6000000000001</v>
      </c>
      <c r="Q2078" s="678">
        <v>1</v>
      </c>
      <c r="R2078" s="662">
        <v>10</v>
      </c>
      <c r="S2078" s="678">
        <v>1</v>
      </c>
      <c r="T2078" s="745">
        <v>7</v>
      </c>
      <c r="U2078" s="701">
        <v>1</v>
      </c>
    </row>
    <row r="2079" spans="1:21" ht="14.4" customHeight="1" x14ac:dyDescent="0.3">
      <c r="A2079" s="661">
        <v>11</v>
      </c>
      <c r="B2079" s="662" t="s">
        <v>581</v>
      </c>
      <c r="C2079" s="662" t="s">
        <v>2731</v>
      </c>
      <c r="D2079" s="743" t="s">
        <v>4537</v>
      </c>
      <c r="E2079" s="744" t="s">
        <v>2755</v>
      </c>
      <c r="F2079" s="662" t="s">
        <v>2728</v>
      </c>
      <c r="G2079" s="662" t="s">
        <v>2791</v>
      </c>
      <c r="H2079" s="662" t="s">
        <v>582</v>
      </c>
      <c r="I2079" s="662" t="s">
        <v>4340</v>
      </c>
      <c r="J2079" s="662" t="s">
        <v>4341</v>
      </c>
      <c r="K2079" s="662" t="s">
        <v>4388</v>
      </c>
      <c r="L2079" s="663">
        <v>1600</v>
      </c>
      <c r="M2079" s="663">
        <v>1600</v>
      </c>
      <c r="N2079" s="662">
        <v>1</v>
      </c>
      <c r="O2079" s="745">
        <v>1</v>
      </c>
      <c r="P2079" s="663">
        <v>1600</v>
      </c>
      <c r="Q2079" s="678">
        <v>1</v>
      </c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11</v>
      </c>
      <c r="B2080" s="662" t="s">
        <v>581</v>
      </c>
      <c r="C2080" s="662" t="s">
        <v>2731</v>
      </c>
      <c r="D2080" s="743" t="s">
        <v>4537</v>
      </c>
      <c r="E2080" s="744" t="s">
        <v>2755</v>
      </c>
      <c r="F2080" s="662" t="s">
        <v>2728</v>
      </c>
      <c r="G2080" s="662" t="s">
        <v>4126</v>
      </c>
      <c r="H2080" s="662" t="s">
        <v>582</v>
      </c>
      <c r="I2080" s="662" t="s">
        <v>4389</v>
      </c>
      <c r="J2080" s="662" t="s">
        <v>4390</v>
      </c>
      <c r="K2080" s="662" t="s">
        <v>4391</v>
      </c>
      <c r="L2080" s="663">
        <v>130</v>
      </c>
      <c r="M2080" s="663">
        <v>130</v>
      </c>
      <c r="N2080" s="662">
        <v>1</v>
      </c>
      <c r="O2080" s="745">
        <v>1</v>
      </c>
      <c r="P2080" s="663">
        <v>130</v>
      </c>
      <c r="Q2080" s="678">
        <v>1</v>
      </c>
      <c r="R2080" s="662">
        <v>1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11</v>
      </c>
      <c r="B2081" s="662" t="s">
        <v>581</v>
      </c>
      <c r="C2081" s="662" t="s">
        <v>2731</v>
      </c>
      <c r="D2081" s="743" t="s">
        <v>4537</v>
      </c>
      <c r="E2081" s="744" t="s">
        <v>2755</v>
      </c>
      <c r="F2081" s="662" t="s">
        <v>2728</v>
      </c>
      <c r="G2081" s="662" t="s">
        <v>2795</v>
      </c>
      <c r="H2081" s="662" t="s">
        <v>582</v>
      </c>
      <c r="I2081" s="662" t="s">
        <v>3192</v>
      </c>
      <c r="J2081" s="662" t="s">
        <v>3193</v>
      </c>
      <c r="K2081" s="662" t="s">
        <v>3194</v>
      </c>
      <c r="L2081" s="663">
        <v>400</v>
      </c>
      <c r="M2081" s="663">
        <v>400</v>
      </c>
      <c r="N2081" s="662">
        <v>1</v>
      </c>
      <c r="O2081" s="745">
        <v>1</v>
      </c>
      <c r="P2081" s="663">
        <v>400</v>
      </c>
      <c r="Q2081" s="678">
        <v>1</v>
      </c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11</v>
      </c>
      <c r="B2082" s="662" t="s">
        <v>581</v>
      </c>
      <c r="C2082" s="662" t="s">
        <v>2731</v>
      </c>
      <c r="D2082" s="743" t="s">
        <v>4537</v>
      </c>
      <c r="E2082" s="744" t="s">
        <v>2755</v>
      </c>
      <c r="F2082" s="662" t="s">
        <v>2728</v>
      </c>
      <c r="G2082" s="662" t="s">
        <v>2795</v>
      </c>
      <c r="H2082" s="662" t="s">
        <v>582</v>
      </c>
      <c r="I2082" s="662" t="s">
        <v>3427</v>
      </c>
      <c r="J2082" s="662" t="s">
        <v>3428</v>
      </c>
      <c r="K2082" s="662" t="s">
        <v>3429</v>
      </c>
      <c r="L2082" s="663">
        <v>250</v>
      </c>
      <c r="M2082" s="663">
        <v>250</v>
      </c>
      <c r="N2082" s="662">
        <v>1</v>
      </c>
      <c r="O2082" s="745">
        <v>1</v>
      </c>
      <c r="P2082" s="663">
        <v>250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11</v>
      </c>
      <c r="B2083" s="662" t="s">
        <v>581</v>
      </c>
      <c r="C2083" s="662" t="s">
        <v>2731</v>
      </c>
      <c r="D2083" s="743" t="s">
        <v>4537</v>
      </c>
      <c r="E2083" s="744" t="s">
        <v>2755</v>
      </c>
      <c r="F2083" s="662" t="s">
        <v>2728</v>
      </c>
      <c r="G2083" s="662" t="s">
        <v>2795</v>
      </c>
      <c r="H2083" s="662" t="s">
        <v>582</v>
      </c>
      <c r="I2083" s="662" t="s">
        <v>3207</v>
      </c>
      <c r="J2083" s="662" t="s">
        <v>3208</v>
      </c>
      <c r="K2083" s="662"/>
      <c r="L2083" s="663">
        <v>600</v>
      </c>
      <c r="M2083" s="663">
        <v>600</v>
      </c>
      <c r="N2083" s="662">
        <v>1</v>
      </c>
      <c r="O2083" s="745">
        <v>1</v>
      </c>
      <c r="P2083" s="663">
        <v>600</v>
      </c>
      <c r="Q2083" s="678">
        <v>1</v>
      </c>
      <c r="R2083" s="662">
        <v>1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11</v>
      </c>
      <c r="B2084" s="662" t="s">
        <v>581</v>
      </c>
      <c r="C2084" s="662" t="s">
        <v>2731</v>
      </c>
      <c r="D2084" s="743" t="s">
        <v>4537</v>
      </c>
      <c r="E2084" s="744" t="s">
        <v>2755</v>
      </c>
      <c r="F2084" s="662" t="s">
        <v>2728</v>
      </c>
      <c r="G2084" s="662" t="s">
        <v>2795</v>
      </c>
      <c r="H2084" s="662" t="s">
        <v>582</v>
      </c>
      <c r="I2084" s="662" t="s">
        <v>3435</v>
      </c>
      <c r="J2084" s="662" t="s">
        <v>3436</v>
      </c>
      <c r="K2084" s="662"/>
      <c r="L2084" s="663">
        <v>705.67</v>
      </c>
      <c r="M2084" s="663">
        <v>705.67</v>
      </c>
      <c r="N2084" s="662">
        <v>1</v>
      </c>
      <c r="O2084" s="745">
        <v>1</v>
      </c>
      <c r="P2084" s="663">
        <v>705.67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11</v>
      </c>
      <c r="B2085" s="662" t="s">
        <v>581</v>
      </c>
      <c r="C2085" s="662" t="s">
        <v>2731</v>
      </c>
      <c r="D2085" s="743" t="s">
        <v>4537</v>
      </c>
      <c r="E2085" s="744" t="s">
        <v>2755</v>
      </c>
      <c r="F2085" s="662" t="s">
        <v>2728</v>
      </c>
      <c r="G2085" s="662" t="s">
        <v>2795</v>
      </c>
      <c r="H2085" s="662" t="s">
        <v>582</v>
      </c>
      <c r="I2085" s="662" t="s">
        <v>3845</v>
      </c>
      <c r="J2085" s="662" t="s">
        <v>3846</v>
      </c>
      <c r="K2085" s="662" t="s">
        <v>3847</v>
      </c>
      <c r="L2085" s="663">
        <v>750</v>
      </c>
      <c r="M2085" s="663">
        <v>750</v>
      </c>
      <c r="N2085" s="662">
        <v>1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11</v>
      </c>
      <c r="B2086" s="662" t="s">
        <v>581</v>
      </c>
      <c r="C2086" s="662" t="s">
        <v>2731</v>
      </c>
      <c r="D2086" s="743" t="s">
        <v>4537</v>
      </c>
      <c r="E2086" s="744" t="s">
        <v>2755</v>
      </c>
      <c r="F2086" s="662" t="s">
        <v>2728</v>
      </c>
      <c r="G2086" s="662" t="s">
        <v>2809</v>
      </c>
      <c r="H2086" s="662" t="s">
        <v>582</v>
      </c>
      <c r="I2086" s="662" t="s">
        <v>2921</v>
      </c>
      <c r="J2086" s="662" t="s">
        <v>2922</v>
      </c>
      <c r="K2086" s="662" t="s">
        <v>2923</v>
      </c>
      <c r="L2086" s="663">
        <v>200</v>
      </c>
      <c r="M2086" s="663">
        <v>35800</v>
      </c>
      <c r="N2086" s="662">
        <v>179</v>
      </c>
      <c r="O2086" s="745">
        <v>90</v>
      </c>
      <c r="P2086" s="663">
        <v>25000</v>
      </c>
      <c r="Q2086" s="678">
        <v>0.6983240223463687</v>
      </c>
      <c r="R2086" s="662">
        <v>125</v>
      </c>
      <c r="S2086" s="678">
        <v>0.6983240223463687</v>
      </c>
      <c r="T2086" s="745">
        <v>63</v>
      </c>
      <c r="U2086" s="701">
        <v>0.7</v>
      </c>
    </row>
    <row r="2087" spans="1:21" ht="14.4" customHeight="1" x14ac:dyDescent="0.3">
      <c r="A2087" s="661">
        <v>11</v>
      </c>
      <c r="B2087" s="662" t="s">
        <v>581</v>
      </c>
      <c r="C2087" s="662" t="s">
        <v>2731</v>
      </c>
      <c r="D2087" s="743" t="s">
        <v>4537</v>
      </c>
      <c r="E2087" s="744" t="s">
        <v>2755</v>
      </c>
      <c r="F2087" s="662" t="s">
        <v>2728</v>
      </c>
      <c r="G2087" s="662" t="s">
        <v>2809</v>
      </c>
      <c r="H2087" s="662" t="s">
        <v>582</v>
      </c>
      <c r="I2087" s="662" t="s">
        <v>2813</v>
      </c>
      <c r="J2087" s="662" t="s">
        <v>2814</v>
      </c>
      <c r="K2087" s="662" t="s">
        <v>2815</v>
      </c>
      <c r="L2087" s="663">
        <v>278.75</v>
      </c>
      <c r="M2087" s="663">
        <v>28432.5</v>
      </c>
      <c r="N2087" s="662">
        <v>102</v>
      </c>
      <c r="O2087" s="745">
        <v>51</v>
      </c>
      <c r="P2087" s="663">
        <v>20627.5</v>
      </c>
      <c r="Q2087" s="678">
        <v>0.72549019607843135</v>
      </c>
      <c r="R2087" s="662">
        <v>74</v>
      </c>
      <c r="S2087" s="678">
        <v>0.72549019607843135</v>
      </c>
      <c r="T2087" s="745">
        <v>37</v>
      </c>
      <c r="U2087" s="701">
        <v>0.72549019607843135</v>
      </c>
    </row>
    <row r="2088" spans="1:21" ht="14.4" customHeight="1" x14ac:dyDescent="0.3">
      <c r="A2088" s="661">
        <v>11</v>
      </c>
      <c r="B2088" s="662" t="s">
        <v>581</v>
      </c>
      <c r="C2088" s="662" t="s">
        <v>2731</v>
      </c>
      <c r="D2088" s="743" t="s">
        <v>4537</v>
      </c>
      <c r="E2088" s="744" t="s">
        <v>2755</v>
      </c>
      <c r="F2088" s="662" t="s">
        <v>2728</v>
      </c>
      <c r="G2088" s="662" t="s">
        <v>2809</v>
      </c>
      <c r="H2088" s="662" t="s">
        <v>582</v>
      </c>
      <c r="I2088" s="662" t="s">
        <v>4392</v>
      </c>
      <c r="J2088" s="662" t="s">
        <v>4393</v>
      </c>
      <c r="K2088" s="662" t="s">
        <v>4394</v>
      </c>
      <c r="L2088" s="663">
        <v>1200</v>
      </c>
      <c r="M2088" s="663">
        <v>1200</v>
      </c>
      <c r="N2088" s="662">
        <v>1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11</v>
      </c>
      <c r="B2089" s="662" t="s">
        <v>581</v>
      </c>
      <c r="C2089" s="662" t="s">
        <v>2731</v>
      </c>
      <c r="D2089" s="743" t="s">
        <v>4537</v>
      </c>
      <c r="E2089" s="744" t="s">
        <v>2755</v>
      </c>
      <c r="F2089" s="662" t="s">
        <v>2728</v>
      </c>
      <c r="G2089" s="662" t="s">
        <v>3278</v>
      </c>
      <c r="H2089" s="662" t="s">
        <v>582</v>
      </c>
      <c r="I2089" s="662" t="s">
        <v>3478</v>
      </c>
      <c r="J2089" s="662" t="s">
        <v>3479</v>
      </c>
      <c r="K2089" s="662" t="s">
        <v>3480</v>
      </c>
      <c r="L2089" s="663">
        <v>553.15</v>
      </c>
      <c r="M2089" s="663">
        <v>1659.4499999999998</v>
      </c>
      <c r="N2089" s="662">
        <v>3</v>
      </c>
      <c r="O2089" s="745">
        <v>1</v>
      </c>
      <c r="P2089" s="663">
        <v>1659.4499999999998</v>
      </c>
      <c r="Q2089" s="678">
        <v>1</v>
      </c>
      <c r="R2089" s="662">
        <v>3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11</v>
      </c>
      <c r="B2090" s="662" t="s">
        <v>581</v>
      </c>
      <c r="C2090" s="662" t="s">
        <v>2731</v>
      </c>
      <c r="D2090" s="743" t="s">
        <v>4537</v>
      </c>
      <c r="E2090" s="744" t="s">
        <v>2756</v>
      </c>
      <c r="F2090" s="662" t="s">
        <v>2726</v>
      </c>
      <c r="G2090" s="662" t="s">
        <v>3018</v>
      </c>
      <c r="H2090" s="662" t="s">
        <v>582</v>
      </c>
      <c r="I2090" s="662" t="s">
        <v>3019</v>
      </c>
      <c r="J2090" s="662" t="s">
        <v>2743</v>
      </c>
      <c r="K2090" s="662"/>
      <c r="L2090" s="663">
        <v>32.28</v>
      </c>
      <c r="M2090" s="663">
        <v>32.28</v>
      </c>
      <c r="N2090" s="662">
        <v>1</v>
      </c>
      <c r="O2090" s="745">
        <v>1</v>
      </c>
      <c r="P2090" s="663">
        <v>32.28</v>
      </c>
      <c r="Q2090" s="678">
        <v>1</v>
      </c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11</v>
      </c>
      <c r="B2091" s="662" t="s">
        <v>581</v>
      </c>
      <c r="C2091" s="662" t="s">
        <v>2731</v>
      </c>
      <c r="D2091" s="743" t="s">
        <v>4537</v>
      </c>
      <c r="E2091" s="744" t="s">
        <v>2756</v>
      </c>
      <c r="F2091" s="662" t="s">
        <v>2726</v>
      </c>
      <c r="G2091" s="662" t="s">
        <v>2765</v>
      </c>
      <c r="H2091" s="662" t="s">
        <v>582</v>
      </c>
      <c r="I2091" s="662" t="s">
        <v>3024</v>
      </c>
      <c r="J2091" s="662" t="s">
        <v>3025</v>
      </c>
      <c r="K2091" s="662" t="s">
        <v>3026</v>
      </c>
      <c r="L2091" s="663">
        <v>154.36000000000001</v>
      </c>
      <c r="M2091" s="663">
        <v>308.72000000000003</v>
      </c>
      <c r="N2091" s="662">
        <v>2</v>
      </c>
      <c r="O2091" s="745">
        <v>2</v>
      </c>
      <c r="P2091" s="663">
        <v>308.72000000000003</v>
      </c>
      <c r="Q2091" s="678">
        <v>1</v>
      </c>
      <c r="R2091" s="662">
        <v>2</v>
      </c>
      <c r="S2091" s="678">
        <v>1</v>
      </c>
      <c r="T2091" s="745">
        <v>2</v>
      </c>
      <c r="U2091" s="701">
        <v>1</v>
      </c>
    </row>
    <row r="2092" spans="1:21" ht="14.4" customHeight="1" x14ac:dyDescent="0.3">
      <c r="A2092" s="661">
        <v>11</v>
      </c>
      <c r="B2092" s="662" t="s">
        <v>581</v>
      </c>
      <c r="C2092" s="662" t="s">
        <v>2731</v>
      </c>
      <c r="D2092" s="743" t="s">
        <v>4537</v>
      </c>
      <c r="E2092" s="744" t="s">
        <v>2756</v>
      </c>
      <c r="F2092" s="662" t="s">
        <v>2726</v>
      </c>
      <c r="G2092" s="662" t="s">
        <v>2765</v>
      </c>
      <c r="H2092" s="662" t="s">
        <v>1064</v>
      </c>
      <c r="I2092" s="662" t="s">
        <v>1272</v>
      </c>
      <c r="J2092" s="662" t="s">
        <v>2587</v>
      </c>
      <c r="K2092" s="662" t="s">
        <v>2588</v>
      </c>
      <c r="L2092" s="663">
        <v>154.36000000000001</v>
      </c>
      <c r="M2092" s="663">
        <v>154.36000000000001</v>
      </c>
      <c r="N2092" s="662">
        <v>1</v>
      </c>
      <c r="O2092" s="745">
        <v>1</v>
      </c>
      <c r="P2092" s="663">
        <v>154.36000000000001</v>
      </c>
      <c r="Q2092" s="678">
        <v>1</v>
      </c>
      <c r="R2092" s="662">
        <v>1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11</v>
      </c>
      <c r="B2093" s="662" t="s">
        <v>581</v>
      </c>
      <c r="C2093" s="662" t="s">
        <v>2731</v>
      </c>
      <c r="D2093" s="743" t="s">
        <v>4537</v>
      </c>
      <c r="E2093" s="744" t="s">
        <v>2756</v>
      </c>
      <c r="F2093" s="662" t="s">
        <v>2726</v>
      </c>
      <c r="G2093" s="662" t="s">
        <v>2765</v>
      </c>
      <c r="H2093" s="662" t="s">
        <v>582</v>
      </c>
      <c r="I2093" s="662" t="s">
        <v>3604</v>
      </c>
      <c r="J2093" s="662" t="s">
        <v>2587</v>
      </c>
      <c r="K2093" s="662" t="s">
        <v>2588</v>
      </c>
      <c r="L2093" s="663">
        <v>154.36000000000001</v>
      </c>
      <c r="M2093" s="663">
        <v>308.72000000000003</v>
      </c>
      <c r="N2093" s="662">
        <v>2</v>
      </c>
      <c r="O2093" s="745">
        <v>1</v>
      </c>
      <c r="P2093" s="663">
        <v>308.72000000000003</v>
      </c>
      <c r="Q2093" s="678">
        <v>1</v>
      </c>
      <c r="R2093" s="662">
        <v>2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11</v>
      </c>
      <c r="B2094" s="662" t="s">
        <v>581</v>
      </c>
      <c r="C2094" s="662" t="s">
        <v>2731</v>
      </c>
      <c r="D2094" s="743" t="s">
        <v>4537</v>
      </c>
      <c r="E2094" s="744" t="s">
        <v>2756</v>
      </c>
      <c r="F2094" s="662" t="s">
        <v>2726</v>
      </c>
      <c r="G2094" s="662" t="s">
        <v>2966</v>
      </c>
      <c r="H2094" s="662" t="s">
        <v>582</v>
      </c>
      <c r="I2094" s="662" t="s">
        <v>4207</v>
      </c>
      <c r="J2094" s="662" t="s">
        <v>2968</v>
      </c>
      <c r="K2094" s="662" t="s">
        <v>4208</v>
      </c>
      <c r="L2094" s="663">
        <v>79.849999999999994</v>
      </c>
      <c r="M2094" s="663">
        <v>79.849999999999994</v>
      </c>
      <c r="N2094" s="662">
        <v>1</v>
      </c>
      <c r="O2094" s="745">
        <v>0.5</v>
      </c>
      <c r="P2094" s="663">
        <v>79.849999999999994</v>
      </c>
      <c r="Q2094" s="678">
        <v>1</v>
      </c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11</v>
      </c>
      <c r="B2095" s="662" t="s">
        <v>581</v>
      </c>
      <c r="C2095" s="662" t="s">
        <v>2731</v>
      </c>
      <c r="D2095" s="743" t="s">
        <v>4537</v>
      </c>
      <c r="E2095" s="744" t="s">
        <v>2756</v>
      </c>
      <c r="F2095" s="662" t="s">
        <v>2726</v>
      </c>
      <c r="G2095" s="662" t="s">
        <v>2966</v>
      </c>
      <c r="H2095" s="662" t="s">
        <v>582</v>
      </c>
      <c r="I2095" s="662" t="s">
        <v>2967</v>
      </c>
      <c r="J2095" s="662" t="s">
        <v>2968</v>
      </c>
      <c r="K2095" s="662" t="s">
        <v>2969</v>
      </c>
      <c r="L2095" s="663">
        <v>159.71</v>
      </c>
      <c r="M2095" s="663">
        <v>479.13</v>
      </c>
      <c r="N2095" s="662">
        <v>3</v>
      </c>
      <c r="O2095" s="745">
        <v>1</v>
      </c>
      <c r="P2095" s="663">
        <v>479.13</v>
      </c>
      <c r="Q2095" s="678">
        <v>1</v>
      </c>
      <c r="R2095" s="662">
        <v>3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11</v>
      </c>
      <c r="B2096" s="662" t="s">
        <v>581</v>
      </c>
      <c r="C2096" s="662" t="s">
        <v>2731</v>
      </c>
      <c r="D2096" s="743" t="s">
        <v>4537</v>
      </c>
      <c r="E2096" s="744" t="s">
        <v>2756</v>
      </c>
      <c r="F2096" s="662" t="s">
        <v>2726</v>
      </c>
      <c r="G2096" s="662" t="s">
        <v>2854</v>
      </c>
      <c r="H2096" s="662" t="s">
        <v>1064</v>
      </c>
      <c r="I2096" s="662" t="s">
        <v>3611</v>
      </c>
      <c r="J2096" s="662" t="s">
        <v>3612</v>
      </c>
      <c r="K2096" s="662" t="s">
        <v>3030</v>
      </c>
      <c r="L2096" s="663">
        <v>70.540000000000006</v>
      </c>
      <c r="M2096" s="663">
        <v>70.540000000000006</v>
      </c>
      <c r="N2096" s="662">
        <v>1</v>
      </c>
      <c r="O2096" s="745">
        <v>1</v>
      </c>
      <c r="P2096" s="663">
        <v>70.540000000000006</v>
      </c>
      <c r="Q2096" s="678">
        <v>1</v>
      </c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11</v>
      </c>
      <c r="B2097" s="662" t="s">
        <v>581</v>
      </c>
      <c r="C2097" s="662" t="s">
        <v>2731</v>
      </c>
      <c r="D2097" s="743" t="s">
        <v>4537</v>
      </c>
      <c r="E2097" s="744" t="s">
        <v>2756</v>
      </c>
      <c r="F2097" s="662" t="s">
        <v>2726</v>
      </c>
      <c r="G2097" s="662" t="s">
        <v>2766</v>
      </c>
      <c r="H2097" s="662" t="s">
        <v>582</v>
      </c>
      <c r="I2097" s="662" t="s">
        <v>1247</v>
      </c>
      <c r="J2097" s="662" t="s">
        <v>1248</v>
      </c>
      <c r="K2097" s="662" t="s">
        <v>2594</v>
      </c>
      <c r="L2097" s="663">
        <v>170.52</v>
      </c>
      <c r="M2097" s="663">
        <v>341.04</v>
      </c>
      <c r="N2097" s="662">
        <v>2</v>
      </c>
      <c r="O2097" s="745">
        <v>1</v>
      </c>
      <c r="P2097" s="663">
        <v>341.04</v>
      </c>
      <c r="Q2097" s="678">
        <v>1</v>
      </c>
      <c r="R2097" s="662">
        <v>2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11</v>
      </c>
      <c r="B2098" s="662" t="s">
        <v>581</v>
      </c>
      <c r="C2098" s="662" t="s">
        <v>2731</v>
      </c>
      <c r="D2098" s="743" t="s">
        <v>4537</v>
      </c>
      <c r="E2098" s="744" t="s">
        <v>2756</v>
      </c>
      <c r="F2098" s="662" t="s">
        <v>2726</v>
      </c>
      <c r="G2098" s="662" t="s">
        <v>2766</v>
      </c>
      <c r="H2098" s="662" t="s">
        <v>582</v>
      </c>
      <c r="I2098" s="662" t="s">
        <v>2767</v>
      </c>
      <c r="J2098" s="662" t="s">
        <v>1248</v>
      </c>
      <c r="K2098" s="662" t="s">
        <v>1237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11</v>
      </c>
      <c r="B2099" s="662" t="s">
        <v>581</v>
      </c>
      <c r="C2099" s="662" t="s">
        <v>2731</v>
      </c>
      <c r="D2099" s="743" t="s">
        <v>4537</v>
      </c>
      <c r="E2099" s="744" t="s">
        <v>2756</v>
      </c>
      <c r="F2099" s="662" t="s">
        <v>2726</v>
      </c>
      <c r="G2099" s="662" t="s">
        <v>2768</v>
      </c>
      <c r="H2099" s="662" t="s">
        <v>582</v>
      </c>
      <c r="I2099" s="662" t="s">
        <v>1957</v>
      </c>
      <c r="J2099" s="662" t="s">
        <v>1958</v>
      </c>
      <c r="K2099" s="662" t="s">
        <v>2594</v>
      </c>
      <c r="L2099" s="663">
        <v>66.819999999999993</v>
      </c>
      <c r="M2099" s="663">
        <v>66.819999999999993</v>
      </c>
      <c r="N2099" s="662">
        <v>1</v>
      </c>
      <c r="O2099" s="745">
        <v>1</v>
      </c>
      <c r="P2099" s="663">
        <v>66.819999999999993</v>
      </c>
      <c r="Q2099" s="678">
        <v>1</v>
      </c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11</v>
      </c>
      <c r="B2100" s="662" t="s">
        <v>581</v>
      </c>
      <c r="C2100" s="662" t="s">
        <v>2731</v>
      </c>
      <c r="D2100" s="743" t="s">
        <v>4537</v>
      </c>
      <c r="E2100" s="744" t="s">
        <v>2756</v>
      </c>
      <c r="F2100" s="662" t="s">
        <v>2726</v>
      </c>
      <c r="G2100" s="662" t="s">
        <v>2769</v>
      </c>
      <c r="H2100" s="662" t="s">
        <v>582</v>
      </c>
      <c r="I2100" s="662" t="s">
        <v>897</v>
      </c>
      <c r="J2100" s="662" t="s">
        <v>898</v>
      </c>
      <c r="K2100" s="662" t="s">
        <v>2770</v>
      </c>
      <c r="L2100" s="663">
        <v>72.64</v>
      </c>
      <c r="M2100" s="663">
        <v>145.28</v>
      </c>
      <c r="N2100" s="662">
        <v>2</v>
      </c>
      <c r="O2100" s="745">
        <v>1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11</v>
      </c>
      <c r="B2101" s="662" t="s">
        <v>581</v>
      </c>
      <c r="C2101" s="662" t="s">
        <v>2731</v>
      </c>
      <c r="D2101" s="743" t="s">
        <v>4537</v>
      </c>
      <c r="E2101" s="744" t="s">
        <v>2756</v>
      </c>
      <c r="F2101" s="662" t="s">
        <v>2726</v>
      </c>
      <c r="G2101" s="662" t="s">
        <v>2769</v>
      </c>
      <c r="H2101" s="662" t="s">
        <v>582</v>
      </c>
      <c r="I2101" s="662" t="s">
        <v>2860</v>
      </c>
      <c r="J2101" s="662" t="s">
        <v>2861</v>
      </c>
      <c r="K2101" s="662" t="s">
        <v>2862</v>
      </c>
      <c r="L2101" s="663">
        <v>96.84</v>
      </c>
      <c r="M2101" s="663">
        <v>96.84</v>
      </c>
      <c r="N2101" s="662">
        <v>1</v>
      </c>
      <c r="O2101" s="745">
        <v>0.5</v>
      </c>
      <c r="P2101" s="663">
        <v>96.84</v>
      </c>
      <c r="Q2101" s="678">
        <v>1</v>
      </c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11</v>
      </c>
      <c r="B2102" s="662" t="s">
        <v>581</v>
      </c>
      <c r="C2102" s="662" t="s">
        <v>2731</v>
      </c>
      <c r="D2102" s="743" t="s">
        <v>4537</v>
      </c>
      <c r="E2102" s="744" t="s">
        <v>2756</v>
      </c>
      <c r="F2102" s="662" t="s">
        <v>2726</v>
      </c>
      <c r="G2102" s="662" t="s">
        <v>2769</v>
      </c>
      <c r="H2102" s="662" t="s">
        <v>582</v>
      </c>
      <c r="I2102" s="662" t="s">
        <v>3802</v>
      </c>
      <c r="J2102" s="662" t="s">
        <v>3013</v>
      </c>
      <c r="K2102" s="662" t="s">
        <v>2862</v>
      </c>
      <c r="L2102" s="663">
        <v>0</v>
      </c>
      <c r="M2102" s="663">
        <v>0</v>
      </c>
      <c r="N2102" s="662">
        <v>1</v>
      </c>
      <c r="O2102" s="745">
        <v>1</v>
      </c>
      <c r="P2102" s="663">
        <v>0</v>
      </c>
      <c r="Q2102" s="678"/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11</v>
      </c>
      <c r="B2103" s="662" t="s">
        <v>581</v>
      </c>
      <c r="C2103" s="662" t="s">
        <v>2731</v>
      </c>
      <c r="D2103" s="743" t="s">
        <v>4537</v>
      </c>
      <c r="E2103" s="744" t="s">
        <v>2756</v>
      </c>
      <c r="F2103" s="662" t="s">
        <v>2726</v>
      </c>
      <c r="G2103" s="662" t="s">
        <v>2769</v>
      </c>
      <c r="H2103" s="662" t="s">
        <v>582</v>
      </c>
      <c r="I2103" s="662" t="s">
        <v>4395</v>
      </c>
      <c r="J2103" s="662" t="s">
        <v>4396</v>
      </c>
      <c r="K2103" s="662" t="s">
        <v>3351</v>
      </c>
      <c r="L2103" s="663">
        <v>0</v>
      </c>
      <c r="M2103" s="663">
        <v>0</v>
      </c>
      <c r="N2103" s="662">
        <v>1</v>
      </c>
      <c r="O2103" s="745">
        <v>1</v>
      </c>
      <c r="P2103" s="663">
        <v>0</v>
      </c>
      <c r="Q2103" s="678"/>
      <c r="R2103" s="662">
        <v>1</v>
      </c>
      <c r="S2103" s="678">
        <v>1</v>
      </c>
      <c r="T2103" s="745">
        <v>1</v>
      </c>
      <c r="U2103" s="701">
        <v>1</v>
      </c>
    </row>
    <row r="2104" spans="1:21" ht="14.4" customHeight="1" x14ac:dyDescent="0.3">
      <c r="A2104" s="661">
        <v>11</v>
      </c>
      <c r="B2104" s="662" t="s">
        <v>581</v>
      </c>
      <c r="C2104" s="662" t="s">
        <v>2731</v>
      </c>
      <c r="D2104" s="743" t="s">
        <v>4537</v>
      </c>
      <c r="E2104" s="744" t="s">
        <v>2756</v>
      </c>
      <c r="F2104" s="662" t="s">
        <v>2726</v>
      </c>
      <c r="G2104" s="662" t="s">
        <v>3325</v>
      </c>
      <c r="H2104" s="662" t="s">
        <v>582</v>
      </c>
      <c r="I2104" s="662" t="s">
        <v>3483</v>
      </c>
      <c r="J2104" s="662" t="s">
        <v>3327</v>
      </c>
      <c r="K2104" s="662" t="s">
        <v>3484</v>
      </c>
      <c r="L2104" s="663">
        <v>106.47</v>
      </c>
      <c r="M2104" s="663">
        <v>638.81999999999994</v>
      </c>
      <c r="N2104" s="662">
        <v>6</v>
      </c>
      <c r="O2104" s="745">
        <v>3</v>
      </c>
      <c r="P2104" s="663">
        <v>425.88</v>
      </c>
      <c r="Q2104" s="678">
        <v>0.66666666666666674</v>
      </c>
      <c r="R2104" s="662">
        <v>4</v>
      </c>
      <c r="S2104" s="678">
        <v>0.66666666666666663</v>
      </c>
      <c r="T2104" s="745">
        <v>2</v>
      </c>
      <c r="U2104" s="701">
        <v>0.66666666666666663</v>
      </c>
    </row>
    <row r="2105" spans="1:21" ht="14.4" customHeight="1" x14ac:dyDescent="0.3">
      <c r="A2105" s="661">
        <v>11</v>
      </c>
      <c r="B2105" s="662" t="s">
        <v>581</v>
      </c>
      <c r="C2105" s="662" t="s">
        <v>2731</v>
      </c>
      <c r="D2105" s="743" t="s">
        <v>4537</v>
      </c>
      <c r="E2105" s="744" t="s">
        <v>2756</v>
      </c>
      <c r="F2105" s="662" t="s">
        <v>2726</v>
      </c>
      <c r="G2105" s="662" t="s">
        <v>2864</v>
      </c>
      <c r="H2105" s="662" t="s">
        <v>582</v>
      </c>
      <c r="I2105" s="662" t="s">
        <v>1468</v>
      </c>
      <c r="J2105" s="662" t="s">
        <v>2865</v>
      </c>
      <c r="K2105" s="662" t="s">
        <v>1466</v>
      </c>
      <c r="L2105" s="663">
        <v>0</v>
      </c>
      <c r="M2105" s="663">
        <v>0</v>
      </c>
      <c r="N2105" s="662">
        <v>1</v>
      </c>
      <c r="O2105" s="745">
        <v>0.5</v>
      </c>
      <c r="P2105" s="663">
        <v>0</v>
      </c>
      <c r="Q2105" s="678"/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11</v>
      </c>
      <c r="B2106" s="662" t="s">
        <v>581</v>
      </c>
      <c r="C2106" s="662" t="s">
        <v>2731</v>
      </c>
      <c r="D2106" s="743" t="s">
        <v>4537</v>
      </c>
      <c r="E2106" s="744" t="s">
        <v>2756</v>
      </c>
      <c r="F2106" s="662" t="s">
        <v>2726</v>
      </c>
      <c r="G2106" s="662" t="s">
        <v>3067</v>
      </c>
      <c r="H2106" s="662" t="s">
        <v>582</v>
      </c>
      <c r="I2106" s="662" t="s">
        <v>3068</v>
      </c>
      <c r="J2106" s="662" t="s">
        <v>3069</v>
      </c>
      <c r="K2106" s="662" t="s">
        <v>3070</v>
      </c>
      <c r="L2106" s="663">
        <v>159.71</v>
      </c>
      <c r="M2106" s="663">
        <v>958.26</v>
      </c>
      <c r="N2106" s="662">
        <v>6</v>
      </c>
      <c r="O2106" s="745">
        <v>4</v>
      </c>
      <c r="P2106" s="663">
        <v>479.13</v>
      </c>
      <c r="Q2106" s="678">
        <v>0.5</v>
      </c>
      <c r="R2106" s="662">
        <v>3</v>
      </c>
      <c r="S2106" s="678">
        <v>0.5</v>
      </c>
      <c r="T2106" s="745">
        <v>2</v>
      </c>
      <c r="U2106" s="701">
        <v>0.5</v>
      </c>
    </row>
    <row r="2107" spans="1:21" ht="14.4" customHeight="1" x14ac:dyDescent="0.3">
      <c r="A2107" s="661">
        <v>11</v>
      </c>
      <c r="B2107" s="662" t="s">
        <v>581</v>
      </c>
      <c r="C2107" s="662" t="s">
        <v>2731</v>
      </c>
      <c r="D2107" s="743" t="s">
        <v>4537</v>
      </c>
      <c r="E2107" s="744" t="s">
        <v>2756</v>
      </c>
      <c r="F2107" s="662" t="s">
        <v>2726</v>
      </c>
      <c r="G2107" s="662" t="s">
        <v>3067</v>
      </c>
      <c r="H2107" s="662" t="s">
        <v>582</v>
      </c>
      <c r="I2107" s="662" t="s">
        <v>3330</v>
      </c>
      <c r="J2107" s="662" t="s">
        <v>3069</v>
      </c>
      <c r="K2107" s="662" t="s">
        <v>3331</v>
      </c>
      <c r="L2107" s="663">
        <v>0</v>
      </c>
      <c r="M2107" s="663">
        <v>0</v>
      </c>
      <c r="N2107" s="662">
        <v>1</v>
      </c>
      <c r="O2107" s="745">
        <v>1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11</v>
      </c>
      <c r="B2108" s="662" t="s">
        <v>581</v>
      </c>
      <c r="C2108" s="662" t="s">
        <v>2731</v>
      </c>
      <c r="D2108" s="743" t="s">
        <v>4537</v>
      </c>
      <c r="E2108" s="744" t="s">
        <v>2756</v>
      </c>
      <c r="F2108" s="662" t="s">
        <v>2726</v>
      </c>
      <c r="G2108" s="662" t="s">
        <v>3067</v>
      </c>
      <c r="H2108" s="662" t="s">
        <v>582</v>
      </c>
      <c r="I2108" s="662" t="s">
        <v>3332</v>
      </c>
      <c r="J2108" s="662" t="s">
        <v>3069</v>
      </c>
      <c r="K2108" s="662" t="s">
        <v>3333</v>
      </c>
      <c r="L2108" s="663">
        <v>0</v>
      </c>
      <c r="M2108" s="663">
        <v>0</v>
      </c>
      <c r="N2108" s="662">
        <v>1</v>
      </c>
      <c r="O2108" s="745">
        <v>1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11</v>
      </c>
      <c r="B2109" s="662" t="s">
        <v>581</v>
      </c>
      <c r="C2109" s="662" t="s">
        <v>2731</v>
      </c>
      <c r="D2109" s="743" t="s">
        <v>4537</v>
      </c>
      <c r="E2109" s="744" t="s">
        <v>2756</v>
      </c>
      <c r="F2109" s="662" t="s">
        <v>2726</v>
      </c>
      <c r="G2109" s="662" t="s">
        <v>3076</v>
      </c>
      <c r="H2109" s="662" t="s">
        <v>582</v>
      </c>
      <c r="I2109" s="662" t="s">
        <v>4397</v>
      </c>
      <c r="J2109" s="662" t="s">
        <v>3519</v>
      </c>
      <c r="K2109" s="662" t="s">
        <v>3517</v>
      </c>
      <c r="L2109" s="663">
        <v>0</v>
      </c>
      <c r="M2109" s="663">
        <v>0</v>
      </c>
      <c r="N2109" s="662">
        <v>1</v>
      </c>
      <c r="O2109" s="745">
        <v>1</v>
      </c>
      <c r="P2109" s="663"/>
      <c r="Q2109" s="678"/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11</v>
      </c>
      <c r="B2110" s="662" t="s">
        <v>581</v>
      </c>
      <c r="C2110" s="662" t="s">
        <v>2731</v>
      </c>
      <c r="D2110" s="743" t="s">
        <v>4537</v>
      </c>
      <c r="E2110" s="744" t="s">
        <v>2756</v>
      </c>
      <c r="F2110" s="662" t="s">
        <v>2726</v>
      </c>
      <c r="G2110" s="662" t="s">
        <v>2826</v>
      </c>
      <c r="H2110" s="662" t="s">
        <v>582</v>
      </c>
      <c r="I2110" s="662" t="s">
        <v>2211</v>
      </c>
      <c r="J2110" s="662" t="s">
        <v>2212</v>
      </c>
      <c r="K2110" s="662" t="s">
        <v>3085</v>
      </c>
      <c r="L2110" s="663">
        <v>30.46</v>
      </c>
      <c r="M2110" s="663">
        <v>30.46</v>
      </c>
      <c r="N2110" s="662">
        <v>1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11</v>
      </c>
      <c r="B2111" s="662" t="s">
        <v>581</v>
      </c>
      <c r="C2111" s="662" t="s">
        <v>2731</v>
      </c>
      <c r="D2111" s="743" t="s">
        <v>4537</v>
      </c>
      <c r="E2111" s="744" t="s">
        <v>2756</v>
      </c>
      <c r="F2111" s="662" t="s">
        <v>2726</v>
      </c>
      <c r="G2111" s="662" t="s">
        <v>2826</v>
      </c>
      <c r="H2111" s="662" t="s">
        <v>582</v>
      </c>
      <c r="I2111" s="662" t="s">
        <v>883</v>
      </c>
      <c r="J2111" s="662" t="s">
        <v>884</v>
      </c>
      <c r="K2111" s="662" t="s">
        <v>2827</v>
      </c>
      <c r="L2111" s="663">
        <v>60.9</v>
      </c>
      <c r="M2111" s="663">
        <v>182.7</v>
      </c>
      <c r="N2111" s="662">
        <v>3</v>
      </c>
      <c r="O2111" s="745">
        <v>2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11</v>
      </c>
      <c r="B2112" s="662" t="s">
        <v>581</v>
      </c>
      <c r="C2112" s="662" t="s">
        <v>2731</v>
      </c>
      <c r="D2112" s="743" t="s">
        <v>4537</v>
      </c>
      <c r="E2112" s="744" t="s">
        <v>2756</v>
      </c>
      <c r="F2112" s="662" t="s">
        <v>2726</v>
      </c>
      <c r="G2112" s="662" t="s">
        <v>3348</v>
      </c>
      <c r="H2112" s="662" t="s">
        <v>582</v>
      </c>
      <c r="I2112" s="662" t="s">
        <v>3349</v>
      </c>
      <c r="J2112" s="662" t="s">
        <v>3350</v>
      </c>
      <c r="K2112" s="662" t="s">
        <v>3351</v>
      </c>
      <c r="L2112" s="663">
        <v>73.73</v>
      </c>
      <c r="M2112" s="663">
        <v>73.73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11</v>
      </c>
      <c r="B2113" s="662" t="s">
        <v>581</v>
      </c>
      <c r="C2113" s="662" t="s">
        <v>2731</v>
      </c>
      <c r="D2113" s="743" t="s">
        <v>4537</v>
      </c>
      <c r="E2113" s="744" t="s">
        <v>2756</v>
      </c>
      <c r="F2113" s="662" t="s">
        <v>2726</v>
      </c>
      <c r="G2113" s="662" t="s">
        <v>2775</v>
      </c>
      <c r="H2113" s="662" t="s">
        <v>582</v>
      </c>
      <c r="I2113" s="662" t="s">
        <v>2776</v>
      </c>
      <c r="J2113" s="662" t="s">
        <v>2777</v>
      </c>
      <c r="K2113" s="662" t="s">
        <v>2778</v>
      </c>
      <c r="L2113" s="663">
        <v>73.66</v>
      </c>
      <c r="M2113" s="663">
        <v>147.32</v>
      </c>
      <c r="N2113" s="662">
        <v>2</v>
      </c>
      <c r="O2113" s="745">
        <v>1</v>
      </c>
      <c r="P2113" s="663">
        <v>147.32</v>
      </c>
      <c r="Q2113" s="678">
        <v>1</v>
      </c>
      <c r="R2113" s="662">
        <v>2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11</v>
      </c>
      <c r="B2114" s="662" t="s">
        <v>581</v>
      </c>
      <c r="C2114" s="662" t="s">
        <v>2731</v>
      </c>
      <c r="D2114" s="743" t="s">
        <v>4537</v>
      </c>
      <c r="E2114" s="744" t="s">
        <v>2756</v>
      </c>
      <c r="F2114" s="662" t="s">
        <v>2726</v>
      </c>
      <c r="G2114" s="662" t="s">
        <v>3094</v>
      </c>
      <c r="H2114" s="662" t="s">
        <v>1064</v>
      </c>
      <c r="I2114" s="662" t="s">
        <v>3488</v>
      </c>
      <c r="J2114" s="662" t="s">
        <v>3096</v>
      </c>
      <c r="K2114" s="662" t="s">
        <v>3489</v>
      </c>
      <c r="L2114" s="663">
        <v>206.53</v>
      </c>
      <c r="M2114" s="663">
        <v>206.53</v>
      </c>
      <c r="N2114" s="662">
        <v>1</v>
      </c>
      <c r="O2114" s="745">
        <v>0.5</v>
      </c>
      <c r="P2114" s="663">
        <v>206.53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11</v>
      </c>
      <c r="B2115" s="662" t="s">
        <v>581</v>
      </c>
      <c r="C2115" s="662" t="s">
        <v>2731</v>
      </c>
      <c r="D2115" s="743" t="s">
        <v>4537</v>
      </c>
      <c r="E2115" s="744" t="s">
        <v>2756</v>
      </c>
      <c r="F2115" s="662" t="s">
        <v>2726</v>
      </c>
      <c r="G2115" s="662" t="s">
        <v>2956</v>
      </c>
      <c r="H2115" s="662" t="s">
        <v>1064</v>
      </c>
      <c r="I2115" s="662" t="s">
        <v>3112</v>
      </c>
      <c r="J2115" s="662" t="s">
        <v>2340</v>
      </c>
      <c r="K2115" s="662" t="s">
        <v>3113</v>
      </c>
      <c r="L2115" s="663">
        <v>73.069999999999993</v>
      </c>
      <c r="M2115" s="663">
        <v>73.069999999999993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11</v>
      </c>
      <c r="B2116" s="662" t="s">
        <v>581</v>
      </c>
      <c r="C2116" s="662" t="s">
        <v>2731</v>
      </c>
      <c r="D2116" s="743" t="s">
        <v>4537</v>
      </c>
      <c r="E2116" s="744" t="s">
        <v>2756</v>
      </c>
      <c r="F2116" s="662" t="s">
        <v>2726</v>
      </c>
      <c r="G2116" s="662" t="s">
        <v>2956</v>
      </c>
      <c r="H2116" s="662" t="s">
        <v>1064</v>
      </c>
      <c r="I2116" s="662" t="s">
        <v>2339</v>
      </c>
      <c r="J2116" s="662" t="s">
        <v>2340</v>
      </c>
      <c r="K2116" s="662" t="s">
        <v>2341</v>
      </c>
      <c r="L2116" s="663">
        <v>193.68</v>
      </c>
      <c r="M2116" s="663">
        <v>193.68</v>
      </c>
      <c r="N2116" s="662">
        <v>1</v>
      </c>
      <c r="O2116" s="745">
        <v>0.5</v>
      </c>
      <c r="P2116" s="663">
        <v>193.68</v>
      </c>
      <c r="Q2116" s="678">
        <v>1</v>
      </c>
      <c r="R2116" s="662">
        <v>1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11</v>
      </c>
      <c r="B2117" s="662" t="s">
        <v>581</v>
      </c>
      <c r="C2117" s="662" t="s">
        <v>2731</v>
      </c>
      <c r="D2117" s="743" t="s">
        <v>4537</v>
      </c>
      <c r="E2117" s="744" t="s">
        <v>2756</v>
      </c>
      <c r="F2117" s="662" t="s">
        <v>2726</v>
      </c>
      <c r="G2117" s="662" t="s">
        <v>2956</v>
      </c>
      <c r="H2117" s="662" t="s">
        <v>1064</v>
      </c>
      <c r="I2117" s="662" t="s">
        <v>4338</v>
      </c>
      <c r="J2117" s="662" t="s">
        <v>2340</v>
      </c>
      <c r="K2117" s="662" t="s">
        <v>4339</v>
      </c>
      <c r="L2117" s="663">
        <v>0</v>
      </c>
      <c r="M2117" s="663">
        <v>0</v>
      </c>
      <c r="N2117" s="662">
        <v>1</v>
      </c>
      <c r="O2117" s="745">
        <v>1</v>
      </c>
      <c r="P2117" s="663">
        <v>0</v>
      </c>
      <c r="Q2117" s="678"/>
      <c r="R2117" s="662">
        <v>1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11</v>
      </c>
      <c r="B2118" s="662" t="s">
        <v>581</v>
      </c>
      <c r="C2118" s="662" t="s">
        <v>2731</v>
      </c>
      <c r="D2118" s="743" t="s">
        <v>4537</v>
      </c>
      <c r="E2118" s="744" t="s">
        <v>2756</v>
      </c>
      <c r="F2118" s="662" t="s">
        <v>2726</v>
      </c>
      <c r="G2118" s="662" t="s">
        <v>2956</v>
      </c>
      <c r="H2118" s="662" t="s">
        <v>1064</v>
      </c>
      <c r="I2118" s="662" t="s">
        <v>2957</v>
      </c>
      <c r="J2118" s="662" t="s">
        <v>2340</v>
      </c>
      <c r="K2118" s="662" t="s">
        <v>2958</v>
      </c>
      <c r="L2118" s="663">
        <v>64.56</v>
      </c>
      <c r="M2118" s="663">
        <v>64.56</v>
      </c>
      <c r="N2118" s="662">
        <v>1</v>
      </c>
      <c r="O2118" s="745">
        <v>1</v>
      </c>
      <c r="P2118" s="663">
        <v>64.56</v>
      </c>
      <c r="Q2118" s="678">
        <v>1</v>
      </c>
      <c r="R2118" s="662">
        <v>1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11</v>
      </c>
      <c r="B2119" s="662" t="s">
        <v>581</v>
      </c>
      <c r="C2119" s="662" t="s">
        <v>2731</v>
      </c>
      <c r="D2119" s="743" t="s">
        <v>4537</v>
      </c>
      <c r="E2119" s="744" t="s">
        <v>2756</v>
      </c>
      <c r="F2119" s="662" t="s">
        <v>2726</v>
      </c>
      <c r="G2119" s="662" t="s">
        <v>2956</v>
      </c>
      <c r="H2119" s="662" t="s">
        <v>1064</v>
      </c>
      <c r="I2119" s="662" t="s">
        <v>2957</v>
      </c>
      <c r="J2119" s="662" t="s">
        <v>2340</v>
      </c>
      <c r="K2119" s="662" t="s">
        <v>2958</v>
      </c>
      <c r="L2119" s="663">
        <v>48.72</v>
      </c>
      <c r="M2119" s="663">
        <v>146.16</v>
      </c>
      <c r="N2119" s="662">
        <v>3</v>
      </c>
      <c r="O2119" s="745">
        <v>2</v>
      </c>
      <c r="P2119" s="663">
        <v>48.72</v>
      </c>
      <c r="Q2119" s="678">
        <v>0.33333333333333331</v>
      </c>
      <c r="R2119" s="662">
        <v>1</v>
      </c>
      <c r="S2119" s="678">
        <v>0.33333333333333331</v>
      </c>
      <c r="T2119" s="745">
        <v>1</v>
      </c>
      <c r="U2119" s="701">
        <v>0.5</v>
      </c>
    </row>
    <row r="2120" spans="1:21" ht="14.4" customHeight="1" x14ac:dyDescent="0.3">
      <c r="A2120" s="661">
        <v>11</v>
      </c>
      <c r="B2120" s="662" t="s">
        <v>581</v>
      </c>
      <c r="C2120" s="662" t="s">
        <v>2731</v>
      </c>
      <c r="D2120" s="743" t="s">
        <v>4537</v>
      </c>
      <c r="E2120" s="744" t="s">
        <v>2756</v>
      </c>
      <c r="F2120" s="662" t="s">
        <v>2726</v>
      </c>
      <c r="G2120" s="662" t="s">
        <v>2780</v>
      </c>
      <c r="H2120" s="662" t="s">
        <v>1064</v>
      </c>
      <c r="I2120" s="662" t="s">
        <v>2781</v>
      </c>
      <c r="J2120" s="662" t="s">
        <v>1089</v>
      </c>
      <c r="K2120" s="662" t="s">
        <v>2782</v>
      </c>
      <c r="L2120" s="663">
        <v>163.01</v>
      </c>
      <c r="M2120" s="663">
        <v>163.01</v>
      </c>
      <c r="N2120" s="662">
        <v>1</v>
      </c>
      <c r="O2120" s="745">
        <v>1</v>
      </c>
      <c r="P2120" s="663">
        <v>163.01</v>
      </c>
      <c r="Q2120" s="678">
        <v>1</v>
      </c>
      <c r="R2120" s="662">
        <v>1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11</v>
      </c>
      <c r="B2121" s="662" t="s">
        <v>581</v>
      </c>
      <c r="C2121" s="662" t="s">
        <v>2731</v>
      </c>
      <c r="D2121" s="743" t="s">
        <v>4537</v>
      </c>
      <c r="E2121" s="744" t="s">
        <v>2756</v>
      </c>
      <c r="F2121" s="662" t="s">
        <v>2726</v>
      </c>
      <c r="G2121" s="662" t="s">
        <v>2783</v>
      </c>
      <c r="H2121" s="662" t="s">
        <v>1064</v>
      </c>
      <c r="I2121" s="662" t="s">
        <v>1160</v>
      </c>
      <c r="J2121" s="662" t="s">
        <v>1074</v>
      </c>
      <c r="K2121" s="662" t="s">
        <v>2607</v>
      </c>
      <c r="L2121" s="663">
        <v>24.22</v>
      </c>
      <c r="M2121" s="663">
        <v>24.22</v>
      </c>
      <c r="N2121" s="662">
        <v>1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11</v>
      </c>
      <c r="B2122" s="662" t="s">
        <v>581</v>
      </c>
      <c r="C2122" s="662" t="s">
        <v>2731</v>
      </c>
      <c r="D2122" s="743" t="s">
        <v>4537</v>
      </c>
      <c r="E2122" s="744" t="s">
        <v>2756</v>
      </c>
      <c r="F2122" s="662" t="s">
        <v>2726</v>
      </c>
      <c r="G2122" s="662" t="s">
        <v>2783</v>
      </c>
      <c r="H2122" s="662" t="s">
        <v>582</v>
      </c>
      <c r="I2122" s="662" t="s">
        <v>2258</v>
      </c>
      <c r="J2122" s="662" t="s">
        <v>1074</v>
      </c>
      <c r="K2122" s="662" t="s">
        <v>2889</v>
      </c>
      <c r="L2122" s="663">
        <v>48.42</v>
      </c>
      <c r="M2122" s="663">
        <v>48.42</v>
      </c>
      <c r="N2122" s="662">
        <v>1</v>
      </c>
      <c r="O2122" s="745">
        <v>1</v>
      </c>
      <c r="P2122" s="663">
        <v>48.42</v>
      </c>
      <c r="Q2122" s="678">
        <v>1</v>
      </c>
      <c r="R2122" s="662">
        <v>1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11</v>
      </c>
      <c r="B2123" s="662" t="s">
        <v>581</v>
      </c>
      <c r="C2123" s="662" t="s">
        <v>2731</v>
      </c>
      <c r="D2123" s="743" t="s">
        <v>4537</v>
      </c>
      <c r="E2123" s="744" t="s">
        <v>2756</v>
      </c>
      <c r="F2123" s="662" t="s">
        <v>2726</v>
      </c>
      <c r="G2123" s="662" t="s">
        <v>2783</v>
      </c>
      <c r="H2123" s="662" t="s">
        <v>582</v>
      </c>
      <c r="I2123" s="662" t="s">
        <v>3697</v>
      </c>
      <c r="J2123" s="662" t="s">
        <v>3698</v>
      </c>
      <c r="K2123" s="662" t="s">
        <v>3351</v>
      </c>
      <c r="L2123" s="663">
        <v>0</v>
      </c>
      <c r="M2123" s="663">
        <v>0</v>
      </c>
      <c r="N2123" s="662">
        <v>1</v>
      </c>
      <c r="O2123" s="745">
        <v>1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11</v>
      </c>
      <c r="B2124" s="662" t="s">
        <v>581</v>
      </c>
      <c r="C2124" s="662" t="s">
        <v>2731</v>
      </c>
      <c r="D2124" s="743" t="s">
        <v>4537</v>
      </c>
      <c r="E2124" s="744" t="s">
        <v>2756</v>
      </c>
      <c r="F2124" s="662" t="s">
        <v>2726</v>
      </c>
      <c r="G2124" s="662" t="s">
        <v>2783</v>
      </c>
      <c r="H2124" s="662" t="s">
        <v>582</v>
      </c>
      <c r="I2124" s="662" t="s">
        <v>2981</v>
      </c>
      <c r="J2124" s="662" t="s">
        <v>1074</v>
      </c>
      <c r="K2124" s="662" t="s">
        <v>2982</v>
      </c>
      <c r="L2124" s="663">
        <v>24.22</v>
      </c>
      <c r="M2124" s="663">
        <v>96.88</v>
      </c>
      <c r="N2124" s="662">
        <v>4</v>
      </c>
      <c r="O2124" s="745">
        <v>4</v>
      </c>
      <c r="P2124" s="663">
        <v>24.22</v>
      </c>
      <c r="Q2124" s="678">
        <v>0.25</v>
      </c>
      <c r="R2124" s="662">
        <v>1</v>
      </c>
      <c r="S2124" s="678">
        <v>0.25</v>
      </c>
      <c r="T2124" s="745">
        <v>1</v>
      </c>
      <c r="U2124" s="701">
        <v>0.25</v>
      </c>
    </row>
    <row r="2125" spans="1:21" ht="14.4" customHeight="1" x14ac:dyDescent="0.3">
      <c r="A2125" s="661">
        <v>11</v>
      </c>
      <c r="B2125" s="662" t="s">
        <v>581</v>
      </c>
      <c r="C2125" s="662" t="s">
        <v>2731</v>
      </c>
      <c r="D2125" s="743" t="s">
        <v>4537</v>
      </c>
      <c r="E2125" s="744" t="s">
        <v>2756</v>
      </c>
      <c r="F2125" s="662" t="s">
        <v>2726</v>
      </c>
      <c r="G2125" s="662" t="s">
        <v>3399</v>
      </c>
      <c r="H2125" s="662" t="s">
        <v>582</v>
      </c>
      <c r="I2125" s="662" t="s">
        <v>3400</v>
      </c>
      <c r="J2125" s="662" t="s">
        <v>3401</v>
      </c>
      <c r="K2125" s="662" t="s">
        <v>1889</v>
      </c>
      <c r="L2125" s="663">
        <v>38.56</v>
      </c>
      <c r="M2125" s="663">
        <v>38.56</v>
      </c>
      <c r="N2125" s="662">
        <v>1</v>
      </c>
      <c r="O2125" s="745">
        <v>1</v>
      </c>
      <c r="P2125" s="663">
        <v>38.56</v>
      </c>
      <c r="Q2125" s="678">
        <v>1</v>
      </c>
      <c r="R2125" s="662">
        <v>1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11</v>
      </c>
      <c r="B2126" s="662" t="s">
        <v>581</v>
      </c>
      <c r="C2126" s="662" t="s">
        <v>2731</v>
      </c>
      <c r="D2126" s="743" t="s">
        <v>4537</v>
      </c>
      <c r="E2126" s="744" t="s">
        <v>2756</v>
      </c>
      <c r="F2126" s="662" t="s">
        <v>2726</v>
      </c>
      <c r="G2126" s="662" t="s">
        <v>2790</v>
      </c>
      <c r="H2126" s="662" t="s">
        <v>1064</v>
      </c>
      <c r="I2126" s="662" t="s">
        <v>4055</v>
      </c>
      <c r="J2126" s="662" t="s">
        <v>3551</v>
      </c>
      <c r="K2126" s="662" t="s">
        <v>2611</v>
      </c>
      <c r="L2126" s="663">
        <v>31.32</v>
      </c>
      <c r="M2126" s="663">
        <v>31.32</v>
      </c>
      <c r="N2126" s="662">
        <v>1</v>
      </c>
      <c r="O2126" s="745">
        <v>1</v>
      </c>
      <c r="P2126" s="663">
        <v>31.32</v>
      </c>
      <c r="Q2126" s="678">
        <v>1</v>
      </c>
      <c r="R2126" s="662">
        <v>1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11</v>
      </c>
      <c r="B2127" s="662" t="s">
        <v>581</v>
      </c>
      <c r="C2127" s="662" t="s">
        <v>2731</v>
      </c>
      <c r="D2127" s="743" t="s">
        <v>4537</v>
      </c>
      <c r="E2127" s="744" t="s">
        <v>2756</v>
      </c>
      <c r="F2127" s="662" t="s">
        <v>2726</v>
      </c>
      <c r="G2127" s="662" t="s">
        <v>2936</v>
      </c>
      <c r="H2127" s="662" t="s">
        <v>582</v>
      </c>
      <c r="I2127" s="662" t="s">
        <v>4398</v>
      </c>
      <c r="J2127" s="662" t="s">
        <v>4399</v>
      </c>
      <c r="K2127" s="662" t="s">
        <v>4400</v>
      </c>
      <c r="L2127" s="663">
        <v>0</v>
      </c>
      <c r="M2127" s="663">
        <v>0</v>
      </c>
      <c r="N2127" s="662">
        <v>1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11</v>
      </c>
      <c r="B2128" s="662" t="s">
        <v>581</v>
      </c>
      <c r="C2128" s="662" t="s">
        <v>2731</v>
      </c>
      <c r="D2128" s="743" t="s">
        <v>4537</v>
      </c>
      <c r="E2128" s="744" t="s">
        <v>2756</v>
      </c>
      <c r="F2128" s="662" t="s">
        <v>2726</v>
      </c>
      <c r="G2128" s="662" t="s">
        <v>3150</v>
      </c>
      <c r="H2128" s="662" t="s">
        <v>582</v>
      </c>
      <c r="I2128" s="662" t="s">
        <v>3738</v>
      </c>
      <c r="J2128" s="662" t="s">
        <v>3736</v>
      </c>
      <c r="K2128" s="662" t="s">
        <v>3739</v>
      </c>
      <c r="L2128" s="663">
        <v>0</v>
      </c>
      <c r="M2128" s="663">
        <v>0</v>
      </c>
      <c r="N2128" s="662">
        <v>1</v>
      </c>
      <c r="O2128" s="745">
        <v>0.5</v>
      </c>
      <c r="P2128" s="663">
        <v>0</v>
      </c>
      <c r="Q2128" s="678"/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11</v>
      </c>
      <c r="B2129" s="662" t="s">
        <v>581</v>
      </c>
      <c r="C2129" s="662" t="s">
        <v>2731</v>
      </c>
      <c r="D2129" s="743" t="s">
        <v>4537</v>
      </c>
      <c r="E2129" s="744" t="s">
        <v>2756</v>
      </c>
      <c r="F2129" s="662" t="s">
        <v>2726</v>
      </c>
      <c r="G2129" s="662" t="s">
        <v>3979</v>
      </c>
      <c r="H2129" s="662" t="s">
        <v>582</v>
      </c>
      <c r="I2129" s="662" t="s">
        <v>4401</v>
      </c>
      <c r="J2129" s="662" t="s">
        <v>3981</v>
      </c>
      <c r="K2129" s="662" t="s">
        <v>4402</v>
      </c>
      <c r="L2129" s="663">
        <v>0</v>
      </c>
      <c r="M2129" s="663">
        <v>0</v>
      </c>
      <c r="N2129" s="662">
        <v>1</v>
      </c>
      <c r="O2129" s="745">
        <v>1</v>
      </c>
      <c r="P2129" s="663">
        <v>0</v>
      </c>
      <c r="Q2129" s="678"/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11</v>
      </c>
      <c r="B2130" s="662" t="s">
        <v>581</v>
      </c>
      <c r="C2130" s="662" t="s">
        <v>2731</v>
      </c>
      <c r="D2130" s="743" t="s">
        <v>4537</v>
      </c>
      <c r="E2130" s="744" t="s">
        <v>2756</v>
      </c>
      <c r="F2130" s="662" t="s">
        <v>2728</v>
      </c>
      <c r="G2130" s="662" t="s">
        <v>4403</v>
      </c>
      <c r="H2130" s="662" t="s">
        <v>582</v>
      </c>
      <c r="I2130" s="662" t="s">
        <v>4404</v>
      </c>
      <c r="J2130" s="662" t="s">
        <v>4405</v>
      </c>
      <c r="K2130" s="662" t="s">
        <v>4406</v>
      </c>
      <c r="L2130" s="663">
        <v>1668</v>
      </c>
      <c r="M2130" s="663">
        <v>3336</v>
      </c>
      <c r="N2130" s="662">
        <v>2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11</v>
      </c>
      <c r="B2131" s="662" t="s">
        <v>581</v>
      </c>
      <c r="C2131" s="662" t="s">
        <v>2731</v>
      </c>
      <c r="D2131" s="743" t="s">
        <v>4537</v>
      </c>
      <c r="E2131" s="744" t="s">
        <v>2756</v>
      </c>
      <c r="F2131" s="662" t="s">
        <v>2728</v>
      </c>
      <c r="G2131" s="662" t="s">
        <v>2839</v>
      </c>
      <c r="H2131" s="662" t="s">
        <v>582</v>
      </c>
      <c r="I2131" s="662" t="s">
        <v>3167</v>
      </c>
      <c r="J2131" s="662" t="s">
        <v>3168</v>
      </c>
      <c r="K2131" s="662"/>
      <c r="L2131" s="663">
        <v>0</v>
      </c>
      <c r="M2131" s="663">
        <v>0</v>
      </c>
      <c r="N2131" s="662">
        <v>1</v>
      </c>
      <c r="O2131" s="745">
        <v>1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11</v>
      </c>
      <c r="B2132" s="662" t="s">
        <v>581</v>
      </c>
      <c r="C2132" s="662" t="s">
        <v>2731</v>
      </c>
      <c r="D2132" s="743" t="s">
        <v>4537</v>
      </c>
      <c r="E2132" s="744" t="s">
        <v>2756</v>
      </c>
      <c r="F2132" s="662" t="s">
        <v>2728</v>
      </c>
      <c r="G2132" s="662" t="s">
        <v>2839</v>
      </c>
      <c r="H2132" s="662" t="s">
        <v>582</v>
      </c>
      <c r="I2132" s="662" t="s">
        <v>2840</v>
      </c>
      <c r="J2132" s="662" t="s">
        <v>2841</v>
      </c>
      <c r="K2132" s="662" t="s">
        <v>2842</v>
      </c>
      <c r="L2132" s="663">
        <v>0</v>
      </c>
      <c r="M2132" s="663">
        <v>0</v>
      </c>
      <c r="N2132" s="662">
        <v>9</v>
      </c>
      <c r="O2132" s="745">
        <v>9</v>
      </c>
      <c r="P2132" s="663">
        <v>0</v>
      </c>
      <c r="Q2132" s="678"/>
      <c r="R2132" s="662">
        <v>1</v>
      </c>
      <c r="S2132" s="678">
        <v>0.1111111111111111</v>
      </c>
      <c r="T2132" s="745">
        <v>1</v>
      </c>
      <c r="U2132" s="701">
        <v>0.1111111111111111</v>
      </c>
    </row>
    <row r="2133" spans="1:21" ht="14.4" customHeight="1" x14ac:dyDescent="0.3">
      <c r="A2133" s="661">
        <v>11</v>
      </c>
      <c r="B2133" s="662" t="s">
        <v>581</v>
      </c>
      <c r="C2133" s="662" t="s">
        <v>2731</v>
      </c>
      <c r="D2133" s="743" t="s">
        <v>4537</v>
      </c>
      <c r="E2133" s="744" t="s">
        <v>2756</v>
      </c>
      <c r="F2133" s="662" t="s">
        <v>2728</v>
      </c>
      <c r="G2133" s="662" t="s">
        <v>2791</v>
      </c>
      <c r="H2133" s="662" t="s">
        <v>582</v>
      </c>
      <c r="I2133" s="662" t="s">
        <v>3187</v>
      </c>
      <c r="J2133" s="662" t="s">
        <v>3188</v>
      </c>
      <c r="K2133" s="662" t="s">
        <v>3189</v>
      </c>
      <c r="L2133" s="663">
        <v>35.75</v>
      </c>
      <c r="M2133" s="663">
        <v>35.75</v>
      </c>
      <c r="N2133" s="662">
        <v>1</v>
      </c>
      <c r="O2133" s="745">
        <v>1</v>
      </c>
      <c r="P2133" s="663">
        <v>35.75</v>
      </c>
      <c r="Q2133" s="678">
        <v>1</v>
      </c>
      <c r="R2133" s="662">
        <v>1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11</v>
      </c>
      <c r="B2134" s="662" t="s">
        <v>581</v>
      </c>
      <c r="C2134" s="662" t="s">
        <v>2731</v>
      </c>
      <c r="D2134" s="743" t="s">
        <v>4537</v>
      </c>
      <c r="E2134" s="744" t="s">
        <v>2756</v>
      </c>
      <c r="F2134" s="662" t="s">
        <v>2728</v>
      </c>
      <c r="G2134" s="662" t="s">
        <v>2795</v>
      </c>
      <c r="H2134" s="662" t="s">
        <v>582</v>
      </c>
      <c r="I2134" s="662" t="s">
        <v>3192</v>
      </c>
      <c r="J2134" s="662" t="s">
        <v>3193</v>
      </c>
      <c r="K2134" s="662" t="s">
        <v>3194</v>
      </c>
      <c r="L2134" s="663">
        <v>400</v>
      </c>
      <c r="M2134" s="663">
        <v>400</v>
      </c>
      <c r="N2134" s="662">
        <v>1</v>
      </c>
      <c r="O2134" s="745">
        <v>1</v>
      </c>
      <c r="P2134" s="663">
        <v>400</v>
      </c>
      <c r="Q2134" s="678">
        <v>1</v>
      </c>
      <c r="R2134" s="662">
        <v>1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11</v>
      </c>
      <c r="B2135" s="662" t="s">
        <v>581</v>
      </c>
      <c r="C2135" s="662" t="s">
        <v>2731</v>
      </c>
      <c r="D2135" s="743" t="s">
        <v>4537</v>
      </c>
      <c r="E2135" s="744" t="s">
        <v>2756</v>
      </c>
      <c r="F2135" s="662" t="s">
        <v>2728</v>
      </c>
      <c r="G2135" s="662" t="s">
        <v>2795</v>
      </c>
      <c r="H2135" s="662" t="s">
        <v>582</v>
      </c>
      <c r="I2135" s="662" t="s">
        <v>3207</v>
      </c>
      <c r="J2135" s="662" t="s">
        <v>3208</v>
      </c>
      <c r="K2135" s="662"/>
      <c r="L2135" s="663">
        <v>600</v>
      </c>
      <c r="M2135" s="663">
        <v>1800</v>
      </c>
      <c r="N2135" s="662">
        <v>3</v>
      </c>
      <c r="O2135" s="745">
        <v>3</v>
      </c>
      <c r="P2135" s="663">
        <v>1200</v>
      </c>
      <c r="Q2135" s="678">
        <v>0.66666666666666663</v>
      </c>
      <c r="R2135" s="662">
        <v>2</v>
      </c>
      <c r="S2135" s="678">
        <v>0.66666666666666663</v>
      </c>
      <c r="T2135" s="745">
        <v>2</v>
      </c>
      <c r="U2135" s="701">
        <v>0.66666666666666663</v>
      </c>
    </row>
    <row r="2136" spans="1:21" ht="14.4" customHeight="1" x14ac:dyDescent="0.3">
      <c r="A2136" s="661">
        <v>11</v>
      </c>
      <c r="B2136" s="662" t="s">
        <v>581</v>
      </c>
      <c r="C2136" s="662" t="s">
        <v>2731</v>
      </c>
      <c r="D2136" s="743" t="s">
        <v>4537</v>
      </c>
      <c r="E2136" s="744" t="s">
        <v>2756</v>
      </c>
      <c r="F2136" s="662" t="s">
        <v>2728</v>
      </c>
      <c r="G2136" s="662" t="s">
        <v>2795</v>
      </c>
      <c r="H2136" s="662" t="s">
        <v>582</v>
      </c>
      <c r="I2136" s="662" t="s">
        <v>4407</v>
      </c>
      <c r="J2136" s="662" t="s">
        <v>4408</v>
      </c>
      <c r="K2136" s="662" t="s">
        <v>4409</v>
      </c>
      <c r="L2136" s="663">
        <v>1978.94</v>
      </c>
      <c r="M2136" s="663">
        <v>1978.94</v>
      </c>
      <c r="N2136" s="662">
        <v>1</v>
      </c>
      <c r="O2136" s="745">
        <v>1</v>
      </c>
      <c r="P2136" s="663">
        <v>1978.94</v>
      </c>
      <c r="Q2136" s="678">
        <v>1</v>
      </c>
      <c r="R2136" s="662">
        <v>1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11</v>
      </c>
      <c r="B2137" s="662" t="s">
        <v>581</v>
      </c>
      <c r="C2137" s="662" t="s">
        <v>2731</v>
      </c>
      <c r="D2137" s="743" t="s">
        <v>4537</v>
      </c>
      <c r="E2137" s="744" t="s">
        <v>2756</v>
      </c>
      <c r="F2137" s="662" t="s">
        <v>2728</v>
      </c>
      <c r="G2137" s="662" t="s">
        <v>2795</v>
      </c>
      <c r="H2137" s="662" t="s">
        <v>582</v>
      </c>
      <c r="I2137" s="662" t="s">
        <v>3218</v>
      </c>
      <c r="J2137" s="662" t="s">
        <v>3219</v>
      </c>
      <c r="K2137" s="662" t="s">
        <v>3220</v>
      </c>
      <c r="L2137" s="663">
        <v>1600</v>
      </c>
      <c r="M2137" s="663">
        <v>1600</v>
      </c>
      <c r="N2137" s="662">
        <v>1</v>
      </c>
      <c r="O2137" s="745">
        <v>1</v>
      </c>
      <c r="P2137" s="663">
        <v>1600</v>
      </c>
      <c r="Q2137" s="678">
        <v>1</v>
      </c>
      <c r="R2137" s="662">
        <v>1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11</v>
      </c>
      <c r="B2138" s="662" t="s">
        <v>581</v>
      </c>
      <c r="C2138" s="662" t="s">
        <v>2731</v>
      </c>
      <c r="D2138" s="743" t="s">
        <v>4537</v>
      </c>
      <c r="E2138" s="744" t="s">
        <v>2756</v>
      </c>
      <c r="F2138" s="662" t="s">
        <v>2728</v>
      </c>
      <c r="G2138" s="662" t="s">
        <v>2795</v>
      </c>
      <c r="H2138" s="662" t="s">
        <v>582</v>
      </c>
      <c r="I2138" s="662" t="s">
        <v>3505</v>
      </c>
      <c r="J2138" s="662" t="s">
        <v>3506</v>
      </c>
      <c r="K2138" s="662" t="s">
        <v>3507</v>
      </c>
      <c r="L2138" s="663">
        <v>350</v>
      </c>
      <c r="M2138" s="663">
        <v>350</v>
      </c>
      <c r="N2138" s="662">
        <v>1</v>
      </c>
      <c r="O2138" s="745">
        <v>1</v>
      </c>
      <c r="P2138" s="663">
        <v>350</v>
      </c>
      <c r="Q2138" s="678">
        <v>1</v>
      </c>
      <c r="R2138" s="662">
        <v>1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11</v>
      </c>
      <c r="B2139" s="662" t="s">
        <v>581</v>
      </c>
      <c r="C2139" s="662" t="s">
        <v>2731</v>
      </c>
      <c r="D2139" s="743" t="s">
        <v>4537</v>
      </c>
      <c r="E2139" s="744" t="s">
        <v>2756</v>
      </c>
      <c r="F2139" s="662" t="s">
        <v>2728</v>
      </c>
      <c r="G2139" s="662" t="s">
        <v>2795</v>
      </c>
      <c r="H2139" s="662" t="s">
        <v>582</v>
      </c>
      <c r="I2139" s="662" t="s">
        <v>4410</v>
      </c>
      <c r="J2139" s="662" t="s">
        <v>4411</v>
      </c>
      <c r="K2139" s="662"/>
      <c r="L2139" s="663">
        <v>2200</v>
      </c>
      <c r="M2139" s="663">
        <v>2200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11</v>
      </c>
      <c r="B2140" s="662" t="s">
        <v>581</v>
      </c>
      <c r="C2140" s="662" t="s">
        <v>2731</v>
      </c>
      <c r="D2140" s="743" t="s">
        <v>4537</v>
      </c>
      <c r="E2140" s="744" t="s">
        <v>2756</v>
      </c>
      <c r="F2140" s="662" t="s">
        <v>2728</v>
      </c>
      <c r="G2140" s="662" t="s">
        <v>2795</v>
      </c>
      <c r="H2140" s="662" t="s">
        <v>582</v>
      </c>
      <c r="I2140" s="662" t="s">
        <v>4304</v>
      </c>
      <c r="J2140" s="662" t="s">
        <v>4305</v>
      </c>
      <c r="K2140" s="662" t="s">
        <v>4153</v>
      </c>
      <c r="L2140" s="663">
        <v>100</v>
      </c>
      <c r="M2140" s="663">
        <v>100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11</v>
      </c>
      <c r="B2141" s="662" t="s">
        <v>581</v>
      </c>
      <c r="C2141" s="662" t="s">
        <v>2731</v>
      </c>
      <c r="D2141" s="743" t="s">
        <v>4537</v>
      </c>
      <c r="E2141" s="744" t="s">
        <v>2756</v>
      </c>
      <c r="F2141" s="662" t="s">
        <v>2728</v>
      </c>
      <c r="G2141" s="662" t="s">
        <v>2809</v>
      </c>
      <c r="H2141" s="662" t="s">
        <v>582</v>
      </c>
      <c r="I2141" s="662" t="s">
        <v>2843</v>
      </c>
      <c r="J2141" s="662" t="s">
        <v>2844</v>
      </c>
      <c r="K2141" s="662" t="s">
        <v>2845</v>
      </c>
      <c r="L2141" s="663">
        <v>950</v>
      </c>
      <c r="M2141" s="663">
        <v>950</v>
      </c>
      <c r="N2141" s="662">
        <v>1</v>
      </c>
      <c r="O2141" s="745">
        <v>1</v>
      </c>
      <c r="P2141" s="663">
        <v>950</v>
      </c>
      <c r="Q2141" s="678">
        <v>1</v>
      </c>
      <c r="R2141" s="662">
        <v>1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11</v>
      </c>
      <c r="B2142" s="662" t="s">
        <v>581</v>
      </c>
      <c r="C2142" s="662" t="s">
        <v>2731</v>
      </c>
      <c r="D2142" s="743" t="s">
        <v>4537</v>
      </c>
      <c r="E2142" s="744" t="s">
        <v>2756</v>
      </c>
      <c r="F2142" s="662" t="s">
        <v>2728</v>
      </c>
      <c r="G2142" s="662" t="s">
        <v>2809</v>
      </c>
      <c r="H2142" s="662" t="s">
        <v>582</v>
      </c>
      <c r="I2142" s="662" t="s">
        <v>2846</v>
      </c>
      <c r="J2142" s="662" t="s">
        <v>2847</v>
      </c>
      <c r="K2142" s="662" t="s">
        <v>2848</v>
      </c>
      <c r="L2142" s="663">
        <v>1075</v>
      </c>
      <c r="M2142" s="663">
        <v>1075</v>
      </c>
      <c r="N2142" s="662">
        <v>1</v>
      </c>
      <c r="O2142" s="745">
        <v>1</v>
      </c>
      <c r="P2142" s="663">
        <v>1075</v>
      </c>
      <c r="Q2142" s="678">
        <v>1</v>
      </c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11</v>
      </c>
      <c r="B2143" s="662" t="s">
        <v>581</v>
      </c>
      <c r="C2143" s="662" t="s">
        <v>2731</v>
      </c>
      <c r="D2143" s="743" t="s">
        <v>4537</v>
      </c>
      <c r="E2143" s="744" t="s">
        <v>2756</v>
      </c>
      <c r="F2143" s="662" t="s">
        <v>2728</v>
      </c>
      <c r="G2143" s="662" t="s">
        <v>2809</v>
      </c>
      <c r="H2143" s="662" t="s">
        <v>582</v>
      </c>
      <c r="I2143" s="662" t="s">
        <v>3580</v>
      </c>
      <c r="J2143" s="662" t="s">
        <v>3581</v>
      </c>
      <c r="K2143" s="662" t="s">
        <v>3582</v>
      </c>
      <c r="L2143" s="663">
        <v>300</v>
      </c>
      <c r="M2143" s="663">
        <v>600</v>
      </c>
      <c r="N2143" s="662">
        <v>2</v>
      </c>
      <c r="O2143" s="745">
        <v>1</v>
      </c>
      <c r="P2143" s="663">
        <v>600</v>
      </c>
      <c r="Q2143" s="678">
        <v>1</v>
      </c>
      <c r="R2143" s="662">
        <v>2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11</v>
      </c>
      <c r="B2144" s="662" t="s">
        <v>581</v>
      </c>
      <c r="C2144" s="662" t="s">
        <v>2731</v>
      </c>
      <c r="D2144" s="743" t="s">
        <v>4537</v>
      </c>
      <c r="E2144" s="744" t="s">
        <v>2756</v>
      </c>
      <c r="F2144" s="662" t="s">
        <v>2728</v>
      </c>
      <c r="G2144" s="662" t="s">
        <v>2809</v>
      </c>
      <c r="H2144" s="662" t="s">
        <v>582</v>
      </c>
      <c r="I2144" s="662" t="s">
        <v>2921</v>
      </c>
      <c r="J2144" s="662" t="s">
        <v>2922</v>
      </c>
      <c r="K2144" s="662" t="s">
        <v>2923</v>
      </c>
      <c r="L2144" s="663">
        <v>200</v>
      </c>
      <c r="M2144" s="663">
        <v>28200</v>
      </c>
      <c r="N2144" s="662">
        <v>141</v>
      </c>
      <c r="O2144" s="745">
        <v>71</v>
      </c>
      <c r="P2144" s="663">
        <v>25000</v>
      </c>
      <c r="Q2144" s="678">
        <v>0.88652482269503541</v>
      </c>
      <c r="R2144" s="662">
        <v>125</v>
      </c>
      <c r="S2144" s="678">
        <v>0.88652482269503541</v>
      </c>
      <c r="T2144" s="745">
        <v>63</v>
      </c>
      <c r="U2144" s="701">
        <v>0.88732394366197187</v>
      </c>
    </row>
    <row r="2145" spans="1:21" ht="14.4" customHeight="1" x14ac:dyDescent="0.3">
      <c r="A2145" s="661">
        <v>11</v>
      </c>
      <c r="B2145" s="662" t="s">
        <v>581</v>
      </c>
      <c r="C2145" s="662" t="s">
        <v>2731</v>
      </c>
      <c r="D2145" s="743" t="s">
        <v>4537</v>
      </c>
      <c r="E2145" s="744" t="s">
        <v>2756</v>
      </c>
      <c r="F2145" s="662" t="s">
        <v>2728</v>
      </c>
      <c r="G2145" s="662" t="s">
        <v>2809</v>
      </c>
      <c r="H2145" s="662" t="s">
        <v>582</v>
      </c>
      <c r="I2145" s="662" t="s">
        <v>2813</v>
      </c>
      <c r="J2145" s="662" t="s">
        <v>2814</v>
      </c>
      <c r="K2145" s="662" t="s">
        <v>2815</v>
      </c>
      <c r="L2145" s="663">
        <v>278.75</v>
      </c>
      <c r="M2145" s="663">
        <v>15610</v>
      </c>
      <c r="N2145" s="662">
        <v>56</v>
      </c>
      <c r="O2145" s="745">
        <v>28</v>
      </c>
      <c r="P2145" s="663">
        <v>12822.5</v>
      </c>
      <c r="Q2145" s="678">
        <v>0.8214285714285714</v>
      </c>
      <c r="R2145" s="662">
        <v>46</v>
      </c>
      <c r="S2145" s="678">
        <v>0.8214285714285714</v>
      </c>
      <c r="T2145" s="745">
        <v>23</v>
      </c>
      <c r="U2145" s="701">
        <v>0.8214285714285714</v>
      </c>
    </row>
    <row r="2146" spans="1:21" ht="14.4" customHeight="1" x14ac:dyDescent="0.3">
      <c r="A2146" s="661">
        <v>11</v>
      </c>
      <c r="B2146" s="662" t="s">
        <v>581</v>
      </c>
      <c r="C2146" s="662" t="s">
        <v>2731</v>
      </c>
      <c r="D2146" s="743" t="s">
        <v>4537</v>
      </c>
      <c r="E2146" s="744" t="s">
        <v>2756</v>
      </c>
      <c r="F2146" s="662" t="s">
        <v>2728</v>
      </c>
      <c r="G2146" s="662" t="s">
        <v>2809</v>
      </c>
      <c r="H2146" s="662" t="s">
        <v>582</v>
      </c>
      <c r="I2146" s="662" t="s">
        <v>3254</v>
      </c>
      <c r="J2146" s="662" t="s">
        <v>3255</v>
      </c>
      <c r="K2146" s="662" t="s">
        <v>3256</v>
      </c>
      <c r="L2146" s="663">
        <v>1150</v>
      </c>
      <c r="M2146" s="663">
        <v>1150</v>
      </c>
      <c r="N2146" s="662">
        <v>1</v>
      </c>
      <c r="O2146" s="745">
        <v>1</v>
      </c>
      <c r="P2146" s="663">
        <v>1150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11</v>
      </c>
      <c r="B2147" s="662" t="s">
        <v>581</v>
      </c>
      <c r="C2147" s="662" t="s">
        <v>2731</v>
      </c>
      <c r="D2147" s="743" t="s">
        <v>4537</v>
      </c>
      <c r="E2147" s="744" t="s">
        <v>2756</v>
      </c>
      <c r="F2147" s="662" t="s">
        <v>2728</v>
      </c>
      <c r="G2147" s="662" t="s">
        <v>2849</v>
      </c>
      <c r="H2147" s="662" t="s">
        <v>582</v>
      </c>
      <c r="I2147" s="662" t="s">
        <v>4412</v>
      </c>
      <c r="J2147" s="662" t="s">
        <v>4413</v>
      </c>
      <c r="K2147" s="662" t="s">
        <v>4414</v>
      </c>
      <c r="L2147" s="663">
        <v>0</v>
      </c>
      <c r="M2147" s="663">
        <v>0</v>
      </c>
      <c r="N2147" s="662">
        <v>1</v>
      </c>
      <c r="O2147" s="745">
        <v>1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11</v>
      </c>
      <c r="B2148" s="662" t="s">
        <v>581</v>
      </c>
      <c r="C2148" s="662" t="s">
        <v>2731</v>
      </c>
      <c r="D2148" s="743" t="s">
        <v>4537</v>
      </c>
      <c r="E2148" s="744" t="s">
        <v>2756</v>
      </c>
      <c r="F2148" s="662" t="s">
        <v>2728</v>
      </c>
      <c r="G2148" s="662" t="s">
        <v>3278</v>
      </c>
      <c r="H2148" s="662" t="s">
        <v>582</v>
      </c>
      <c r="I2148" s="662" t="s">
        <v>3279</v>
      </c>
      <c r="J2148" s="662" t="s">
        <v>3280</v>
      </c>
      <c r="K2148" s="662" t="s">
        <v>3281</v>
      </c>
      <c r="L2148" s="663">
        <v>1659.44</v>
      </c>
      <c r="M2148" s="663">
        <v>1659.44</v>
      </c>
      <c r="N2148" s="662">
        <v>1</v>
      </c>
      <c r="O2148" s="745">
        <v>1</v>
      </c>
      <c r="P2148" s="663">
        <v>1659.44</v>
      </c>
      <c r="Q2148" s="678">
        <v>1</v>
      </c>
      <c r="R2148" s="662">
        <v>1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11</v>
      </c>
      <c r="B2149" s="662" t="s">
        <v>581</v>
      </c>
      <c r="C2149" s="662" t="s">
        <v>2731</v>
      </c>
      <c r="D2149" s="743" t="s">
        <v>4537</v>
      </c>
      <c r="E2149" s="744" t="s">
        <v>2756</v>
      </c>
      <c r="F2149" s="662" t="s">
        <v>2728</v>
      </c>
      <c r="G2149" s="662" t="s">
        <v>3278</v>
      </c>
      <c r="H2149" s="662" t="s">
        <v>582</v>
      </c>
      <c r="I2149" s="662" t="s">
        <v>3478</v>
      </c>
      <c r="J2149" s="662" t="s">
        <v>3479</v>
      </c>
      <c r="K2149" s="662" t="s">
        <v>3480</v>
      </c>
      <c r="L2149" s="663">
        <v>553.15</v>
      </c>
      <c r="M2149" s="663">
        <v>16594.5</v>
      </c>
      <c r="N2149" s="662">
        <v>30</v>
      </c>
      <c r="O2149" s="745">
        <v>10</v>
      </c>
      <c r="P2149" s="663">
        <v>9956.7000000000007</v>
      </c>
      <c r="Q2149" s="678">
        <v>0.60000000000000009</v>
      </c>
      <c r="R2149" s="662">
        <v>18</v>
      </c>
      <c r="S2149" s="678">
        <v>0.6</v>
      </c>
      <c r="T2149" s="745">
        <v>6</v>
      </c>
      <c r="U2149" s="701">
        <v>0.6</v>
      </c>
    </row>
    <row r="2150" spans="1:21" ht="14.4" customHeight="1" x14ac:dyDescent="0.3">
      <c r="A2150" s="661">
        <v>11</v>
      </c>
      <c r="B2150" s="662" t="s">
        <v>581</v>
      </c>
      <c r="C2150" s="662" t="s">
        <v>2731</v>
      </c>
      <c r="D2150" s="743" t="s">
        <v>4537</v>
      </c>
      <c r="E2150" s="744" t="s">
        <v>2757</v>
      </c>
      <c r="F2150" s="662" t="s">
        <v>2726</v>
      </c>
      <c r="G2150" s="662" t="s">
        <v>3018</v>
      </c>
      <c r="H2150" s="662" t="s">
        <v>582</v>
      </c>
      <c r="I2150" s="662" t="s">
        <v>3022</v>
      </c>
      <c r="J2150" s="662" t="s">
        <v>2743</v>
      </c>
      <c r="K2150" s="662"/>
      <c r="L2150" s="663">
        <v>96.84</v>
      </c>
      <c r="M2150" s="663">
        <v>96.84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11</v>
      </c>
      <c r="B2151" s="662" t="s">
        <v>581</v>
      </c>
      <c r="C2151" s="662" t="s">
        <v>2731</v>
      </c>
      <c r="D2151" s="743" t="s">
        <v>4537</v>
      </c>
      <c r="E2151" s="744" t="s">
        <v>2757</v>
      </c>
      <c r="F2151" s="662" t="s">
        <v>2726</v>
      </c>
      <c r="G2151" s="662" t="s">
        <v>3018</v>
      </c>
      <c r="H2151" s="662" t="s">
        <v>582</v>
      </c>
      <c r="I2151" s="662" t="s">
        <v>4057</v>
      </c>
      <c r="J2151" s="662" t="s">
        <v>3020</v>
      </c>
      <c r="K2151" s="662" t="s">
        <v>3021</v>
      </c>
      <c r="L2151" s="663">
        <v>24.35</v>
      </c>
      <c r="M2151" s="663">
        <v>48.7</v>
      </c>
      <c r="N2151" s="662">
        <v>2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11</v>
      </c>
      <c r="B2152" s="662" t="s">
        <v>581</v>
      </c>
      <c r="C2152" s="662" t="s">
        <v>2731</v>
      </c>
      <c r="D2152" s="743" t="s">
        <v>4537</v>
      </c>
      <c r="E2152" s="744" t="s">
        <v>2757</v>
      </c>
      <c r="F2152" s="662" t="s">
        <v>2726</v>
      </c>
      <c r="G2152" s="662" t="s">
        <v>3018</v>
      </c>
      <c r="H2152" s="662" t="s">
        <v>582</v>
      </c>
      <c r="I2152" s="662" t="s">
        <v>3289</v>
      </c>
      <c r="J2152" s="662" t="s">
        <v>3020</v>
      </c>
      <c r="K2152" s="662" t="s">
        <v>3023</v>
      </c>
      <c r="L2152" s="663">
        <v>96.84</v>
      </c>
      <c r="M2152" s="663">
        <v>193.68</v>
      </c>
      <c r="N2152" s="662">
        <v>2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11</v>
      </c>
      <c r="B2153" s="662" t="s">
        <v>581</v>
      </c>
      <c r="C2153" s="662" t="s">
        <v>2731</v>
      </c>
      <c r="D2153" s="743" t="s">
        <v>4537</v>
      </c>
      <c r="E2153" s="744" t="s">
        <v>2757</v>
      </c>
      <c r="F2153" s="662" t="s">
        <v>2726</v>
      </c>
      <c r="G2153" s="662" t="s">
        <v>3018</v>
      </c>
      <c r="H2153" s="662" t="s">
        <v>582</v>
      </c>
      <c r="I2153" s="662" t="s">
        <v>3289</v>
      </c>
      <c r="J2153" s="662" t="s">
        <v>3020</v>
      </c>
      <c r="K2153" s="662" t="s">
        <v>3023</v>
      </c>
      <c r="L2153" s="663">
        <v>73.069999999999993</v>
      </c>
      <c r="M2153" s="663">
        <v>219.20999999999998</v>
      </c>
      <c r="N2153" s="662">
        <v>3</v>
      </c>
      <c r="O2153" s="745">
        <v>1.5</v>
      </c>
      <c r="P2153" s="663">
        <v>146.13999999999999</v>
      </c>
      <c r="Q2153" s="678">
        <v>0.66666666666666663</v>
      </c>
      <c r="R2153" s="662">
        <v>2</v>
      </c>
      <c r="S2153" s="678">
        <v>0.66666666666666663</v>
      </c>
      <c r="T2153" s="745">
        <v>1</v>
      </c>
      <c r="U2153" s="701">
        <v>0.66666666666666663</v>
      </c>
    </row>
    <row r="2154" spans="1:21" ht="14.4" customHeight="1" x14ac:dyDescent="0.3">
      <c r="A2154" s="661">
        <v>11</v>
      </c>
      <c r="B2154" s="662" t="s">
        <v>581</v>
      </c>
      <c r="C2154" s="662" t="s">
        <v>2731</v>
      </c>
      <c r="D2154" s="743" t="s">
        <v>4537</v>
      </c>
      <c r="E2154" s="744" t="s">
        <v>2757</v>
      </c>
      <c r="F2154" s="662" t="s">
        <v>2726</v>
      </c>
      <c r="G2154" s="662" t="s">
        <v>3290</v>
      </c>
      <c r="H2154" s="662" t="s">
        <v>582</v>
      </c>
      <c r="I2154" s="662" t="s">
        <v>4415</v>
      </c>
      <c r="J2154" s="662" t="s">
        <v>4416</v>
      </c>
      <c r="K2154" s="662" t="s">
        <v>4417</v>
      </c>
      <c r="L2154" s="663">
        <v>1295.6400000000001</v>
      </c>
      <c r="M2154" s="663">
        <v>1295.6400000000001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11</v>
      </c>
      <c r="B2155" s="662" t="s">
        <v>581</v>
      </c>
      <c r="C2155" s="662" t="s">
        <v>2731</v>
      </c>
      <c r="D2155" s="743" t="s">
        <v>4537</v>
      </c>
      <c r="E2155" s="744" t="s">
        <v>2757</v>
      </c>
      <c r="F2155" s="662" t="s">
        <v>2726</v>
      </c>
      <c r="G2155" s="662" t="s">
        <v>2765</v>
      </c>
      <c r="H2155" s="662" t="s">
        <v>1064</v>
      </c>
      <c r="I2155" s="662" t="s">
        <v>1272</v>
      </c>
      <c r="J2155" s="662" t="s">
        <v>2587</v>
      </c>
      <c r="K2155" s="662" t="s">
        <v>2588</v>
      </c>
      <c r="L2155" s="663">
        <v>154.36000000000001</v>
      </c>
      <c r="M2155" s="663">
        <v>926.16000000000008</v>
      </c>
      <c r="N2155" s="662">
        <v>6</v>
      </c>
      <c r="O2155" s="745">
        <v>3.5</v>
      </c>
      <c r="P2155" s="663">
        <v>463.08000000000004</v>
      </c>
      <c r="Q2155" s="678">
        <v>0.5</v>
      </c>
      <c r="R2155" s="662">
        <v>3</v>
      </c>
      <c r="S2155" s="678">
        <v>0.5</v>
      </c>
      <c r="T2155" s="745">
        <v>1</v>
      </c>
      <c r="U2155" s="701">
        <v>0.2857142857142857</v>
      </c>
    </row>
    <row r="2156" spans="1:21" ht="14.4" customHeight="1" x14ac:dyDescent="0.3">
      <c r="A2156" s="661">
        <v>11</v>
      </c>
      <c r="B2156" s="662" t="s">
        <v>581</v>
      </c>
      <c r="C2156" s="662" t="s">
        <v>2731</v>
      </c>
      <c r="D2156" s="743" t="s">
        <v>4537</v>
      </c>
      <c r="E2156" s="744" t="s">
        <v>2757</v>
      </c>
      <c r="F2156" s="662" t="s">
        <v>2726</v>
      </c>
      <c r="G2156" s="662" t="s">
        <v>2765</v>
      </c>
      <c r="H2156" s="662" t="s">
        <v>1064</v>
      </c>
      <c r="I2156" s="662" t="s">
        <v>2965</v>
      </c>
      <c r="J2156" s="662" t="s">
        <v>2587</v>
      </c>
      <c r="K2156" s="662" t="s">
        <v>2951</v>
      </c>
      <c r="L2156" s="663">
        <v>225.06</v>
      </c>
      <c r="M2156" s="663">
        <v>225.06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11</v>
      </c>
      <c r="B2157" s="662" t="s">
        <v>581</v>
      </c>
      <c r="C2157" s="662" t="s">
        <v>2731</v>
      </c>
      <c r="D2157" s="743" t="s">
        <v>4537</v>
      </c>
      <c r="E2157" s="744" t="s">
        <v>2757</v>
      </c>
      <c r="F2157" s="662" t="s">
        <v>2726</v>
      </c>
      <c r="G2157" s="662" t="s">
        <v>2765</v>
      </c>
      <c r="H2157" s="662" t="s">
        <v>582</v>
      </c>
      <c r="I2157" s="662" t="s">
        <v>3027</v>
      </c>
      <c r="J2157" s="662" t="s">
        <v>3025</v>
      </c>
      <c r="K2157" s="662" t="s">
        <v>2588</v>
      </c>
      <c r="L2157" s="663">
        <v>154.36000000000001</v>
      </c>
      <c r="M2157" s="663">
        <v>463.08000000000004</v>
      </c>
      <c r="N2157" s="662">
        <v>3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11</v>
      </c>
      <c r="B2158" s="662" t="s">
        <v>581</v>
      </c>
      <c r="C2158" s="662" t="s">
        <v>2731</v>
      </c>
      <c r="D2158" s="743" t="s">
        <v>4537</v>
      </c>
      <c r="E2158" s="744" t="s">
        <v>2757</v>
      </c>
      <c r="F2158" s="662" t="s">
        <v>2726</v>
      </c>
      <c r="G2158" s="662" t="s">
        <v>2966</v>
      </c>
      <c r="H2158" s="662" t="s">
        <v>582</v>
      </c>
      <c r="I2158" s="662" t="s">
        <v>2967</v>
      </c>
      <c r="J2158" s="662" t="s">
        <v>2968</v>
      </c>
      <c r="K2158" s="662" t="s">
        <v>2969</v>
      </c>
      <c r="L2158" s="663">
        <v>159.71</v>
      </c>
      <c r="M2158" s="663">
        <v>7666.08</v>
      </c>
      <c r="N2158" s="662">
        <v>48</v>
      </c>
      <c r="O2158" s="745">
        <v>13</v>
      </c>
      <c r="P2158" s="663">
        <v>3034.4900000000002</v>
      </c>
      <c r="Q2158" s="678">
        <v>0.39583333333333337</v>
      </c>
      <c r="R2158" s="662">
        <v>19</v>
      </c>
      <c r="S2158" s="678">
        <v>0.39583333333333331</v>
      </c>
      <c r="T2158" s="745">
        <v>5.5</v>
      </c>
      <c r="U2158" s="701">
        <v>0.42307692307692307</v>
      </c>
    </row>
    <row r="2159" spans="1:21" ht="14.4" customHeight="1" x14ac:dyDescent="0.3">
      <c r="A2159" s="661">
        <v>11</v>
      </c>
      <c r="B2159" s="662" t="s">
        <v>581</v>
      </c>
      <c r="C2159" s="662" t="s">
        <v>2731</v>
      </c>
      <c r="D2159" s="743" t="s">
        <v>4537</v>
      </c>
      <c r="E2159" s="744" t="s">
        <v>2757</v>
      </c>
      <c r="F2159" s="662" t="s">
        <v>2726</v>
      </c>
      <c r="G2159" s="662" t="s">
        <v>2766</v>
      </c>
      <c r="H2159" s="662" t="s">
        <v>582</v>
      </c>
      <c r="I2159" s="662" t="s">
        <v>2818</v>
      </c>
      <c r="J2159" s="662" t="s">
        <v>1248</v>
      </c>
      <c r="K2159" s="662" t="s">
        <v>2594</v>
      </c>
      <c r="L2159" s="663">
        <v>170.52</v>
      </c>
      <c r="M2159" s="663">
        <v>3069.36</v>
      </c>
      <c r="N2159" s="662">
        <v>18</v>
      </c>
      <c r="O2159" s="745">
        <v>7</v>
      </c>
      <c r="P2159" s="663">
        <v>2387.2800000000002</v>
      </c>
      <c r="Q2159" s="678">
        <v>0.77777777777777779</v>
      </c>
      <c r="R2159" s="662">
        <v>14</v>
      </c>
      <c r="S2159" s="678">
        <v>0.77777777777777779</v>
      </c>
      <c r="T2159" s="745">
        <v>5.5</v>
      </c>
      <c r="U2159" s="701">
        <v>0.7857142857142857</v>
      </c>
    </row>
    <row r="2160" spans="1:21" ht="14.4" customHeight="1" x14ac:dyDescent="0.3">
      <c r="A2160" s="661">
        <v>11</v>
      </c>
      <c r="B2160" s="662" t="s">
        <v>581</v>
      </c>
      <c r="C2160" s="662" t="s">
        <v>2731</v>
      </c>
      <c r="D2160" s="743" t="s">
        <v>4537</v>
      </c>
      <c r="E2160" s="744" t="s">
        <v>2757</v>
      </c>
      <c r="F2160" s="662" t="s">
        <v>2726</v>
      </c>
      <c r="G2160" s="662" t="s">
        <v>2766</v>
      </c>
      <c r="H2160" s="662" t="s">
        <v>582</v>
      </c>
      <c r="I2160" s="662" t="s">
        <v>2767</v>
      </c>
      <c r="J2160" s="662" t="s">
        <v>1248</v>
      </c>
      <c r="K2160" s="662" t="s">
        <v>1237</v>
      </c>
      <c r="L2160" s="663">
        <v>0</v>
      </c>
      <c r="M2160" s="663">
        <v>0</v>
      </c>
      <c r="N2160" s="662">
        <v>2</v>
      </c>
      <c r="O2160" s="745">
        <v>2</v>
      </c>
      <c r="P2160" s="663">
        <v>0</v>
      </c>
      <c r="Q2160" s="678"/>
      <c r="R2160" s="662">
        <v>2</v>
      </c>
      <c r="S2160" s="678">
        <v>1</v>
      </c>
      <c r="T2160" s="745">
        <v>2</v>
      </c>
      <c r="U2160" s="701">
        <v>1</v>
      </c>
    </row>
    <row r="2161" spans="1:21" ht="14.4" customHeight="1" x14ac:dyDescent="0.3">
      <c r="A2161" s="661">
        <v>11</v>
      </c>
      <c r="B2161" s="662" t="s">
        <v>581</v>
      </c>
      <c r="C2161" s="662" t="s">
        <v>2731</v>
      </c>
      <c r="D2161" s="743" t="s">
        <v>4537</v>
      </c>
      <c r="E2161" s="744" t="s">
        <v>2757</v>
      </c>
      <c r="F2161" s="662" t="s">
        <v>2726</v>
      </c>
      <c r="G2161" s="662" t="s">
        <v>3316</v>
      </c>
      <c r="H2161" s="662" t="s">
        <v>582</v>
      </c>
      <c r="I2161" s="662" t="s">
        <v>3511</v>
      </c>
      <c r="J2161" s="662" t="s">
        <v>3318</v>
      </c>
      <c r="K2161" s="662" t="s">
        <v>3512</v>
      </c>
      <c r="L2161" s="663">
        <v>0</v>
      </c>
      <c r="M2161" s="663">
        <v>0</v>
      </c>
      <c r="N2161" s="662">
        <v>1</v>
      </c>
      <c r="O2161" s="745">
        <v>0.5</v>
      </c>
      <c r="P2161" s="663">
        <v>0</v>
      </c>
      <c r="Q2161" s="678"/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11</v>
      </c>
      <c r="B2162" s="662" t="s">
        <v>581</v>
      </c>
      <c r="C2162" s="662" t="s">
        <v>2731</v>
      </c>
      <c r="D2162" s="743" t="s">
        <v>4537</v>
      </c>
      <c r="E2162" s="744" t="s">
        <v>2757</v>
      </c>
      <c r="F2162" s="662" t="s">
        <v>2726</v>
      </c>
      <c r="G2162" s="662" t="s">
        <v>2769</v>
      </c>
      <c r="H2162" s="662" t="s">
        <v>582</v>
      </c>
      <c r="I2162" s="662" t="s">
        <v>897</v>
      </c>
      <c r="J2162" s="662" t="s">
        <v>898</v>
      </c>
      <c r="K2162" s="662" t="s">
        <v>2770</v>
      </c>
      <c r="L2162" s="663">
        <v>72.64</v>
      </c>
      <c r="M2162" s="663">
        <v>72.64</v>
      </c>
      <c r="N2162" s="662">
        <v>1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11</v>
      </c>
      <c r="B2163" s="662" t="s">
        <v>581</v>
      </c>
      <c r="C2163" s="662" t="s">
        <v>2731</v>
      </c>
      <c r="D2163" s="743" t="s">
        <v>4537</v>
      </c>
      <c r="E2163" s="744" t="s">
        <v>2757</v>
      </c>
      <c r="F2163" s="662" t="s">
        <v>2726</v>
      </c>
      <c r="G2163" s="662" t="s">
        <v>2769</v>
      </c>
      <c r="H2163" s="662" t="s">
        <v>582</v>
      </c>
      <c r="I2163" s="662" t="s">
        <v>2860</v>
      </c>
      <c r="J2163" s="662" t="s">
        <v>2861</v>
      </c>
      <c r="K2163" s="662" t="s">
        <v>2862</v>
      </c>
      <c r="L2163" s="663">
        <v>96.84</v>
      </c>
      <c r="M2163" s="663">
        <v>3002.04</v>
      </c>
      <c r="N2163" s="662">
        <v>31</v>
      </c>
      <c r="O2163" s="745">
        <v>22.5</v>
      </c>
      <c r="P2163" s="663">
        <v>1839.9599999999998</v>
      </c>
      <c r="Q2163" s="678">
        <v>0.61290322580645151</v>
      </c>
      <c r="R2163" s="662">
        <v>19</v>
      </c>
      <c r="S2163" s="678">
        <v>0.61290322580645162</v>
      </c>
      <c r="T2163" s="745">
        <v>13.5</v>
      </c>
      <c r="U2163" s="701">
        <v>0.6</v>
      </c>
    </row>
    <row r="2164" spans="1:21" ht="14.4" customHeight="1" x14ac:dyDescent="0.3">
      <c r="A2164" s="661">
        <v>11</v>
      </c>
      <c r="B2164" s="662" t="s">
        <v>581</v>
      </c>
      <c r="C2164" s="662" t="s">
        <v>2731</v>
      </c>
      <c r="D2164" s="743" t="s">
        <v>4537</v>
      </c>
      <c r="E2164" s="744" t="s">
        <v>2757</v>
      </c>
      <c r="F2164" s="662" t="s">
        <v>2726</v>
      </c>
      <c r="G2164" s="662" t="s">
        <v>2769</v>
      </c>
      <c r="H2164" s="662" t="s">
        <v>582</v>
      </c>
      <c r="I2164" s="662" t="s">
        <v>2860</v>
      </c>
      <c r="J2164" s="662" t="s">
        <v>2861</v>
      </c>
      <c r="K2164" s="662" t="s">
        <v>2862</v>
      </c>
      <c r="L2164" s="663">
        <v>73.069999999999993</v>
      </c>
      <c r="M2164" s="663">
        <v>365.34999999999997</v>
      </c>
      <c r="N2164" s="662">
        <v>5</v>
      </c>
      <c r="O2164" s="745">
        <v>4</v>
      </c>
      <c r="P2164" s="663">
        <v>73.069999999999993</v>
      </c>
      <c r="Q2164" s="678">
        <v>0.2</v>
      </c>
      <c r="R2164" s="662">
        <v>1</v>
      </c>
      <c r="S2164" s="678">
        <v>0.2</v>
      </c>
      <c r="T2164" s="745">
        <v>1</v>
      </c>
      <c r="U2164" s="701">
        <v>0.25</v>
      </c>
    </row>
    <row r="2165" spans="1:21" ht="14.4" customHeight="1" x14ac:dyDescent="0.3">
      <c r="A2165" s="661">
        <v>11</v>
      </c>
      <c r="B2165" s="662" t="s">
        <v>581</v>
      </c>
      <c r="C2165" s="662" t="s">
        <v>2731</v>
      </c>
      <c r="D2165" s="743" t="s">
        <v>4537</v>
      </c>
      <c r="E2165" s="744" t="s">
        <v>2757</v>
      </c>
      <c r="F2165" s="662" t="s">
        <v>2726</v>
      </c>
      <c r="G2165" s="662" t="s">
        <v>2769</v>
      </c>
      <c r="H2165" s="662" t="s">
        <v>582</v>
      </c>
      <c r="I2165" s="662" t="s">
        <v>3040</v>
      </c>
      <c r="J2165" s="662" t="s">
        <v>2861</v>
      </c>
      <c r="K2165" s="662" t="s">
        <v>3041</v>
      </c>
      <c r="L2165" s="663">
        <v>322.8</v>
      </c>
      <c r="M2165" s="663">
        <v>645.6</v>
      </c>
      <c r="N2165" s="662">
        <v>2</v>
      </c>
      <c r="O2165" s="745">
        <v>1.5</v>
      </c>
      <c r="P2165" s="663">
        <v>322.8</v>
      </c>
      <c r="Q2165" s="678">
        <v>0.5</v>
      </c>
      <c r="R2165" s="662">
        <v>1</v>
      </c>
      <c r="S2165" s="678">
        <v>0.5</v>
      </c>
      <c r="T2165" s="745">
        <v>0.5</v>
      </c>
      <c r="U2165" s="701">
        <v>0.33333333333333331</v>
      </c>
    </row>
    <row r="2166" spans="1:21" ht="14.4" customHeight="1" x14ac:dyDescent="0.3">
      <c r="A2166" s="661">
        <v>11</v>
      </c>
      <c r="B2166" s="662" t="s">
        <v>581</v>
      </c>
      <c r="C2166" s="662" t="s">
        <v>2731</v>
      </c>
      <c r="D2166" s="743" t="s">
        <v>4537</v>
      </c>
      <c r="E2166" s="744" t="s">
        <v>2757</v>
      </c>
      <c r="F2166" s="662" t="s">
        <v>2726</v>
      </c>
      <c r="G2166" s="662" t="s">
        <v>2769</v>
      </c>
      <c r="H2166" s="662" t="s">
        <v>582</v>
      </c>
      <c r="I2166" s="662" t="s">
        <v>3040</v>
      </c>
      <c r="J2166" s="662" t="s">
        <v>2861</v>
      </c>
      <c r="K2166" s="662" t="s">
        <v>3041</v>
      </c>
      <c r="L2166" s="663">
        <v>243.59</v>
      </c>
      <c r="M2166" s="663">
        <v>1217.95</v>
      </c>
      <c r="N2166" s="662">
        <v>5</v>
      </c>
      <c r="O2166" s="745">
        <v>3</v>
      </c>
      <c r="P2166" s="663">
        <v>730.77</v>
      </c>
      <c r="Q2166" s="678">
        <v>0.6</v>
      </c>
      <c r="R2166" s="662">
        <v>3</v>
      </c>
      <c r="S2166" s="678">
        <v>0.6</v>
      </c>
      <c r="T2166" s="745">
        <v>2</v>
      </c>
      <c r="U2166" s="701">
        <v>0.66666666666666663</v>
      </c>
    </row>
    <row r="2167" spans="1:21" ht="14.4" customHeight="1" x14ac:dyDescent="0.3">
      <c r="A2167" s="661">
        <v>11</v>
      </c>
      <c r="B2167" s="662" t="s">
        <v>581</v>
      </c>
      <c r="C2167" s="662" t="s">
        <v>2731</v>
      </c>
      <c r="D2167" s="743" t="s">
        <v>4537</v>
      </c>
      <c r="E2167" s="744" t="s">
        <v>2757</v>
      </c>
      <c r="F2167" s="662" t="s">
        <v>2726</v>
      </c>
      <c r="G2167" s="662" t="s">
        <v>2769</v>
      </c>
      <c r="H2167" s="662" t="s">
        <v>582</v>
      </c>
      <c r="I2167" s="662" t="s">
        <v>3802</v>
      </c>
      <c r="J2167" s="662" t="s">
        <v>3013</v>
      </c>
      <c r="K2167" s="662" t="s">
        <v>2862</v>
      </c>
      <c r="L2167" s="663">
        <v>0</v>
      </c>
      <c r="M2167" s="663">
        <v>0</v>
      </c>
      <c r="N2167" s="662">
        <v>6</v>
      </c>
      <c r="O2167" s="745">
        <v>3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11</v>
      </c>
      <c r="B2168" s="662" t="s">
        <v>581</v>
      </c>
      <c r="C2168" s="662" t="s">
        <v>2731</v>
      </c>
      <c r="D2168" s="743" t="s">
        <v>4537</v>
      </c>
      <c r="E2168" s="744" t="s">
        <v>2757</v>
      </c>
      <c r="F2168" s="662" t="s">
        <v>2726</v>
      </c>
      <c r="G2168" s="662" t="s">
        <v>2769</v>
      </c>
      <c r="H2168" s="662" t="s">
        <v>582</v>
      </c>
      <c r="I2168" s="662" t="s">
        <v>3042</v>
      </c>
      <c r="J2168" s="662" t="s">
        <v>3043</v>
      </c>
      <c r="K2168" s="662" t="s">
        <v>3044</v>
      </c>
      <c r="L2168" s="663">
        <v>96.84</v>
      </c>
      <c r="M2168" s="663">
        <v>96.84</v>
      </c>
      <c r="N2168" s="662">
        <v>1</v>
      </c>
      <c r="O2168" s="745">
        <v>1</v>
      </c>
      <c r="P2168" s="663">
        <v>96.84</v>
      </c>
      <c r="Q2168" s="678">
        <v>1</v>
      </c>
      <c r="R2168" s="662">
        <v>1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11</v>
      </c>
      <c r="B2169" s="662" t="s">
        <v>581</v>
      </c>
      <c r="C2169" s="662" t="s">
        <v>2731</v>
      </c>
      <c r="D2169" s="743" t="s">
        <v>4537</v>
      </c>
      <c r="E2169" s="744" t="s">
        <v>2757</v>
      </c>
      <c r="F2169" s="662" t="s">
        <v>2726</v>
      </c>
      <c r="G2169" s="662" t="s">
        <v>2769</v>
      </c>
      <c r="H2169" s="662" t="s">
        <v>582</v>
      </c>
      <c r="I2169" s="662" t="s">
        <v>4418</v>
      </c>
      <c r="J2169" s="662" t="s">
        <v>4419</v>
      </c>
      <c r="K2169" s="662" t="s">
        <v>4420</v>
      </c>
      <c r="L2169" s="663">
        <v>64.56</v>
      </c>
      <c r="M2169" s="663">
        <v>129.12</v>
      </c>
      <c r="N2169" s="662">
        <v>2</v>
      </c>
      <c r="O2169" s="745">
        <v>1.5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11</v>
      </c>
      <c r="B2170" s="662" t="s">
        <v>581</v>
      </c>
      <c r="C2170" s="662" t="s">
        <v>2731</v>
      </c>
      <c r="D2170" s="743" t="s">
        <v>4537</v>
      </c>
      <c r="E2170" s="744" t="s">
        <v>2757</v>
      </c>
      <c r="F2170" s="662" t="s">
        <v>2726</v>
      </c>
      <c r="G2170" s="662" t="s">
        <v>2769</v>
      </c>
      <c r="H2170" s="662" t="s">
        <v>582</v>
      </c>
      <c r="I2170" s="662" t="s">
        <v>3012</v>
      </c>
      <c r="J2170" s="662" t="s">
        <v>3013</v>
      </c>
      <c r="K2170" s="662" t="s">
        <v>3014</v>
      </c>
      <c r="L2170" s="663">
        <v>64.56</v>
      </c>
      <c r="M2170" s="663">
        <v>64.56</v>
      </c>
      <c r="N2170" s="662">
        <v>1</v>
      </c>
      <c r="O2170" s="745">
        <v>1</v>
      </c>
      <c r="P2170" s="663">
        <v>64.56</v>
      </c>
      <c r="Q2170" s="678">
        <v>1</v>
      </c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11</v>
      </c>
      <c r="B2171" s="662" t="s">
        <v>581</v>
      </c>
      <c r="C2171" s="662" t="s">
        <v>2731</v>
      </c>
      <c r="D2171" s="743" t="s">
        <v>4537</v>
      </c>
      <c r="E2171" s="744" t="s">
        <v>2757</v>
      </c>
      <c r="F2171" s="662" t="s">
        <v>2726</v>
      </c>
      <c r="G2171" s="662" t="s">
        <v>2769</v>
      </c>
      <c r="H2171" s="662" t="s">
        <v>582</v>
      </c>
      <c r="I2171" s="662" t="s">
        <v>3321</v>
      </c>
      <c r="J2171" s="662" t="s">
        <v>3043</v>
      </c>
      <c r="K2171" s="662" t="s">
        <v>3322</v>
      </c>
      <c r="L2171" s="663">
        <v>0</v>
      </c>
      <c r="M2171" s="663">
        <v>0</v>
      </c>
      <c r="N2171" s="662">
        <v>1</v>
      </c>
      <c r="O2171" s="745">
        <v>1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11</v>
      </c>
      <c r="B2172" s="662" t="s">
        <v>581</v>
      </c>
      <c r="C2172" s="662" t="s">
        <v>2731</v>
      </c>
      <c r="D2172" s="743" t="s">
        <v>4537</v>
      </c>
      <c r="E2172" s="744" t="s">
        <v>2757</v>
      </c>
      <c r="F2172" s="662" t="s">
        <v>2726</v>
      </c>
      <c r="G2172" s="662" t="s">
        <v>2769</v>
      </c>
      <c r="H2172" s="662" t="s">
        <v>582</v>
      </c>
      <c r="I2172" s="662" t="s">
        <v>4421</v>
      </c>
      <c r="J2172" s="662" t="s">
        <v>4422</v>
      </c>
      <c r="K2172" s="662" t="s">
        <v>4423</v>
      </c>
      <c r="L2172" s="663">
        <v>64.56</v>
      </c>
      <c r="M2172" s="663">
        <v>129.12</v>
      </c>
      <c r="N2172" s="662">
        <v>2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11</v>
      </c>
      <c r="B2173" s="662" t="s">
        <v>581</v>
      </c>
      <c r="C2173" s="662" t="s">
        <v>2731</v>
      </c>
      <c r="D2173" s="743" t="s">
        <v>4537</v>
      </c>
      <c r="E2173" s="744" t="s">
        <v>2757</v>
      </c>
      <c r="F2173" s="662" t="s">
        <v>2726</v>
      </c>
      <c r="G2173" s="662" t="s">
        <v>2769</v>
      </c>
      <c r="H2173" s="662" t="s">
        <v>582</v>
      </c>
      <c r="I2173" s="662" t="s">
        <v>4424</v>
      </c>
      <c r="J2173" s="662" t="s">
        <v>2282</v>
      </c>
      <c r="K2173" s="662" t="s">
        <v>3351</v>
      </c>
      <c r="L2173" s="663">
        <v>0</v>
      </c>
      <c r="M2173" s="663">
        <v>0</v>
      </c>
      <c r="N2173" s="662">
        <v>1</v>
      </c>
      <c r="O2173" s="745">
        <v>0.5</v>
      </c>
      <c r="P2173" s="663">
        <v>0</v>
      </c>
      <c r="Q2173" s="678"/>
      <c r="R2173" s="662">
        <v>1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11</v>
      </c>
      <c r="B2174" s="662" t="s">
        <v>581</v>
      </c>
      <c r="C2174" s="662" t="s">
        <v>2731</v>
      </c>
      <c r="D2174" s="743" t="s">
        <v>4537</v>
      </c>
      <c r="E2174" s="744" t="s">
        <v>2757</v>
      </c>
      <c r="F2174" s="662" t="s">
        <v>2726</v>
      </c>
      <c r="G2174" s="662" t="s">
        <v>2769</v>
      </c>
      <c r="H2174" s="662" t="s">
        <v>582</v>
      </c>
      <c r="I2174" s="662" t="s">
        <v>4395</v>
      </c>
      <c r="J2174" s="662" t="s">
        <v>4396</v>
      </c>
      <c r="K2174" s="662" t="s">
        <v>3351</v>
      </c>
      <c r="L2174" s="663">
        <v>0</v>
      </c>
      <c r="M2174" s="663">
        <v>0</v>
      </c>
      <c r="N2174" s="662">
        <v>1</v>
      </c>
      <c r="O2174" s="745">
        <v>1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11</v>
      </c>
      <c r="B2175" s="662" t="s">
        <v>581</v>
      </c>
      <c r="C2175" s="662" t="s">
        <v>2731</v>
      </c>
      <c r="D2175" s="743" t="s">
        <v>4537</v>
      </c>
      <c r="E2175" s="744" t="s">
        <v>2757</v>
      </c>
      <c r="F2175" s="662" t="s">
        <v>2726</v>
      </c>
      <c r="G2175" s="662" t="s">
        <v>2769</v>
      </c>
      <c r="H2175" s="662" t="s">
        <v>582</v>
      </c>
      <c r="I2175" s="662" t="s">
        <v>4425</v>
      </c>
      <c r="J2175" s="662" t="s">
        <v>3943</v>
      </c>
      <c r="K2175" s="662" t="s">
        <v>4426</v>
      </c>
      <c r="L2175" s="663">
        <v>0</v>
      </c>
      <c r="M2175" s="663">
        <v>0</v>
      </c>
      <c r="N2175" s="662">
        <v>1</v>
      </c>
      <c r="O2175" s="745">
        <v>0.5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11</v>
      </c>
      <c r="B2176" s="662" t="s">
        <v>581</v>
      </c>
      <c r="C2176" s="662" t="s">
        <v>2731</v>
      </c>
      <c r="D2176" s="743" t="s">
        <v>4537</v>
      </c>
      <c r="E2176" s="744" t="s">
        <v>2757</v>
      </c>
      <c r="F2176" s="662" t="s">
        <v>2726</v>
      </c>
      <c r="G2176" s="662" t="s">
        <v>2769</v>
      </c>
      <c r="H2176" s="662" t="s">
        <v>582</v>
      </c>
      <c r="I2176" s="662" t="s">
        <v>4427</v>
      </c>
      <c r="J2176" s="662" t="s">
        <v>2282</v>
      </c>
      <c r="K2176" s="662" t="s">
        <v>3517</v>
      </c>
      <c r="L2176" s="663">
        <v>0</v>
      </c>
      <c r="M2176" s="663">
        <v>0</v>
      </c>
      <c r="N2176" s="662">
        <v>1</v>
      </c>
      <c r="O2176" s="745">
        <v>0.5</v>
      </c>
      <c r="P2176" s="663"/>
      <c r="Q2176" s="678"/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11</v>
      </c>
      <c r="B2177" s="662" t="s">
        <v>581</v>
      </c>
      <c r="C2177" s="662" t="s">
        <v>2731</v>
      </c>
      <c r="D2177" s="743" t="s">
        <v>4537</v>
      </c>
      <c r="E2177" s="744" t="s">
        <v>2757</v>
      </c>
      <c r="F2177" s="662" t="s">
        <v>2726</v>
      </c>
      <c r="G2177" s="662" t="s">
        <v>2823</v>
      </c>
      <c r="H2177" s="662" t="s">
        <v>582</v>
      </c>
      <c r="I2177" s="662" t="s">
        <v>675</v>
      </c>
      <c r="J2177" s="662" t="s">
        <v>676</v>
      </c>
      <c r="K2177" s="662" t="s">
        <v>2825</v>
      </c>
      <c r="L2177" s="663">
        <v>110.28</v>
      </c>
      <c r="M2177" s="663">
        <v>441.12</v>
      </c>
      <c r="N2177" s="662">
        <v>4</v>
      </c>
      <c r="O2177" s="745">
        <v>2</v>
      </c>
      <c r="P2177" s="663">
        <v>330.84000000000003</v>
      </c>
      <c r="Q2177" s="678">
        <v>0.75000000000000011</v>
      </c>
      <c r="R2177" s="662">
        <v>3</v>
      </c>
      <c r="S2177" s="678">
        <v>0.75</v>
      </c>
      <c r="T2177" s="745">
        <v>1.5</v>
      </c>
      <c r="U2177" s="701">
        <v>0.75</v>
      </c>
    </row>
    <row r="2178" spans="1:21" ht="14.4" customHeight="1" x14ac:dyDescent="0.3">
      <c r="A2178" s="661">
        <v>11</v>
      </c>
      <c r="B2178" s="662" t="s">
        <v>581</v>
      </c>
      <c r="C2178" s="662" t="s">
        <v>2731</v>
      </c>
      <c r="D2178" s="743" t="s">
        <v>4537</v>
      </c>
      <c r="E2178" s="744" t="s">
        <v>2757</v>
      </c>
      <c r="F2178" s="662" t="s">
        <v>2726</v>
      </c>
      <c r="G2178" s="662" t="s">
        <v>2823</v>
      </c>
      <c r="H2178" s="662" t="s">
        <v>582</v>
      </c>
      <c r="I2178" s="662" t="s">
        <v>3056</v>
      </c>
      <c r="J2178" s="662" t="s">
        <v>676</v>
      </c>
      <c r="K2178" s="662" t="s">
        <v>2825</v>
      </c>
      <c r="L2178" s="663">
        <v>110.28</v>
      </c>
      <c r="M2178" s="663">
        <v>110.28</v>
      </c>
      <c r="N2178" s="662">
        <v>1</v>
      </c>
      <c r="O2178" s="745">
        <v>0.5</v>
      </c>
      <c r="P2178" s="663">
        <v>110.28</v>
      </c>
      <c r="Q2178" s="678">
        <v>1</v>
      </c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11</v>
      </c>
      <c r="B2179" s="662" t="s">
        <v>581</v>
      </c>
      <c r="C2179" s="662" t="s">
        <v>2731</v>
      </c>
      <c r="D2179" s="743" t="s">
        <v>4537</v>
      </c>
      <c r="E2179" s="744" t="s">
        <v>2757</v>
      </c>
      <c r="F2179" s="662" t="s">
        <v>2726</v>
      </c>
      <c r="G2179" s="662" t="s">
        <v>4428</v>
      </c>
      <c r="H2179" s="662" t="s">
        <v>582</v>
      </c>
      <c r="I2179" s="662" t="s">
        <v>4429</v>
      </c>
      <c r="J2179" s="662" t="s">
        <v>4430</v>
      </c>
      <c r="K2179" s="662" t="s">
        <v>4431</v>
      </c>
      <c r="L2179" s="663">
        <v>0</v>
      </c>
      <c r="M2179" s="663">
        <v>0</v>
      </c>
      <c r="N2179" s="662">
        <v>1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11</v>
      </c>
      <c r="B2180" s="662" t="s">
        <v>581</v>
      </c>
      <c r="C2180" s="662" t="s">
        <v>2731</v>
      </c>
      <c r="D2180" s="743" t="s">
        <v>4537</v>
      </c>
      <c r="E2180" s="744" t="s">
        <v>2757</v>
      </c>
      <c r="F2180" s="662" t="s">
        <v>2726</v>
      </c>
      <c r="G2180" s="662" t="s">
        <v>2916</v>
      </c>
      <c r="H2180" s="662" t="s">
        <v>582</v>
      </c>
      <c r="I2180" s="662" t="s">
        <v>2109</v>
      </c>
      <c r="J2180" s="662" t="s">
        <v>2110</v>
      </c>
      <c r="K2180" s="662" t="s">
        <v>2917</v>
      </c>
      <c r="L2180" s="663">
        <v>107.27</v>
      </c>
      <c r="M2180" s="663">
        <v>858.16000000000008</v>
      </c>
      <c r="N2180" s="662">
        <v>8</v>
      </c>
      <c r="O2180" s="745">
        <v>3</v>
      </c>
      <c r="P2180" s="663">
        <v>858.16000000000008</v>
      </c>
      <c r="Q2180" s="678">
        <v>1</v>
      </c>
      <c r="R2180" s="662">
        <v>8</v>
      </c>
      <c r="S2180" s="678">
        <v>1</v>
      </c>
      <c r="T2180" s="745">
        <v>3</v>
      </c>
      <c r="U2180" s="701">
        <v>1</v>
      </c>
    </row>
    <row r="2181" spans="1:21" ht="14.4" customHeight="1" x14ac:dyDescent="0.3">
      <c r="A2181" s="661">
        <v>11</v>
      </c>
      <c r="B2181" s="662" t="s">
        <v>581</v>
      </c>
      <c r="C2181" s="662" t="s">
        <v>2731</v>
      </c>
      <c r="D2181" s="743" t="s">
        <v>4537</v>
      </c>
      <c r="E2181" s="744" t="s">
        <v>2757</v>
      </c>
      <c r="F2181" s="662" t="s">
        <v>2726</v>
      </c>
      <c r="G2181" s="662" t="s">
        <v>2864</v>
      </c>
      <c r="H2181" s="662" t="s">
        <v>582</v>
      </c>
      <c r="I2181" s="662" t="s">
        <v>1468</v>
      </c>
      <c r="J2181" s="662" t="s">
        <v>2865</v>
      </c>
      <c r="K2181" s="662" t="s">
        <v>1466</v>
      </c>
      <c r="L2181" s="663">
        <v>0</v>
      </c>
      <c r="M2181" s="663">
        <v>0</v>
      </c>
      <c r="N2181" s="662">
        <v>2</v>
      </c>
      <c r="O2181" s="745">
        <v>1.5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11</v>
      </c>
      <c r="B2182" s="662" t="s">
        <v>581</v>
      </c>
      <c r="C2182" s="662" t="s">
        <v>2731</v>
      </c>
      <c r="D2182" s="743" t="s">
        <v>4537</v>
      </c>
      <c r="E2182" s="744" t="s">
        <v>2757</v>
      </c>
      <c r="F2182" s="662" t="s">
        <v>2726</v>
      </c>
      <c r="G2182" s="662" t="s">
        <v>3067</v>
      </c>
      <c r="H2182" s="662" t="s">
        <v>582</v>
      </c>
      <c r="I2182" s="662" t="s">
        <v>3330</v>
      </c>
      <c r="J2182" s="662" t="s">
        <v>3069</v>
      </c>
      <c r="K2182" s="662" t="s">
        <v>3331</v>
      </c>
      <c r="L2182" s="663">
        <v>0</v>
      </c>
      <c r="M2182" s="663">
        <v>0</v>
      </c>
      <c r="N2182" s="662">
        <v>3</v>
      </c>
      <c r="O2182" s="745">
        <v>3</v>
      </c>
      <c r="P2182" s="663">
        <v>0</v>
      </c>
      <c r="Q2182" s="678"/>
      <c r="R2182" s="662">
        <v>2</v>
      </c>
      <c r="S2182" s="678">
        <v>0.66666666666666663</v>
      </c>
      <c r="T2182" s="745">
        <v>2</v>
      </c>
      <c r="U2182" s="701">
        <v>0.66666666666666663</v>
      </c>
    </row>
    <row r="2183" spans="1:21" ht="14.4" customHeight="1" x14ac:dyDescent="0.3">
      <c r="A2183" s="661">
        <v>11</v>
      </c>
      <c r="B2183" s="662" t="s">
        <v>581</v>
      </c>
      <c r="C2183" s="662" t="s">
        <v>2731</v>
      </c>
      <c r="D2183" s="743" t="s">
        <v>4537</v>
      </c>
      <c r="E2183" s="744" t="s">
        <v>2757</v>
      </c>
      <c r="F2183" s="662" t="s">
        <v>2726</v>
      </c>
      <c r="G2183" s="662" t="s">
        <v>3067</v>
      </c>
      <c r="H2183" s="662" t="s">
        <v>582</v>
      </c>
      <c r="I2183" s="662" t="s">
        <v>3332</v>
      </c>
      <c r="J2183" s="662" t="s">
        <v>3069</v>
      </c>
      <c r="K2183" s="662" t="s">
        <v>3333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11</v>
      </c>
      <c r="B2184" s="662" t="s">
        <v>581</v>
      </c>
      <c r="C2184" s="662" t="s">
        <v>2731</v>
      </c>
      <c r="D2184" s="743" t="s">
        <v>4537</v>
      </c>
      <c r="E2184" s="744" t="s">
        <v>2757</v>
      </c>
      <c r="F2184" s="662" t="s">
        <v>2726</v>
      </c>
      <c r="G2184" s="662" t="s">
        <v>2826</v>
      </c>
      <c r="H2184" s="662" t="s">
        <v>582</v>
      </c>
      <c r="I2184" s="662" t="s">
        <v>2211</v>
      </c>
      <c r="J2184" s="662" t="s">
        <v>2212</v>
      </c>
      <c r="K2184" s="662" t="s">
        <v>3085</v>
      </c>
      <c r="L2184" s="663">
        <v>30.46</v>
      </c>
      <c r="M2184" s="663">
        <v>30.46</v>
      </c>
      <c r="N2184" s="662">
        <v>1</v>
      </c>
      <c r="O2184" s="745">
        <v>0.5</v>
      </c>
      <c r="P2184" s="663">
        <v>30.46</v>
      </c>
      <c r="Q2184" s="678">
        <v>1</v>
      </c>
      <c r="R2184" s="662">
        <v>1</v>
      </c>
      <c r="S2184" s="678">
        <v>1</v>
      </c>
      <c r="T2184" s="745">
        <v>0.5</v>
      </c>
      <c r="U2184" s="701">
        <v>1</v>
      </c>
    </row>
    <row r="2185" spans="1:21" ht="14.4" customHeight="1" x14ac:dyDescent="0.3">
      <c r="A2185" s="661">
        <v>11</v>
      </c>
      <c r="B2185" s="662" t="s">
        <v>581</v>
      </c>
      <c r="C2185" s="662" t="s">
        <v>2731</v>
      </c>
      <c r="D2185" s="743" t="s">
        <v>4537</v>
      </c>
      <c r="E2185" s="744" t="s">
        <v>2757</v>
      </c>
      <c r="F2185" s="662" t="s">
        <v>2726</v>
      </c>
      <c r="G2185" s="662" t="s">
        <v>2826</v>
      </c>
      <c r="H2185" s="662" t="s">
        <v>582</v>
      </c>
      <c r="I2185" s="662" t="s">
        <v>883</v>
      </c>
      <c r="J2185" s="662" t="s">
        <v>884</v>
      </c>
      <c r="K2185" s="662" t="s">
        <v>2827</v>
      </c>
      <c r="L2185" s="663">
        <v>60.9</v>
      </c>
      <c r="M2185" s="663">
        <v>3045</v>
      </c>
      <c r="N2185" s="662">
        <v>50</v>
      </c>
      <c r="O2185" s="745">
        <v>11.5</v>
      </c>
      <c r="P2185" s="663">
        <v>1157.0999999999999</v>
      </c>
      <c r="Q2185" s="678">
        <v>0.37999999999999995</v>
      </c>
      <c r="R2185" s="662">
        <v>19</v>
      </c>
      <c r="S2185" s="678">
        <v>0.38</v>
      </c>
      <c r="T2185" s="745">
        <v>4</v>
      </c>
      <c r="U2185" s="701">
        <v>0.34782608695652173</v>
      </c>
    </row>
    <row r="2186" spans="1:21" ht="14.4" customHeight="1" x14ac:dyDescent="0.3">
      <c r="A2186" s="661">
        <v>11</v>
      </c>
      <c r="B2186" s="662" t="s">
        <v>581</v>
      </c>
      <c r="C2186" s="662" t="s">
        <v>2731</v>
      </c>
      <c r="D2186" s="743" t="s">
        <v>4537</v>
      </c>
      <c r="E2186" s="744" t="s">
        <v>2757</v>
      </c>
      <c r="F2186" s="662" t="s">
        <v>2726</v>
      </c>
      <c r="G2186" s="662" t="s">
        <v>2828</v>
      </c>
      <c r="H2186" s="662" t="s">
        <v>582</v>
      </c>
      <c r="I2186" s="662" t="s">
        <v>798</v>
      </c>
      <c r="J2186" s="662" t="s">
        <v>799</v>
      </c>
      <c r="K2186" s="662" t="s">
        <v>2870</v>
      </c>
      <c r="L2186" s="663">
        <v>0</v>
      </c>
      <c r="M2186" s="663">
        <v>0</v>
      </c>
      <c r="N2186" s="662">
        <v>6</v>
      </c>
      <c r="O2186" s="745">
        <v>1.5</v>
      </c>
      <c r="P2186" s="663">
        <v>0</v>
      </c>
      <c r="Q2186" s="678"/>
      <c r="R2186" s="662">
        <v>3</v>
      </c>
      <c r="S2186" s="678">
        <v>0.5</v>
      </c>
      <c r="T2186" s="745">
        <v>1</v>
      </c>
      <c r="U2186" s="701">
        <v>0.66666666666666663</v>
      </c>
    </row>
    <row r="2187" spans="1:21" ht="14.4" customHeight="1" x14ac:dyDescent="0.3">
      <c r="A2187" s="661">
        <v>11</v>
      </c>
      <c r="B2187" s="662" t="s">
        <v>581</v>
      </c>
      <c r="C2187" s="662" t="s">
        <v>2731</v>
      </c>
      <c r="D2187" s="743" t="s">
        <v>4537</v>
      </c>
      <c r="E2187" s="744" t="s">
        <v>2757</v>
      </c>
      <c r="F2187" s="662" t="s">
        <v>2726</v>
      </c>
      <c r="G2187" s="662" t="s">
        <v>2828</v>
      </c>
      <c r="H2187" s="662" t="s">
        <v>582</v>
      </c>
      <c r="I2187" s="662" t="s">
        <v>1851</v>
      </c>
      <c r="J2187" s="662" t="s">
        <v>799</v>
      </c>
      <c r="K2187" s="662" t="s">
        <v>1852</v>
      </c>
      <c r="L2187" s="663">
        <v>0</v>
      </c>
      <c r="M2187" s="663">
        <v>0</v>
      </c>
      <c r="N2187" s="662">
        <v>13</v>
      </c>
      <c r="O2187" s="745">
        <v>7.5</v>
      </c>
      <c r="P2187" s="663">
        <v>0</v>
      </c>
      <c r="Q2187" s="678"/>
      <c r="R2187" s="662">
        <v>9</v>
      </c>
      <c r="S2187" s="678">
        <v>0.69230769230769229</v>
      </c>
      <c r="T2187" s="745">
        <v>5.5</v>
      </c>
      <c r="U2187" s="701">
        <v>0.73333333333333328</v>
      </c>
    </row>
    <row r="2188" spans="1:21" ht="14.4" customHeight="1" x14ac:dyDescent="0.3">
      <c r="A2188" s="661">
        <v>11</v>
      </c>
      <c r="B2188" s="662" t="s">
        <v>581</v>
      </c>
      <c r="C2188" s="662" t="s">
        <v>2731</v>
      </c>
      <c r="D2188" s="743" t="s">
        <v>4537</v>
      </c>
      <c r="E2188" s="744" t="s">
        <v>2757</v>
      </c>
      <c r="F2188" s="662" t="s">
        <v>2726</v>
      </c>
      <c r="G2188" s="662" t="s">
        <v>3348</v>
      </c>
      <c r="H2188" s="662" t="s">
        <v>582</v>
      </c>
      <c r="I2188" s="662" t="s">
        <v>3349</v>
      </c>
      <c r="J2188" s="662" t="s">
        <v>3350</v>
      </c>
      <c r="K2188" s="662" t="s">
        <v>3351</v>
      </c>
      <c r="L2188" s="663">
        <v>76.180000000000007</v>
      </c>
      <c r="M2188" s="663">
        <v>76.180000000000007</v>
      </c>
      <c r="N2188" s="662">
        <v>1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11</v>
      </c>
      <c r="B2189" s="662" t="s">
        <v>581</v>
      </c>
      <c r="C2189" s="662" t="s">
        <v>2731</v>
      </c>
      <c r="D2189" s="743" t="s">
        <v>4537</v>
      </c>
      <c r="E2189" s="744" t="s">
        <v>2757</v>
      </c>
      <c r="F2189" s="662" t="s">
        <v>2726</v>
      </c>
      <c r="G2189" s="662" t="s">
        <v>2775</v>
      </c>
      <c r="H2189" s="662" t="s">
        <v>582</v>
      </c>
      <c r="I2189" s="662" t="s">
        <v>2776</v>
      </c>
      <c r="J2189" s="662" t="s">
        <v>2777</v>
      </c>
      <c r="K2189" s="662" t="s">
        <v>2778</v>
      </c>
      <c r="L2189" s="663">
        <v>77.52</v>
      </c>
      <c r="M2189" s="663">
        <v>77.52</v>
      </c>
      <c r="N2189" s="662">
        <v>1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11</v>
      </c>
      <c r="B2190" s="662" t="s">
        <v>581</v>
      </c>
      <c r="C2190" s="662" t="s">
        <v>2731</v>
      </c>
      <c r="D2190" s="743" t="s">
        <v>4537</v>
      </c>
      <c r="E2190" s="744" t="s">
        <v>2757</v>
      </c>
      <c r="F2190" s="662" t="s">
        <v>2726</v>
      </c>
      <c r="G2190" s="662" t="s">
        <v>2775</v>
      </c>
      <c r="H2190" s="662" t="s">
        <v>582</v>
      </c>
      <c r="I2190" s="662" t="s">
        <v>2928</v>
      </c>
      <c r="J2190" s="662" t="s">
        <v>1252</v>
      </c>
      <c r="K2190" s="662" t="s">
        <v>1253</v>
      </c>
      <c r="L2190" s="663">
        <v>147.31</v>
      </c>
      <c r="M2190" s="663">
        <v>294.62</v>
      </c>
      <c r="N2190" s="662">
        <v>2</v>
      </c>
      <c r="O2190" s="745">
        <v>0.5</v>
      </c>
      <c r="P2190" s="663">
        <v>294.62</v>
      </c>
      <c r="Q2190" s="678">
        <v>1</v>
      </c>
      <c r="R2190" s="662">
        <v>2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11</v>
      </c>
      <c r="B2191" s="662" t="s">
        <v>581</v>
      </c>
      <c r="C2191" s="662" t="s">
        <v>2731</v>
      </c>
      <c r="D2191" s="743" t="s">
        <v>4537</v>
      </c>
      <c r="E2191" s="744" t="s">
        <v>2757</v>
      </c>
      <c r="F2191" s="662" t="s">
        <v>2726</v>
      </c>
      <c r="G2191" s="662" t="s">
        <v>2874</v>
      </c>
      <c r="H2191" s="662" t="s">
        <v>582</v>
      </c>
      <c r="I2191" s="662" t="s">
        <v>4186</v>
      </c>
      <c r="J2191" s="662" t="s">
        <v>4187</v>
      </c>
      <c r="K2191" s="662" t="s">
        <v>1477</v>
      </c>
      <c r="L2191" s="663">
        <v>0</v>
      </c>
      <c r="M2191" s="663">
        <v>0</v>
      </c>
      <c r="N2191" s="662">
        <v>1</v>
      </c>
      <c r="O2191" s="745">
        <v>1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11</v>
      </c>
      <c r="B2192" s="662" t="s">
        <v>581</v>
      </c>
      <c r="C2192" s="662" t="s">
        <v>2731</v>
      </c>
      <c r="D2192" s="743" t="s">
        <v>4537</v>
      </c>
      <c r="E2192" s="744" t="s">
        <v>2757</v>
      </c>
      <c r="F2192" s="662" t="s">
        <v>2726</v>
      </c>
      <c r="G2192" s="662" t="s">
        <v>3094</v>
      </c>
      <c r="H2192" s="662" t="s">
        <v>1064</v>
      </c>
      <c r="I2192" s="662" t="s">
        <v>3095</v>
      </c>
      <c r="J2192" s="662" t="s">
        <v>3096</v>
      </c>
      <c r="K2192" s="662" t="s">
        <v>3097</v>
      </c>
      <c r="L2192" s="663">
        <v>619.6</v>
      </c>
      <c r="M2192" s="663">
        <v>1239.2</v>
      </c>
      <c r="N2192" s="662">
        <v>2</v>
      </c>
      <c r="O2192" s="745">
        <v>1</v>
      </c>
      <c r="P2192" s="663">
        <v>1239.2</v>
      </c>
      <c r="Q2192" s="678">
        <v>1</v>
      </c>
      <c r="R2192" s="662">
        <v>2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11</v>
      </c>
      <c r="B2193" s="662" t="s">
        <v>581</v>
      </c>
      <c r="C2193" s="662" t="s">
        <v>2731</v>
      </c>
      <c r="D2193" s="743" t="s">
        <v>4537</v>
      </c>
      <c r="E2193" s="744" t="s">
        <v>2757</v>
      </c>
      <c r="F2193" s="662" t="s">
        <v>2726</v>
      </c>
      <c r="G2193" s="662" t="s">
        <v>3098</v>
      </c>
      <c r="H2193" s="662" t="s">
        <v>582</v>
      </c>
      <c r="I2193" s="662" t="s">
        <v>3099</v>
      </c>
      <c r="J2193" s="662" t="s">
        <v>3100</v>
      </c>
      <c r="K2193" s="662" t="s">
        <v>3101</v>
      </c>
      <c r="L2193" s="663">
        <v>1776.68</v>
      </c>
      <c r="M2193" s="663">
        <v>1776.68</v>
      </c>
      <c r="N2193" s="662">
        <v>1</v>
      </c>
      <c r="O2193" s="745">
        <v>0.5</v>
      </c>
      <c r="P2193" s="663">
        <v>1776.68</v>
      </c>
      <c r="Q2193" s="678">
        <v>1</v>
      </c>
      <c r="R2193" s="662">
        <v>1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11</v>
      </c>
      <c r="B2194" s="662" t="s">
        <v>581</v>
      </c>
      <c r="C2194" s="662" t="s">
        <v>2731</v>
      </c>
      <c r="D2194" s="743" t="s">
        <v>4537</v>
      </c>
      <c r="E2194" s="744" t="s">
        <v>2757</v>
      </c>
      <c r="F2194" s="662" t="s">
        <v>2726</v>
      </c>
      <c r="G2194" s="662" t="s">
        <v>3490</v>
      </c>
      <c r="H2194" s="662" t="s">
        <v>582</v>
      </c>
      <c r="I2194" s="662" t="s">
        <v>3491</v>
      </c>
      <c r="J2194" s="662" t="s">
        <v>3492</v>
      </c>
      <c r="K2194" s="662" t="s">
        <v>3493</v>
      </c>
      <c r="L2194" s="663">
        <v>816.97</v>
      </c>
      <c r="M2194" s="663">
        <v>5718.79</v>
      </c>
      <c r="N2194" s="662">
        <v>7</v>
      </c>
      <c r="O2194" s="745">
        <v>2.5</v>
      </c>
      <c r="P2194" s="663">
        <v>2450.91</v>
      </c>
      <c r="Q2194" s="678">
        <v>0.42857142857142855</v>
      </c>
      <c r="R2194" s="662">
        <v>3</v>
      </c>
      <c r="S2194" s="678">
        <v>0.42857142857142855</v>
      </c>
      <c r="T2194" s="745">
        <v>1</v>
      </c>
      <c r="U2194" s="701">
        <v>0.4</v>
      </c>
    </row>
    <row r="2195" spans="1:21" ht="14.4" customHeight="1" x14ac:dyDescent="0.3">
      <c r="A2195" s="661">
        <v>11</v>
      </c>
      <c r="B2195" s="662" t="s">
        <v>581</v>
      </c>
      <c r="C2195" s="662" t="s">
        <v>2731</v>
      </c>
      <c r="D2195" s="743" t="s">
        <v>4537</v>
      </c>
      <c r="E2195" s="744" t="s">
        <v>2757</v>
      </c>
      <c r="F2195" s="662" t="s">
        <v>2726</v>
      </c>
      <c r="G2195" s="662" t="s">
        <v>2882</v>
      </c>
      <c r="H2195" s="662" t="s">
        <v>582</v>
      </c>
      <c r="I2195" s="662" t="s">
        <v>683</v>
      </c>
      <c r="J2195" s="662" t="s">
        <v>2930</v>
      </c>
      <c r="K2195" s="662" t="s">
        <v>971</v>
      </c>
      <c r="L2195" s="663">
        <v>0</v>
      </c>
      <c r="M2195" s="663">
        <v>0</v>
      </c>
      <c r="N2195" s="662">
        <v>21</v>
      </c>
      <c r="O2195" s="745">
        <v>10</v>
      </c>
      <c r="P2195" s="663">
        <v>0</v>
      </c>
      <c r="Q2195" s="678"/>
      <c r="R2195" s="662">
        <v>10</v>
      </c>
      <c r="S2195" s="678">
        <v>0.47619047619047616</v>
      </c>
      <c r="T2195" s="745">
        <v>4</v>
      </c>
      <c r="U2195" s="701">
        <v>0.4</v>
      </c>
    </row>
    <row r="2196" spans="1:21" ht="14.4" customHeight="1" x14ac:dyDescent="0.3">
      <c r="A2196" s="661">
        <v>11</v>
      </c>
      <c r="B2196" s="662" t="s">
        <v>581</v>
      </c>
      <c r="C2196" s="662" t="s">
        <v>2731</v>
      </c>
      <c r="D2196" s="743" t="s">
        <v>4537</v>
      </c>
      <c r="E2196" s="744" t="s">
        <v>2757</v>
      </c>
      <c r="F2196" s="662" t="s">
        <v>2726</v>
      </c>
      <c r="G2196" s="662" t="s">
        <v>2882</v>
      </c>
      <c r="H2196" s="662" t="s">
        <v>582</v>
      </c>
      <c r="I2196" s="662" t="s">
        <v>2929</v>
      </c>
      <c r="J2196" s="662" t="s">
        <v>2930</v>
      </c>
      <c r="K2196" s="662" t="s">
        <v>2931</v>
      </c>
      <c r="L2196" s="663">
        <v>0</v>
      </c>
      <c r="M2196" s="663">
        <v>0</v>
      </c>
      <c r="N2196" s="662">
        <v>2</v>
      </c>
      <c r="O2196" s="745">
        <v>0.5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11</v>
      </c>
      <c r="B2197" s="662" t="s">
        <v>581</v>
      </c>
      <c r="C2197" s="662" t="s">
        <v>2731</v>
      </c>
      <c r="D2197" s="743" t="s">
        <v>4537</v>
      </c>
      <c r="E2197" s="744" t="s">
        <v>2757</v>
      </c>
      <c r="F2197" s="662" t="s">
        <v>2726</v>
      </c>
      <c r="G2197" s="662" t="s">
        <v>2882</v>
      </c>
      <c r="H2197" s="662" t="s">
        <v>582</v>
      </c>
      <c r="I2197" s="662" t="s">
        <v>764</v>
      </c>
      <c r="J2197" s="662" t="s">
        <v>2883</v>
      </c>
      <c r="K2197" s="662" t="s">
        <v>2884</v>
      </c>
      <c r="L2197" s="663">
        <v>0</v>
      </c>
      <c r="M2197" s="663">
        <v>0</v>
      </c>
      <c r="N2197" s="662">
        <v>1</v>
      </c>
      <c r="O2197" s="745">
        <v>0.5</v>
      </c>
      <c r="P2197" s="663">
        <v>0</v>
      </c>
      <c r="Q2197" s="678"/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11</v>
      </c>
      <c r="B2198" s="662" t="s">
        <v>581</v>
      </c>
      <c r="C2198" s="662" t="s">
        <v>2731</v>
      </c>
      <c r="D2198" s="743" t="s">
        <v>4537</v>
      </c>
      <c r="E2198" s="744" t="s">
        <v>2757</v>
      </c>
      <c r="F2198" s="662" t="s">
        <v>2726</v>
      </c>
      <c r="G2198" s="662" t="s">
        <v>2882</v>
      </c>
      <c r="H2198" s="662" t="s">
        <v>582</v>
      </c>
      <c r="I2198" s="662" t="s">
        <v>3002</v>
      </c>
      <c r="J2198" s="662" t="s">
        <v>3003</v>
      </c>
      <c r="K2198" s="662" t="s">
        <v>3004</v>
      </c>
      <c r="L2198" s="663">
        <v>0</v>
      </c>
      <c r="M2198" s="663">
        <v>0</v>
      </c>
      <c r="N2198" s="662">
        <v>1</v>
      </c>
      <c r="O2198" s="745">
        <v>0.5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11</v>
      </c>
      <c r="B2199" s="662" t="s">
        <v>581</v>
      </c>
      <c r="C2199" s="662" t="s">
        <v>2731</v>
      </c>
      <c r="D2199" s="743" t="s">
        <v>4537</v>
      </c>
      <c r="E2199" s="744" t="s">
        <v>2757</v>
      </c>
      <c r="F2199" s="662" t="s">
        <v>2726</v>
      </c>
      <c r="G2199" s="662" t="s">
        <v>2956</v>
      </c>
      <c r="H2199" s="662" t="s">
        <v>1064</v>
      </c>
      <c r="I2199" s="662" t="s">
        <v>2339</v>
      </c>
      <c r="J2199" s="662" t="s">
        <v>2340</v>
      </c>
      <c r="K2199" s="662" t="s">
        <v>2341</v>
      </c>
      <c r="L2199" s="663">
        <v>146.15</v>
      </c>
      <c r="M2199" s="663">
        <v>146.15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11</v>
      </c>
      <c r="B2200" s="662" t="s">
        <v>581</v>
      </c>
      <c r="C2200" s="662" t="s">
        <v>2731</v>
      </c>
      <c r="D2200" s="743" t="s">
        <v>4537</v>
      </c>
      <c r="E2200" s="744" t="s">
        <v>2757</v>
      </c>
      <c r="F2200" s="662" t="s">
        <v>2726</v>
      </c>
      <c r="G2200" s="662" t="s">
        <v>2780</v>
      </c>
      <c r="H2200" s="662" t="s">
        <v>1064</v>
      </c>
      <c r="I2200" s="662" t="s">
        <v>1197</v>
      </c>
      <c r="J2200" s="662" t="s">
        <v>1089</v>
      </c>
      <c r="K2200" s="662" t="s">
        <v>2554</v>
      </c>
      <c r="L2200" s="663">
        <v>543.39</v>
      </c>
      <c r="M2200" s="663">
        <v>3260.34</v>
      </c>
      <c r="N2200" s="662">
        <v>6</v>
      </c>
      <c r="O2200" s="745">
        <v>2.5</v>
      </c>
      <c r="P2200" s="663">
        <v>1630.17</v>
      </c>
      <c r="Q2200" s="678">
        <v>0.5</v>
      </c>
      <c r="R2200" s="662">
        <v>3</v>
      </c>
      <c r="S2200" s="678">
        <v>0.5</v>
      </c>
      <c r="T2200" s="745">
        <v>2</v>
      </c>
      <c r="U2200" s="701">
        <v>0.8</v>
      </c>
    </row>
    <row r="2201" spans="1:21" ht="14.4" customHeight="1" x14ac:dyDescent="0.3">
      <c r="A2201" s="661">
        <v>11</v>
      </c>
      <c r="B2201" s="662" t="s">
        <v>581</v>
      </c>
      <c r="C2201" s="662" t="s">
        <v>2731</v>
      </c>
      <c r="D2201" s="743" t="s">
        <v>4537</v>
      </c>
      <c r="E2201" s="744" t="s">
        <v>2757</v>
      </c>
      <c r="F2201" s="662" t="s">
        <v>2726</v>
      </c>
      <c r="G2201" s="662" t="s">
        <v>2780</v>
      </c>
      <c r="H2201" s="662" t="s">
        <v>1064</v>
      </c>
      <c r="I2201" s="662" t="s">
        <v>2781</v>
      </c>
      <c r="J2201" s="662" t="s">
        <v>1089</v>
      </c>
      <c r="K2201" s="662" t="s">
        <v>2782</v>
      </c>
      <c r="L2201" s="663">
        <v>163.01</v>
      </c>
      <c r="M2201" s="663">
        <v>815.05</v>
      </c>
      <c r="N2201" s="662">
        <v>5</v>
      </c>
      <c r="O2201" s="745">
        <v>1.5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11</v>
      </c>
      <c r="B2202" s="662" t="s">
        <v>581</v>
      </c>
      <c r="C2202" s="662" t="s">
        <v>2731</v>
      </c>
      <c r="D2202" s="743" t="s">
        <v>4537</v>
      </c>
      <c r="E2202" s="744" t="s">
        <v>2757</v>
      </c>
      <c r="F2202" s="662" t="s">
        <v>2726</v>
      </c>
      <c r="G2202" s="662" t="s">
        <v>2780</v>
      </c>
      <c r="H2202" s="662" t="s">
        <v>1064</v>
      </c>
      <c r="I2202" s="662" t="s">
        <v>1088</v>
      </c>
      <c r="J2202" s="662" t="s">
        <v>1089</v>
      </c>
      <c r="K2202" s="662" t="s">
        <v>2553</v>
      </c>
      <c r="L2202" s="663">
        <v>815.1</v>
      </c>
      <c r="M2202" s="663">
        <v>13041.600000000002</v>
      </c>
      <c r="N2202" s="662">
        <v>16</v>
      </c>
      <c r="O2202" s="745">
        <v>6.5</v>
      </c>
      <c r="P2202" s="663">
        <v>10596.300000000001</v>
      </c>
      <c r="Q2202" s="678">
        <v>0.8125</v>
      </c>
      <c r="R2202" s="662">
        <v>13</v>
      </c>
      <c r="S2202" s="678">
        <v>0.8125</v>
      </c>
      <c r="T2202" s="745">
        <v>4.5</v>
      </c>
      <c r="U2202" s="701">
        <v>0.69230769230769229</v>
      </c>
    </row>
    <row r="2203" spans="1:21" ht="14.4" customHeight="1" x14ac:dyDescent="0.3">
      <c r="A2203" s="661">
        <v>11</v>
      </c>
      <c r="B2203" s="662" t="s">
        <v>581</v>
      </c>
      <c r="C2203" s="662" t="s">
        <v>2731</v>
      </c>
      <c r="D2203" s="743" t="s">
        <v>4537</v>
      </c>
      <c r="E2203" s="744" t="s">
        <v>2757</v>
      </c>
      <c r="F2203" s="662" t="s">
        <v>2726</v>
      </c>
      <c r="G2203" s="662" t="s">
        <v>2783</v>
      </c>
      <c r="H2203" s="662" t="s">
        <v>1064</v>
      </c>
      <c r="I2203" s="662" t="s">
        <v>1160</v>
      </c>
      <c r="J2203" s="662" t="s">
        <v>1074</v>
      </c>
      <c r="K2203" s="662" t="s">
        <v>2607</v>
      </c>
      <c r="L2203" s="663">
        <v>24.22</v>
      </c>
      <c r="M2203" s="663">
        <v>169.54</v>
      </c>
      <c r="N2203" s="662">
        <v>7</v>
      </c>
      <c r="O2203" s="745">
        <v>7</v>
      </c>
      <c r="P2203" s="663">
        <v>72.66</v>
      </c>
      <c r="Q2203" s="678">
        <v>0.42857142857142855</v>
      </c>
      <c r="R2203" s="662">
        <v>3</v>
      </c>
      <c r="S2203" s="678">
        <v>0.42857142857142855</v>
      </c>
      <c r="T2203" s="745">
        <v>3</v>
      </c>
      <c r="U2203" s="701">
        <v>0.42857142857142855</v>
      </c>
    </row>
    <row r="2204" spans="1:21" ht="14.4" customHeight="1" x14ac:dyDescent="0.3">
      <c r="A2204" s="661">
        <v>11</v>
      </c>
      <c r="B2204" s="662" t="s">
        <v>581</v>
      </c>
      <c r="C2204" s="662" t="s">
        <v>2731</v>
      </c>
      <c r="D2204" s="743" t="s">
        <v>4537</v>
      </c>
      <c r="E2204" s="744" t="s">
        <v>2757</v>
      </c>
      <c r="F2204" s="662" t="s">
        <v>2726</v>
      </c>
      <c r="G2204" s="662" t="s">
        <v>2783</v>
      </c>
      <c r="H2204" s="662" t="s">
        <v>1064</v>
      </c>
      <c r="I2204" s="662" t="s">
        <v>1073</v>
      </c>
      <c r="J2204" s="662" t="s">
        <v>1074</v>
      </c>
      <c r="K2204" s="662" t="s">
        <v>2608</v>
      </c>
      <c r="L2204" s="663">
        <v>48.42</v>
      </c>
      <c r="M2204" s="663">
        <v>2663.1000000000004</v>
      </c>
      <c r="N2204" s="662">
        <v>55</v>
      </c>
      <c r="O2204" s="745">
        <v>39.5</v>
      </c>
      <c r="P2204" s="663">
        <v>1065.24</v>
      </c>
      <c r="Q2204" s="678">
        <v>0.39999999999999997</v>
      </c>
      <c r="R2204" s="662">
        <v>22</v>
      </c>
      <c r="S2204" s="678">
        <v>0.4</v>
      </c>
      <c r="T2204" s="745">
        <v>15.5</v>
      </c>
      <c r="U2204" s="701">
        <v>0.39240506329113922</v>
      </c>
    </row>
    <row r="2205" spans="1:21" ht="14.4" customHeight="1" x14ac:dyDescent="0.3">
      <c r="A2205" s="661">
        <v>11</v>
      </c>
      <c r="B2205" s="662" t="s">
        <v>581</v>
      </c>
      <c r="C2205" s="662" t="s">
        <v>2731</v>
      </c>
      <c r="D2205" s="743" t="s">
        <v>4537</v>
      </c>
      <c r="E2205" s="744" t="s">
        <v>2757</v>
      </c>
      <c r="F2205" s="662" t="s">
        <v>2726</v>
      </c>
      <c r="G2205" s="662" t="s">
        <v>2783</v>
      </c>
      <c r="H2205" s="662" t="s">
        <v>1064</v>
      </c>
      <c r="I2205" s="662" t="s">
        <v>1073</v>
      </c>
      <c r="J2205" s="662" t="s">
        <v>1074</v>
      </c>
      <c r="K2205" s="662" t="s">
        <v>2608</v>
      </c>
      <c r="L2205" s="663">
        <v>36.54</v>
      </c>
      <c r="M2205" s="663">
        <v>1315.4399999999998</v>
      </c>
      <c r="N2205" s="662">
        <v>36</v>
      </c>
      <c r="O2205" s="745">
        <v>31.5</v>
      </c>
      <c r="P2205" s="663">
        <v>438.48000000000008</v>
      </c>
      <c r="Q2205" s="678">
        <v>0.33333333333333343</v>
      </c>
      <c r="R2205" s="662">
        <v>12</v>
      </c>
      <c r="S2205" s="678">
        <v>0.33333333333333331</v>
      </c>
      <c r="T2205" s="745">
        <v>11.5</v>
      </c>
      <c r="U2205" s="701">
        <v>0.36507936507936506</v>
      </c>
    </row>
    <row r="2206" spans="1:21" ht="14.4" customHeight="1" x14ac:dyDescent="0.3">
      <c r="A2206" s="661">
        <v>11</v>
      </c>
      <c r="B2206" s="662" t="s">
        <v>581</v>
      </c>
      <c r="C2206" s="662" t="s">
        <v>2731</v>
      </c>
      <c r="D2206" s="743" t="s">
        <v>4537</v>
      </c>
      <c r="E2206" s="744" t="s">
        <v>2757</v>
      </c>
      <c r="F2206" s="662" t="s">
        <v>2726</v>
      </c>
      <c r="G2206" s="662" t="s">
        <v>2783</v>
      </c>
      <c r="H2206" s="662" t="s">
        <v>1064</v>
      </c>
      <c r="I2206" s="662" t="s">
        <v>2831</v>
      </c>
      <c r="J2206" s="662" t="s">
        <v>1074</v>
      </c>
      <c r="K2206" s="662" t="s">
        <v>2832</v>
      </c>
      <c r="L2206" s="663">
        <v>0</v>
      </c>
      <c r="M2206" s="663">
        <v>0</v>
      </c>
      <c r="N2206" s="662">
        <v>18</v>
      </c>
      <c r="O2206" s="745">
        <v>15.5</v>
      </c>
      <c r="P2206" s="663">
        <v>0</v>
      </c>
      <c r="Q2206" s="678"/>
      <c r="R2206" s="662">
        <v>8</v>
      </c>
      <c r="S2206" s="678">
        <v>0.44444444444444442</v>
      </c>
      <c r="T2206" s="745">
        <v>5.5</v>
      </c>
      <c r="U2206" s="701">
        <v>0.35483870967741937</v>
      </c>
    </row>
    <row r="2207" spans="1:21" ht="14.4" customHeight="1" x14ac:dyDescent="0.3">
      <c r="A2207" s="661">
        <v>11</v>
      </c>
      <c r="B2207" s="662" t="s">
        <v>581</v>
      </c>
      <c r="C2207" s="662" t="s">
        <v>2731</v>
      </c>
      <c r="D2207" s="743" t="s">
        <v>4537</v>
      </c>
      <c r="E2207" s="744" t="s">
        <v>2757</v>
      </c>
      <c r="F2207" s="662" t="s">
        <v>2726</v>
      </c>
      <c r="G2207" s="662" t="s">
        <v>2783</v>
      </c>
      <c r="H2207" s="662" t="s">
        <v>582</v>
      </c>
      <c r="I2207" s="662" t="s">
        <v>2258</v>
      </c>
      <c r="J2207" s="662" t="s">
        <v>1074</v>
      </c>
      <c r="K2207" s="662" t="s">
        <v>2889</v>
      </c>
      <c r="L2207" s="663">
        <v>48.42</v>
      </c>
      <c r="M2207" s="663">
        <v>1597.8600000000001</v>
      </c>
      <c r="N2207" s="662">
        <v>33</v>
      </c>
      <c r="O2207" s="745">
        <v>21.5</v>
      </c>
      <c r="P2207" s="663">
        <v>484.20000000000005</v>
      </c>
      <c r="Q2207" s="678">
        <v>0.30303030303030304</v>
      </c>
      <c r="R2207" s="662">
        <v>10</v>
      </c>
      <c r="S2207" s="678">
        <v>0.30303030303030304</v>
      </c>
      <c r="T2207" s="745">
        <v>7</v>
      </c>
      <c r="U2207" s="701">
        <v>0.32558139534883723</v>
      </c>
    </row>
    <row r="2208" spans="1:21" ht="14.4" customHeight="1" x14ac:dyDescent="0.3">
      <c r="A2208" s="661">
        <v>11</v>
      </c>
      <c r="B2208" s="662" t="s">
        <v>581</v>
      </c>
      <c r="C2208" s="662" t="s">
        <v>2731</v>
      </c>
      <c r="D2208" s="743" t="s">
        <v>4537</v>
      </c>
      <c r="E2208" s="744" t="s">
        <v>2757</v>
      </c>
      <c r="F2208" s="662" t="s">
        <v>2726</v>
      </c>
      <c r="G2208" s="662" t="s">
        <v>2783</v>
      </c>
      <c r="H2208" s="662" t="s">
        <v>582</v>
      </c>
      <c r="I2208" s="662" t="s">
        <v>2258</v>
      </c>
      <c r="J2208" s="662" t="s">
        <v>1074</v>
      </c>
      <c r="K2208" s="662" t="s">
        <v>2889</v>
      </c>
      <c r="L2208" s="663">
        <v>36.54</v>
      </c>
      <c r="M2208" s="663">
        <v>328.86</v>
      </c>
      <c r="N2208" s="662">
        <v>9</v>
      </c>
      <c r="O2208" s="745">
        <v>5</v>
      </c>
      <c r="P2208" s="663">
        <v>73.08</v>
      </c>
      <c r="Q2208" s="678">
        <v>0.22222222222222221</v>
      </c>
      <c r="R2208" s="662">
        <v>2</v>
      </c>
      <c r="S2208" s="678">
        <v>0.22222222222222221</v>
      </c>
      <c r="T2208" s="745">
        <v>1</v>
      </c>
      <c r="U2208" s="701">
        <v>0.2</v>
      </c>
    </row>
    <row r="2209" spans="1:21" ht="14.4" customHeight="1" x14ac:dyDescent="0.3">
      <c r="A2209" s="661">
        <v>11</v>
      </c>
      <c r="B2209" s="662" t="s">
        <v>581</v>
      </c>
      <c r="C2209" s="662" t="s">
        <v>2731</v>
      </c>
      <c r="D2209" s="743" t="s">
        <v>4537</v>
      </c>
      <c r="E2209" s="744" t="s">
        <v>2757</v>
      </c>
      <c r="F2209" s="662" t="s">
        <v>2726</v>
      </c>
      <c r="G2209" s="662" t="s">
        <v>2783</v>
      </c>
      <c r="H2209" s="662" t="s">
        <v>582</v>
      </c>
      <c r="I2209" s="662" t="s">
        <v>3114</v>
      </c>
      <c r="J2209" s="662" t="s">
        <v>3115</v>
      </c>
      <c r="K2209" s="662" t="s">
        <v>3116</v>
      </c>
      <c r="L2209" s="663">
        <v>36.54</v>
      </c>
      <c r="M2209" s="663">
        <v>36.54</v>
      </c>
      <c r="N2209" s="662">
        <v>1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11</v>
      </c>
      <c r="B2210" s="662" t="s">
        <v>581</v>
      </c>
      <c r="C2210" s="662" t="s">
        <v>2731</v>
      </c>
      <c r="D2210" s="743" t="s">
        <v>4537</v>
      </c>
      <c r="E2210" s="744" t="s">
        <v>2757</v>
      </c>
      <c r="F2210" s="662" t="s">
        <v>2726</v>
      </c>
      <c r="G2210" s="662" t="s">
        <v>2783</v>
      </c>
      <c r="H2210" s="662" t="s">
        <v>582</v>
      </c>
      <c r="I2210" s="662" t="s">
        <v>2981</v>
      </c>
      <c r="J2210" s="662" t="s">
        <v>1074</v>
      </c>
      <c r="K2210" s="662" t="s">
        <v>2982</v>
      </c>
      <c r="L2210" s="663">
        <v>24.22</v>
      </c>
      <c r="M2210" s="663">
        <v>48.44</v>
      </c>
      <c r="N2210" s="662">
        <v>2</v>
      </c>
      <c r="O2210" s="745">
        <v>2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11</v>
      </c>
      <c r="B2211" s="662" t="s">
        <v>581</v>
      </c>
      <c r="C2211" s="662" t="s">
        <v>2731</v>
      </c>
      <c r="D2211" s="743" t="s">
        <v>4537</v>
      </c>
      <c r="E2211" s="744" t="s">
        <v>2757</v>
      </c>
      <c r="F2211" s="662" t="s">
        <v>2726</v>
      </c>
      <c r="G2211" s="662" t="s">
        <v>3125</v>
      </c>
      <c r="H2211" s="662" t="s">
        <v>582</v>
      </c>
      <c r="I2211" s="662" t="s">
        <v>4432</v>
      </c>
      <c r="J2211" s="662" t="s">
        <v>691</v>
      </c>
      <c r="K2211" s="662" t="s">
        <v>692</v>
      </c>
      <c r="L2211" s="663">
        <v>0</v>
      </c>
      <c r="M2211" s="663">
        <v>0</v>
      </c>
      <c r="N2211" s="662">
        <v>1</v>
      </c>
      <c r="O2211" s="745">
        <v>0.5</v>
      </c>
      <c r="P2211" s="663"/>
      <c r="Q2211" s="678"/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11</v>
      </c>
      <c r="B2212" s="662" t="s">
        <v>581</v>
      </c>
      <c r="C2212" s="662" t="s">
        <v>2731</v>
      </c>
      <c r="D2212" s="743" t="s">
        <v>4537</v>
      </c>
      <c r="E2212" s="744" t="s">
        <v>2757</v>
      </c>
      <c r="F2212" s="662" t="s">
        <v>2726</v>
      </c>
      <c r="G2212" s="662" t="s">
        <v>3125</v>
      </c>
      <c r="H2212" s="662" t="s">
        <v>582</v>
      </c>
      <c r="I2212" s="662" t="s">
        <v>3888</v>
      </c>
      <c r="J2212" s="662" t="s">
        <v>3889</v>
      </c>
      <c r="K2212" s="662" t="s">
        <v>692</v>
      </c>
      <c r="L2212" s="663">
        <v>57.64</v>
      </c>
      <c r="M2212" s="663">
        <v>172.92000000000002</v>
      </c>
      <c r="N2212" s="662">
        <v>3</v>
      </c>
      <c r="O2212" s="745">
        <v>1.5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11</v>
      </c>
      <c r="B2213" s="662" t="s">
        <v>581</v>
      </c>
      <c r="C2213" s="662" t="s">
        <v>2731</v>
      </c>
      <c r="D2213" s="743" t="s">
        <v>4537</v>
      </c>
      <c r="E2213" s="744" t="s">
        <v>2757</v>
      </c>
      <c r="F2213" s="662" t="s">
        <v>2726</v>
      </c>
      <c r="G2213" s="662" t="s">
        <v>3125</v>
      </c>
      <c r="H2213" s="662" t="s">
        <v>582</v>
      </c>
      <c r="I2213" s="662" t="s">
        <v>2237</v>
      </c>
      <c r="J2213" s="662" t="s">
        <v>691</v>
      </c>
      <c r="K2213" s="662" t="s">
        <v>2238</v>
      </c>
      <c r="L2213" s="663">
        <v>28.81</v>
      </c>
      <c r="M2213" s="663">
        <v>28.81</v>
      </c>
      <c r="N2213" s="662">
        <v>1</v>
      </c>
      <c r="O2213" s="745">
        <v>0.5</v>
      </c>
      <c r="P2213" s="663">
        <v>28.81</v>
      </c>
      <c r="Q2213" s="678">
        <v>1</v>
      </c>
      <c r="R2213" s="662">
        <v>1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11</v>
      </c>
      <c r="B2214" s="662" t="s">
        <v>581</v>
      </c>
      <c r="C2214" s="662" t="s">
        <v>2731</v>
      </c>
      <c r="D2214" s="743" t="s">
        <v>4537</v>
      </c>
      <c r="E2214" s="744" t="s">
        <v>2757</v>
      </c>
      <c r="F2214" s="662" t="s">
        <v>2726</v>
      </c>
      <c r="G2214" s="662" t="s">
        <v>3125</v>
      </c>
      <c r="H2214" s="662" t="s">
        <v>582</v>
      </c>
      <c r="I2214" s="662" t="s">
        <v>690</v>
      </c>
      <c r="J2214" s="662" t="s">
        <v>691</v>
      </c>
      <c r="K2214" s="662" t="s">
        <v>692</v>
      </c>
      <c r="L2214" s="663">
        <v>57.64</v>
      </c>
      <c r="M2214" s="663">
        <v>172.92000000000002</v>
      </c>
      <c r="N2214" s="662">
        <v>3</v>
      </c>
      <c r="O2214" s="745">
        <v>1.5</v>
      </c>
      <c r="P2214" s="663">
        <v>115.28</v>
      </c>
      <c r="Q2214" s="678">
        <v>0.66666666666666663</v>
      </c>
      <c r="R2214" s="662">
        <v>2</v>
      </c>
      <c r="S2214" s="678">
        <v>0.66666666666666663</v>
      </c>
      <c r="T2214" s="745">
        <v>1</v>
      </c>
      <c r="U2214" s="701">
        <v>0.66666666666666663</v>
      </c>
    </row>
    <row r="2215" spans="1:21" ht="14.4" customHeight="1" x14ac:dyDescent="0.3">
      <c r="A2215" s="661">
        <v>11</v>
      </c>
      <c r="B2215" s="662" t="s">
        <v>581</v>
      </c>
      <c r="C2215" s="662" t="s">
        <v>2731</v>
      </c>
      <c r="D2215" s="743" t="s">
        <v>4537</v>
      </c>
      <c r="E2215" s="744" t="s">
        <v>2757</v>
      </c>
      <c r="F2215" s="662" t="s">
        <v>2726</v>
      </c>
      <c r="G2215" s="662" t="s">
        <v>3125</v>
      </c>
      <c r="H2215" s="662" t="s">
        <v>582</v>
      </c>
      <c r="I2215" s="662" t="s">
        <v>694</v>
      </c>
      <c r="J2215" s="662" t="s">
        <v>691</v>
      </c>
      <c r="K2215" s="662" t="s">
        <v>695</v>
      </c>
      <c r="L2215" s="663">
        <v>185.26</v>
      </c>
      <c r="M2215" s="663">
        <v>185.26</v>
      </c>
      <c r="N2215" s="662">
        <v>1</v>
      </c>
      <c r="O2215" s="745">
        <v>0.5</v>
      </c>
      <c r="P2215" s="663">
        <v>185.26</v>
      </c>
      <c r="Q2215" s="678">
        <v>1</v>
      </c>
      <c r="R2215" s="662">
        <v>1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11</v>
      </c>
      <c r="B2216" s="662" t="s">
        <v>581</v>
      </c>
      <c r="C2216" s="662" t="s">
        <v>2731</v>
      </c>
      <c r="D2216" s="743" t="s">
        <v>4537</v>
      </c>
      <c r="E2216" s="744" t="s">
        <v>2757</v>
      </c>
      <c r="F2216" s="662" t="s">
        <v>2726</v>
      </c>
      <c r="G2216" s="662" t="s">
        <v>3125</v>
      </c>
      <c r="H2216" s="662" t="s">
        <v>582</v>
      </c>
      <c r="I2216" s="662" t="s">
        <v>4433</v>
      </c>
      <c r="J2216" s="662" t="s">
        <v>4434</v>
      </c>
      <c r="K2216" s="662" t="s">
        <v>4435</v>
      </c>
      <c r="L2216" s="663">
        <v>0</v>
      </c>
      <c r="M2216" s="663">
        <v>0</v>
      </c>
      <c r="N2216" s="662">
        <v>1</v>
      </c>
      <c r="O2216" s="745">
        <v>0.5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11</v>
      </c>
      <c r="B2217" s="662" t="s">
        <v>581</v>
      </c>
      <c r="C2217" s="662" t="s">
        <v>2731</v>
      </c>
      <c r="D2217" s="743" t="s">
        <v>4537</v>
      </c>
      <c r="E2217" s="744" t="s">
        <v>2757</v>
      </c>
      <c r="F2217" s="662" t="s">
        <v>2726</v>
      </c>
      <c r="G2217" s="662" t="s">
        <v>3125</v>
      </c>
      <c r="H2217" s="662" t="s">
        <v>582</v>
      </c>
      <c r="I2217" s="662" t="s">
        <v>4436</v>
      </c>
      <c r="J2217" s="662" t="s">
        <v>691</v>
      </c>
      <c r="K2217" s="662" t="s">
        <v>695</v>
      </c>
      <c r="L2217" s="663">
        <v>0</v>
      </c>
      <c r="M2217" s="663">
        <v>0</v>
      </c>
      <c r="N2217" s="662">
        <v>1</v>
      </c>
      <c r="O2217" s="745"/>
      <c r="P2217" s="663"/>
      <c r="Q2217" s="678"/>
      <c r="R2217" s="662"/>
      <c r="S2217" s="678">
        <v>0</v>
      </c>
      <c r="T2217" s="745"/>
      <c r="U2217" s="701"/>
    </row>
    <row r="2218" spans="1:21" ht="14.4" customHeight="1" x14ac:dyDescent="0.3">
      <c r="A2218" s="661">
        <v>11</v>
      </c>
      <c r="B2218" s="662" t="s">
        <v>581</v>
      </c>
      <c r="C2218" s="662" t="s">
        <v>2731</v>
      </c>
      <c r="D2218" s="743" t="s">
        <v>4537</v>
      </c>
      <c r="E2218" s="744" t="s">
        <v>2757</v>
      </c>
      <c r="F2218" s="662" t="s">
        <v>2726</v>
      </c>
      <c r="G2218" s="662" t="s">
        <v>3125</v>
      </c>
      <c r="H2218" s="662" t="s">
        <v>582</v>
      </c>
      <c r="I2218" s="662" t="s">
        <v>4436</v>
      </c>
      <c r="J2218" s="662" t="s">
        <v>691</v>
      </c>
      <c r="K2218" s="662" t="s">
        <v>695</v>
      </c>
      <c r="L2218" s="663">
        <v>301.2</v>
      </c>
      <c r="M2218" s="663">
        <v>301.2</v>
      </c>
      <c r="N2218" s="662">
        <v>1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11</v>
      </c>
      <c r="B2219" s="662" t="s">
        <v>581</v>
      </c>
      <c r="C2219" s="662" t="s">
        <v>2731</v>
      </c>
      <c r="D2219" s="743" t="s">
        <v>4537</v>
      </c>
      <c r="E2219" s="744" t="s">
        <v>2757</v>
      </c>
      <c r="F2219" s="662" t="s">
        <v>2726</v>
      </c>
      <c r="G2219" s="662" t="s">
        <v>3539</v>
      </c>
      <c r="H2219" s="662" t="s">
        <v>582</v>
      </c>
      <c r="I2219" s="662" t="s">
        <v>3540</v>
      </c>
      <c r="J2219" s="662" t="s">
        <v>3541</v>
      </c>
      <c r="K2219" s="662" t="s">
        <v>928</v>
      </c>
      <c r="L2219" s="663">
        <v>82.17</v>
      </c>
      <c r="M2219" s="663">
        <v>82.17</v>
      </c>
      <c r="N2219" s="662">
        <v>1</v>
      </c>
      <c r="O2219" s="745">
        <v>1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11</v>
      </c>
      <c r="B2220" s="662" t="s">
        <v>581</v>
      </c>
      <c r="C2220" s="662" t="s">
        <v>2731</v>
      </c>
      <c r="D2220" s="743" t="s">
        <v>4537</v>
      </c>
      <c r="E2220" s="744" t="s">
        <v>2757</v>
      </c>
      <c r="F2220" s="662" t="s">
        <v>2726</v>
      </c>
      <c r="G2220" s="662" t="s">
        <v>2784</v>
      </c>
      <c r="H2220" s="662" t="s">
        <v>582</v>
      </c>
      <c r="I2220" s="662" t="s">
        <v>725</v>
      </c>
      <c r="J2220" s="662" t="s">
        <v>2785</v>
      </c>
      <c r="K2220" s="662" t="s">
        <v>2786</v>
      </c>
      <c r="L2220" s="663">
        <v>0</v>
      </c>
      <c r="M2220" s="663">
        <v>0</v>
      </c>
      <c r="N2220" s="662">
        <v>63</v>
      </c>
      <c r="O2220" s="745">
        <v>22</v>
      </c>
      <c r="P2220" s="663">
        <v>0</v>
      </c>
      <c r="Q2220" s="678"/>
      <c r="R2220" s="662">
        <v>18</v>
      </c>
      <c r="S2220" s="678">
        <v>0.2857142857142857</v>
      </c>
      <c r="T2220" s="745">
        <v>6.5</v>
      </c>
      <c r="U2220" s="701">
        <v>0.29545454545454547</v>
      </c>
    </row>
    <row r="2221" spans="1:21" ht="14.4" customHeight="1" x14ac:dyDescent="0.3">
      <c r="A2221" s="661">
        <v>11</v>
      </c>
      <c r="B2221" s="662" t="s">
        <v>581</v>
      </c>
      <c r="C2221" s="662" t="s">
        <v>2731</v>
      </c>
      <c r="D2221" s="743" t="s">
        <v>4537</v>
      </c>
      <c r="E2221" s="744" t="s">
        <v>2757</v>
      </c>
      <c r="F2221" s="662" t="s">
        <v>2726</v>
      </c>
      <c r="G2221" s="662" t="s">
        <v>2787</v>
      </c>
      <c r="H2221" s="662" t="s">
        <v>582</v>
      </c>
      <c r="I2221" s="662" t="s">
        <v>4437</v>
      </c>
      <c r="J2221" s="662" t="s">
        <v>1619</v>
      </c>
      <c r="K2221" s="662" t="s">
        <v>4438</v>
      </c>
      <c r="L2221" s="663">
        <v>31.42</v>
      </c>
      <c r="M2221" s="663">
        <v>62.84</v>
      </c>
      <c r="N2221" s="662">
        <v>2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11</v>
      </c>
      <c r="B2222" s="662" t="s">
        <v>581</v>
      </c>
      <c r="C2222" s="662" t="s">
        <v>2731</v>
      </c>
      <c r="D2222" s="743" t="s">
        <v>4537</v>
      </c>
      <c r="E2222" s="744" t="s">
        <v>2757</v>
      </c>
      <c r="F2222" s="662" t="s">
        <v>2726</v>
      </c>
      <c r="G2222" s="662" t="s">
        <v>2790</v>
      </c>
      <c r="H2222" s="662" t="s">
        <v>1064</v>
      </c>
      <c r="I2222" s="662" t="s">
        <v>2933</v>
      </c>
      <c r="J2222" s="662" t="s">
        <v>2934</v>
      </c>
      <c r="K2222" s="662" t="s">
        <v>2935</v>
      </c>
      <c r="L2222" s="663">
        <v>31.32</v>
      </c>
      <c r="M2222" s="663">
        <v>31.32</v>
      </c>
      <c r="N2222" s="662">
        <v>1</v>
      </c>
      <c r="O2222" s="745">
        <v>1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11</v>
      </c>
      <c r="B2223" s="662" t="s">
        <v>581</v>
      </c>
      <c r="C2223" s="662" t="s">
        <v>2731</v>
      </c>
      <c r="D2223" s="743" t="s">
        <v>4537</v>
      </c>
      <c r="E2223" s="744" t="s">
        <v>2757</v>
      </c>
      <c r="F2223" s="662" t="s">
        <v>2726</v>
      </c>
      <c r="G2223" s="662" t="s">
        <v>2790</v>
      </c>
      <c r="H2223" s="662" t="s">
        <v>1064</v>
      </c>
      <c r="I2223" s="662" t="s">
        <v>3140</v>
      </c>
      <c r="J2223" s="662" t="s">
        <v>3141</v>
      </c>
      <c r="K2223" s="662" t="s">
        <v>3142</v>
      </c>
      <c r="L2223" s="663">
        <v>140.94999999999999</v>
      </c>
      <c r="M2223" s="663">
        <v>140.94999999999999</v>
      </c>
      <c r="N2223" s="662">
        <v>1</v>
      </c>
      <c r="O2223" s="745">
        <v>1</v>
      </c>
      <c r="P2223" s="663">
        <v>140.94999999999999</v>
      </c>
      <c r="Q2223" s="678">
        <v>1</v>
      </c>
      <c r="R2223" s="662">
        <v>1</v>
      </c>
      <c r="S2223" s="678">
        <v>1</v>
      </c>
      <c r="T2223" s="745">
        <v>1</v>
      </c>
      <c r="U2223" s="701">
        <v>1</v>
      </c>
    </row>
    <row r="2224" spans="1:21" ht="14.4" customHeight="1" x14ac:dyDescent="0.3">
      <c r="A2224" s="661">
        <v>11</v>
      </c>
      <c r="B2224" s="662" t="s">
        <v>581</v>
      </c>
      <c r="C2224" s="662" t="s">
        <v>2731</v>
      </c>
      <c r="D2224" s="743" t="s">
        <v>4537</v>
      </c>
      <c r="E2224" s="744" t="s">
        <v>2757</v>
      </c>
      <c r="F2224" s="662" t="s">
        <v>2726</v>
      </c>
      <c r="G2224" s="662" t="s">
        <v>2790</v>
      </c>
      <c r="H2224" s="662" t="s">
        <v>1064</v>
      </c>
      <c r="I2224" s="662" t="s">
        <v>1123</v>
      </c>
      <c r="J2224" s="662" t="s">
        <v>1120</v>
      </c>
      <c r="K2224" s="662" t="s">
        <v>2613</v>
      </c>
      <c r="L2224" s="663">
        <v>93.96</v>
      </c>
      <c r="M2224" s="663">
        <v>93.96</v>
      </c>
      <c r="N2224" s="662">
        <v>1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11</v>
      </c>
      <c r="B2225" s="662" t="s">
        <v>581</v>
      </c>
      <c r="C2225" s="662" t="s">
        <v>2731</v>
      </c>
      <c r="D2225" s="743" t="s">
        <v>4537</v>
      </c>
      <c r="E2225" s="744" t="s">
        <v>2757</v>
      </c>
      <c r="F2225" s="662" t="s">
        <v>2726</v>
      </c>
      <c r="G2225" s="662" t="s">
        <v>2936</v>
      </c>
      <c r="H2225" s="662" t="s">
        <v>582</v>
      </c>
      <c r="I2225" s="662" t="s">
        <v>4439</v>
      </c>
      <c r="J2225" s="662" t="s">
        <v>4440</v>
      </c>
      <c r="K2225" s="662" t="s">
        <v>4441</v>
      </c>
      <c r="L2225" s="663">
        <v>19.440000000000001</v>
      </c>
      <c r="M2225" s="663">
        <v>19.440000000000001</v>
      </c>
      <c r="N2225" s="662">
        <v>1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11</v>
      </c>
      <c r="B2226" s="662" t="s">
        <v>581</v>
      </c>
      <c r="C2226" s="662" t="s">
        <v>2731</v>
      </c>
      <c r="D2226" s="743" t="s">
        <v>4537</v>
      </c>
      <c r="E2226" s="744" t="s">
        <v>2757</v>
      </c>
      <c r="F2226" s="662" t="s">
        <v>2726</v>
      </c>
      <c r="G2226" s="662" t="s">
        <v>3150</v>
      </c>
      <c r="H2226" s="662" t="s">
        <v>582</v>
      </c>
      <c r="I2226" s="662" t="s">
        <v>1723</v>
      </c>
      <c r="J2226" s="662" t="s">
        <v>1724</v>
      </c>
      <c r="K2226" s="662" t="s">
        <v>1725</v>
      </c>
      <c r="L2226" s="663">
        <v>271.94</v>
      </c>
      <c r="M2226" s="663">
        <v>543.88</v>
      </c>
      <c r="N2226" s="662">
        <v>2</v>
      </c>
      <c r="O2226" s="745">
        <v>1</v>
      </c>
      <c r="P2226" s="663">
        <v>543.88</v>
      </c>
      <c r="Q2226" s="678">
        <v>1</v>
      </c>
      <c r="R2226" s="662">
        <v>2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11</v>
      </c>
      <c r="B2227" s="662" t="s">
        <v>581</v>
      </c>
      <c r="C2227" s="662" t="s">
        <v>2731</v>
      </c>
      <c r="D2227" s="743" t="s">
        <v>4537</v>
      </c>
      <c r="E2227" s="744" t="s">
        <v>2757</v>
      </c>
      <c r="F2227" s="662" t="s">
        <v>2726</v>
      </c>
      <c r="G2227" s="662" t="s">
        <v>3150</v>
      </c>
      <c r="H2227" s="662" t="s">
        <v>582</v>
      </c>
      <c r="I2227" s="662" t="s">
        <v>3731</v>
      </c>
      <c r="J2227" s="662" t="s">
        <v>1724</v>
      </c>
      <c r="K2227" s="662" t="s">
        <v>3732</v>
      </c>
      <c r="L2227" s="663">
        <v>0</v>
      </c>
      <c r="M2227" s="663">
        <v>0</v>
      </c>
      <c r="N2227" s="662">
        <v>1</v>
      </c>
      <c r="O2227" s="745">
        <v>0.5</v>
      </c>
      <c r="P2227" s="663"/>
      <c r="Q2227" s="678"/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11</v>
      </c>
      <c r="B2228" s="662" t="s">
        <v>581</v>
      </c>
      <c r="C2228" s="662" t="s">
        <v>2731</v>
      </c>
      <c r="D2228" s="743" t="s">
        <v>4537</v>
      </c>
      <c r="E2228" s="744" t="s">
        <v>2757</v>
      </c>
      <c r="F2228" s="662" t="s">
        <v>2726</v>
      </c>
      <c r="G2228" s="662" t="s">
        <v>3150</v>
      </c>
      <c r="H2228" s="662" t="s">
        <v>582</v>
      </c>
      <c r="I2228" s="662" t="s">
        <v>3154</v>
      </c>
      <c r="J2228" s="662" t="s">
        <v>3152</v>
      </c>
      <c r="K2228" s="662" t="s">
        <v>3155</v>
      </c>
      <c r="L2228" s="663">
        <v>151.62</v>
      </c>
      <c r="M2228" s="663">
        <v>303.24</v>
      </c>
      <c r="N2228" s="662">
        <v>2</v>
      </c>
      <c r="O2228" s="745">
        <v>0.5</v>
      </c>
      <c r="P2228" s="663">
        <v>303.24</v>
      </c>
      <c r="Q2228" s="678">
        <v>1</v>
      </c>
      <c r="R2228" s="662">
        <v>2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11</v>
      </c>
      <c r="B2229" s="662" t="s">
        <v>581</v>
      </c>
      <c r="C2229" s="662" t="s">
        <v>2731</v>
      </c>
      <c r="D2229" s="743" t="s">
        <v>4537</v>
      </c>
      <c r="E2229" s="744" t="s">
        <v>2757</v>
      </c>
      <c r="F2229" s="662" t="s">
        <v>2726</v>
      </c>
      <c r="G2229" s="662" t="s">
        <v>3150</v>
      </c>
      <c r="H2229" s="662" t="s">
        <v>582</v>
      </c>
      <c r="I2229" s="662" t="s">
        <v>3740</v>
      </c>
      <c r="J2229" s="662" t="s">
        <v>3736</v>
      </c>
      <c r="K2229" s="662" t="s">
        <v>3737</v>
      </c>
      <c r="L2229" s="663">
        <v>0</v>
      </c>
      <c r="M2229" s="663">
        <v>0</v>
      </c>
      <c r="N2229" s="662">
        <v>3</v>
      </c>
      <c r="O2229" s="745">
        <v>0.5</v>
      </c>
      <c r="P2229" s="663">
        <v>0</v>
      </c>
      <c r="Q2229" s="678"/>
      <c r="R2229" s="662">
        <v>3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11</v>
      </c>
      <c r="B2230" s="662" t="s">
        <v>581</v>
      </c>
      <c r="C2230" s="662" t="s">
        <v>2731</v>
      </c>
      <c r="D2230" s="743" t="s">
        <v>4537</v>
      </c>
      <c r="E2230" s="744" t="s">
        <v>2757</v>
      </c>
      <c r="F2230" s="662" t="s">
        <v>2728</v>
      </c>
      <c r="G2230" s="662" t="s">
        <v>2839</v>
      </c>
      <c r="H2230" s="662" t="s">
        <v>582</v>
      </c>
      <c r="I2230" s="662" t="s">
        <v>2840</v>
      </c>
      <c r="J2230" s="662" t="s">
        <v>2841</v>
      </c>
      <c r="K2230" s="662" t="s">
        <v>2842</v>
      </c>
      <c r="L2230" s="663">
        <v>0</v>
      </c>
      <c r="M2230" s="663">
        <v>0</v>
      </c>
      <c r="N2230" s="662">
        <v>28</v>
      </c>
      <c r="O2230" s="745">
        <v>28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11</v>
      </c>
      <c r="B2231" s="662" t="s">
        <v>581</v>
      </c>
      <c r="C2231" s="662" t="s">
        <v>2731</v>
      </c>
      <c r="D2231" s="743" t="s">
        <v>4537</v>
      </c>
      <c r="E2231" s="744" t="s">
        <v>2757</v>
      </c>
      <c r="F2231" s="662" t="s">
        <v>2728</v>
      </c>
      <c r="G2231" s="662" t="s">
        <v>2791</v>
      </c>
      <c r="H2231" s="662" t="s">
        <v>582</v>
      </c>
      <c r="I2231" s="662" t="s">
        <v>3172</v>
      </c>
      <c r="J2231" s="662" t="s">
        <v>3173</v>
      </c>
      <c r="K2231" s="662" t="s">
        <v>3174</v>
      </c>
      <c r="L2231" s="663">
        <v>186.96</v>
      </c>
      <c r="M2231" s="663">
        <v>1121.76</v>
      </c>
      <c r="N2231" s="662">
        <v>6</v>
      </c>
      <c r="O2231" s="745">
        <v>6</v>
      </c>
      <c r="P2231" s="663">
        <v>373.92</v>
      </c>
      <c r="Q2231" s="678">
        <v>0.33333333333333337</v>
      </c>
      <c r="R2231" s="662">
        <v>2</v>
      </c>
      <c r="S2231" s="678">
        <v>0.33333333333333331</v>
      </c>
      <c r="T2231" s="745">
        <v>2</v>
      </c>
      <c r="U2231" s="701">
        <v>0.33333333333333331</v>
      </c>
    </row>
    <row r="2232" spans="1:21" ht="14.4" customHeight="1" x14ac:dyDescent="0.3">
      <c r="A2232" s="661">
        <v>11</v>
      </c>
      <c r="B2232" s="662" t="s">
        <v>581</v>
      </c>
      <c r="C2232" s="662" t="s">
        <v>2731</v>
      </c>
      <c r="D2232" s="743" t="s">
        <v>4537</v>
      </c>
      <c r="E2232" s="744" t="s">
        <v>2757</v>
      </c>
      <c r="F2232" s="662" t="s">
        <v>2728</v>
      </c>
      <c r="G2232" s="662" t="s">
        <v>2791</v>
      </c>
      <c r="H2232" s="662" t="s">
        <v>582</v>
      </c>
      <c r="I2232" s="662" t="s">
        <v>3175</v>
      </c>
      <c r="J2232" s="662" t="s">
        <v>3176</v>
      </c>
      <c r="K2232" s="662" t="s">
        <v>3177</v>
      </c>
      <c r="L2232" s="663">
        <v>35.130000000000003</v>
      </c>
      <c r="M2232" s="663">
        <v>140.52000000000001</v>
      </c>
      <c r="N2232" s="662">
        <v>4</v>
      </c>
      <c r="O2232" s="745">
        <v>3</v>
      </c>
      <c r="P2232" s="663">
        <v>140.52000000000001</v>
      </c>
      <c r="Q2232" s="678">
        <v>1</v>
      </c>
      <c r="R2232" s="662">
        <v>4</v>
      </c>
      <c r="S2232" s="678">
        <v>1</v>
      </c>
      <c r="T2232" s="745">
        <v>3</v>
      </c>
      <c r="U2232" s="701">
        <v>1</v>
      </c>
    </row>
    <row r="2233" spans="1:21" ht="14.4" customHeight="1" x14ac:dyDescent="0.3">
      <c r="A2233" s="661">
        <v>11</v>
      </c>
      <c r="B2233" s="662" t="s">
        <v>581</v>
      </c>
      <c r="C2233" s="662" t="s">
        <v>2731</v>
      </c>
      <c r="D2233" s="743" t="s">
        <v>4537</v>
      </c>
      <c r="E2233" s="744" t="s">
        <v>2757</v>
      </c>
      <c r="F2233" s="662" t="s">
        <v>2728</v>
      </c>
      <c r="G2233" s="662" t="s">
        <v>2791</v>
      </c>
      <c r="H2233" s="662" t="s">
        <v>582</v>
      </c>
      <c r="I2233" s="662" t="s">
        <v>3187</v>
      </c>
      <c r="J2233" s="662" t="s">
        <v>3188</v>
      </c>
      <c r="K2233" s="662" t="s">
        <v>3189</v>
      </c>
      <c r="L2233" s="663">
        <v>35.75</v>
      </c>
      <c r="M2233" s="663">
        <v>71.5</v>
      </c>
      <c r="N2233" s="662">
        <v>2</v>
      </c>
      <c r="O2233" s="745">
        <v>1</v>
      </c>
      <c r="P2233" s="663">
        <v>71.5</v>
      </c>
      <c r="Q2233" s="678">
        <v>1</v>
      </c>
      <c r="R2233" s="662">
        <v>2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11</v>
      </c>
      <c r="B2234" s="662" t="s">
        <v>581</v>
      </c>
      <c r="C2234" s="662" t="s">
        <v>2731</v>
      </c>
      <c r="D2234" s="743" t="s">
        <v>4537</v>
      </c>
      <c r="E2234" s="744" t="s">
        <v>2757</v>
      </c>
      <c r="F2234" s="662" t="s">
        <v>2728</v>
      </c>
      <c r="G2234" s="662" t="s">
        <v>2795</v>
      </c>
      <c r="H2234" s="662" t="s">
        <v>582</v>
      </c>
      <c r="I2234" s="662" t="s">
        <v>2088</v>
      </c>
      <c r="J2234" s="662" t="s">
        <v>2796</v>
      </c>
      <c r="K2234" s="662" t="s">
        <v>2797</v>
      </c>
      <c r="L2234" s="663">
        <v>748.12</v>
      </c>
      <c r="M2234" s="663">
        <v>2992.48</v>
      </c>
      <c r="N2234" s="662">
        <v>4</v>
      </c>
      <c r="O2234" s="745">
        <v>4</v>
      </c>
      <c r="P2234" s="663">
        <v>2992.48</v>
      </c>
      <c r="Q2234" s="678">
        <v>1</v>
      </c>
      <c r="R2234" s="662">
        <v>4</v>
      </c>
      <c r="S2234" s="678">
        <v>1</v>
      </c>
      <c r="T2234" s="745">
        <v>4</v>
      </c>
      <c r="U2234" s="701">
        <v>1</v>
      </c>
    </row>
    <row r="2235" spans="1:21" ht="14.4" customHeight="1" x14ac:dyDescent="0.3">
      <c r="A2235" s="661">
        <v>11</v>
      </c>
      <c r="B2235" s="662" t="s">
        <v>581</v>
      </c>
      <c r="C2235" s="662" t="s">
        <v>2731</v>
      </c>
      <c r="D2235" s="743" t="s">
        <v>4537</v>
      </c>
      <c r="E2235" s="744" t="s">
        <v>2757</v>
      </c>
      <c r="F2235" s="662" t="s">
        <v>2728</v>
      </c>
      <c r="G2235" s="662" t="s">
        <v>2795</v>
      </c>
      <c r="H2235" s="662" t="s">
        <v>582</v>
      </c>
      <c r="I2235" s="662" t="s">
        <v>3192</v>
      </c>
      <c r="J2235" s="662" t="s">
        <v>3193</v>
      </c>
      <c r="K2235" s="662" t="s">
        <v>3194</v>
      </c>
      <c r="L2235" s="663">
        <v>400</v>
      </c>
      <c r="M2235" s="663">
        <v>400</v>
      </c>
      <c r="N2235" s="662">
        <v>1</v>
      </c>
      <c r="O2235" s="745">
        <v>1</v>
      </c>
      <c r="P2235" s="663">
        <v>400</v>
      </c>
      <c r="Q2235" s="678">
        <v>1</v>
      </c>
      <c r="R2235" s="662">
        <v>1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11</v>
      </c>
      <c r="B2236" s="662" t="s">
        <v>581</v>
      </c>
      <c r="C2236" s="662" t="s">
        <v>2731</v>
      </c>
      <c r="D2236" s="743" t="s">
        <v>4537</v>
      </c>
      <c r="E2236" s="744" t="s">
        <v>2757</v>
      </c>
      <c r="F2236" s="662" t="s">
        <v>2728</v>
      </c>
      <c r="G2236" s="662" t="s">
        <v>2795</v>
      </c>
      <c r="H2236" s="662" t="s">
        <v>582</v>
      </c>
      <c r="I2236" s="662" t="s">
        <v>2899</v>
      </c>
      <c r="J2236" s="662" t="s">
        <v>2900</v>
      </c>
      <c r="K2236" s="662" t="s">
        <v>2901</v>
      </c>
      <c r="L2236" s="663">
        <v>350</v>
      </c>
      <c r="M2236" s="663">
        <v>1050</v>
      </c>
      <c r="N2236" s="662">
        <v>3</v>
      </c>
      <c r="O2236" s="745">
        <v>3</v>
      </c>
      <c r="P2236" s="663">
        <v>1050</v>
      </c>
      <c r="Q2236" s="678">
        <v>1</v>
      </c>
      <c r="R2236" s="662">
        <v>3</v>
      </c>
      <c r="S2236" s="678">
        <v>1</v>
      </c>
      <c r="T2236" s="745">
        <v>3</v>
      </c>
      <c r="U2236" s="701">
        <v>1</v>
      </c>
    </row>
    <row r="2237" spans="1:21" ht="14.4" customHeight="1" x14ac:dyDescent="0.3">
      <c r="A2237" s="661">
        <v>11</v>
      </c>
      <c r="B2237" s="662" t="s">
        <v>581</v>
      </c>
      <c r="C2237" s="662" t="s">
        <v>2731</v>
      </c>
      <c r="D2237" s="743" t="s">
        <v>4537</v>
      </c>
      <c r="E2237" s="744" t="s">
        <v>2757</v>
      </c>
      <c r="F2237" s="662" t="s">
        <v>2728</v>
      </c>
      <c r="G2237" s="662" t="s">
        <v>2795</v>
      </c>
      <c r="H2237" s="662" t="s">
        <v>582</v>
      </c>
      <c r="I2237" s="662" t="s">
        <v>2801</v>
      </c>
      <c r="J2237" s="662" t="s">
        <v>2802</v>
      </c>
      <c r="K2237" s="662" t="s">
        <v>2803</v>
      </c>
      <c r="L2237" s="663">
        <v>500</v>
      </c>
      <c r="M2237" s="663">
        <v>500</v>
      </c>
      <c r="N2237" s="662">
        <v>1</v>
      </c>
      <c r="O2237" s="745">
        <v>1</v>
      </c>
      <c r="P2237" s="663">
        <v>500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11</v>
      </c>
      <c r="B2238" s="662" t="s">
        <v>581</v>
      </c>
      <c r="C2238" s="662" t="s">
        <v>2731</v>
      </c>
      <c r="D2238" s="743" t="s">
        <v>4537</v>
      </c>
      <c r="E2238" s="744" t="s">
        <v>2757</v>
      </c>
      <c r="F2238" s="662" t="s">
        <v>2728</v>
      </c>
      <c r="G2238" s="662" t="s">
        <v>2795</v>
      </c>
      <c r="H2238" s="662" t="s">
        <v>582</v>
      </c>
      <c r="I2238" s="662" t="s">
        <v>3503</v>
      </c>
      <c r="J2238" s="662" t="s">
        <v>3421</v>
      </c>
      <c r="K2238" s="662" t="s">
        <v>3504</v>
      </c>
      <c r="L2238" s="663">
        <v>1600</v>
      </c>
      <c r="M2238" s="663">
        <v>1600</v>
      </c>
      <c r="N2238" s="662">
        <v>1</v>
      </c>
      <c r="O2238" s="745">
        <v>1</v>
      </c>
      <c r="P2238" s="663">
        <v>1600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11</v>
      </c>
      <c r="B2239" s="662" t="s">
        <v>581</v>
      </c>
      <c r="C2239" s="662" t="s">
        <v>2731</v>
      </c>
      <c r="D2239" s="743" t="s">
        <v>4537</v>
      </c>
      <c r="E2239" s="744" t="s">
        <v>2757</v>
      </c>
      <c r="F2239" s="662" t="s">
        <v>2728</v>
      </c>
      <c r="G2239" s="662" t="s">
        <v>2795</v>
      </c>
      <c r="H2239" s="662" t="s">
        <v>582</v>
      </c>
      <c r="I2239" s="662" t="s">
        <v>2918</v>
      </c>
      <c r="J2239" s="662" t="s">
        <v>2919</v>
      </c>
      <c r="K2239" s="662" t="s">
        <v>2920</v>
      </c>
      <c r="L2239" s="663">
        <v>999.46</v>
      </c>
      <c r="M2239" s="663">
        <v>999.46</v>
      </c>
      <c r="N2239" s="662">
        <v>1</v>
      </c>
      <c r="O2239" s="745">
        <v>1</v>
      </c>
      <c r="P2239" s="663">
        <v>999.46</v>
      </c>
      <c r="Q2239" s="678">
        <v>1</v>
      </c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11</v>
      </c>
      <c r="B2240" s="662" t="s">
        <v>581</v>
      </c>
      <c r="C2240" s="662" t="s">
        <v>2731</v>
      </c>
      <c r="D2240" s="743" t="s">
        <v>4537</v>
      </c>
      <c r="E2240" s="744" t="s">
        <v>2757</v>
      </c>
      <c r="F2240" s="662" t="s">
        <v>2728</v>
      </c>
      <c r="G2240" s="662" t="s">
        <v>2795</v>
      </c>
      <c r="H2240" s="662" t="s">
        <v>582</v>
      </c>
      <c r="I2240" s="662" t="s">
        <v>2804</v>
      </c>
      <c r="J2240" s="662" t="s">
        <v>2805</v>
      </c>
      <c r="K2240" s="662" t="s">
        <v>2806</v>
      </c>
      <c r="L2240" s="663">
        <v>971.25</v>
      </c>
      <c r="M2240" s="663">
        <v>971.25</v>
      </c>
      <c r="N2240" s="662">
        <v>1</v>
      </c>
      <c r="O2240" s="745">
        <v>1</v>
      </c>
      <c r="P2240" s="663">
        <v>971.25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11</v>
      </c>
      <c r="B2241" s="662" t="s">
        <v>581</v>
      </c>
      <c r="C2241" s="662" t="s">
        <v>2731</v>
      </c>
      <c r="D2241" s="743" t="s">
        <v>4537</v>
      </c>
      <c r="E2241" s="744" t="s">
        <v>2757</v>
      </c>
      <c r="F2241" s="662" t="s">
        <v>2728</v>
      </c>
      <c r="G2241" s="662" t="s">
        <v>2795</v>
      </c>
      <c r="H2241" s="662" t="s">
        <v>582</v>
      </c>
      <c r="I2241" s="662" t="s">
        <v>3204</v>
      </c>
      <c r="J2241" s="662" t="s">
        <v>3205</v>
      </c>
      <c r="K2241" s="662" t="s">
        <v>3206</v>
      </c>
      <c r="L2241" s="663">
        <v>180</v>
      </c>
      <c r="M2241" s="663">
        <v>540</v>
      </c>
      <c r="N2241" s="662">
        <v>3</v>
      </c>
      <c r="O2241" s="745">
        <v>3</v>
      </c>
      <c r="P2241" s="663">
        <v>540</v>
      </c>
      <c r="Q2241" s="678">
        <v>1</v>
      </c>
      <c r="R2241" s="662">
        <v>3</v>
      </c>
      <c r="S2241" s="678">
        <v>1</v>
      </c>
      <c r="T2241" s="745">
        <v>3</v>
      </c>
      <c r="U2241" s="701">
        <v>1</v>
      </c>
    </row>
    <row r="2242" spans="1:21" ht="14.4" customHeight="1" x14ac:dyDescent="0.3">
      <c r="A2242" s="661">
        <v>11</v>
      </c>
      <c r="B2242" s="662" t="s">
        <v>581</v>
      </c>
      <c r="C2242" s="662" t="s">
        <v>2731</v>
      </c>
      <c r="D2242" s="743" t="s">
        <v>4537</v>
      </c>
      <c r="E2242" s="744" t="s">
        <v>2757</v>
      </c>
      <c r="F2242" s="662" t="s">
        <v>2728</v>
      </c>
      <c r="G2242" s="662" t="s">
        <v>2795</v>
      </c>
      <c r="H2242" s="662" t="s">
        <v>582</v>
      </c>
      <c r="I2242" s="662" t="s">
        <v>3427</v>
      </c>
      <c r="J2242" s="662" t="s">
        <v>3428</v>
      </c>
      <c r="K2242" s="662" t="s">
        <v>3429</v>
      </c>
      <c r="L2242" s="663">
        <v>250</v>
      </c>
      <c r="M2242" s="663">
        <v>250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11</v>
      </c>
      <c r="B2243" s="662" t="s">
        <v>581</v>
      </c>
      <c r="C2243" s="662" t="s">
        <v>2731</v>
      </c>
      <c r="D2243" s="743" t="s">
        <v>4537</v>
      </c>
      <c r="E2243" s="744" t="s">
        <v>2757</v>
      </c>
      <c r="F2243" s="662" t="s">
        <v>2728</v>
      </c>
      <c r="G2243" s="662" t="s">
        <v>2795</v>
      </c>
      <c r="H2243" s="662" t="s">
        <v>582</v>
      </c>
      <c r="I2243" s="662" t="s">
        <v>3991</v>
      </c>
      <c r="J2243" s="662" t="s">
        <v>3992</v>
      </c>
      <c r="K2243" s="662" t="s">
        <v>3993</v>
      </c>
      <c r="L2243" s="663">
        <v>100</v>
      </c>
      <c r="M2243" s="663">
        <v>100</v>
      </c>
      <c r="N2243" s="662">
        <v>1</v>
      </c>
      <c r="O2243" s="745">
        <v>1</v>
      </c>
      <c r="P2243" s="663">
        <v>100</v>
      </c>
      <c r="Q2243" s="678">
        <v>1</v>
      </c>
      <c r="R2243" s="662">
        <v>1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11</v>
      </c>
      <c r="B2244" s="662" t="s">
        <v>581</v>
      </c>
      <c r="C2244" s="662" t="s">
        <v>2731</v>
      </c>
      <c r="D2244" s="743" t="s">
        <v>4537</v>
      </c>
      <c r="E2244" s="744" t="s">
        <v>2757</v>
      </c>
      <c r="F2244" s="662" t="s">
        <v>2728</v>
      </c>
      <c r="G2244" s="662" t="s">
        <v>2795</v>
      </c>
      <c r="H2244" s="662" t="s">
        <v>582</v>
      </c>
      <c r="I2244" s="662" t="s">
        <v>3505</v>
      </c>
      <c r="J2244" s="662" t="s">
        <v>3506</v>
      </c>
      <c r="K2244" s="662" t="s">
        <v>3507</v>
      </c>
      <c r="L2244" s="663">
        <v>350</v>
      </c>
      <c r="M2244" s="663">
        <v>700</v>
      </c>
      <c r="N2244" s="662">
        <v>2</v>
      </c>
      <c r="O2244" s="745">
        <v>2</v>
      </c>
      <c r="P2244" s="663">
        <v>700</v>
      </c>
      <c r="Q2244" s="678">
        <v>1</v>
      </c>
      <c r="R2244" s="662">
        <v>2</v>
      </c>
      <c r="S2244" s="678">
        <v>1</v>
      </c>
      <c r="T2244" s="745">
        <v>2</v>
      </c>
      <c r="U2244" s="701">
        <v>1</v>
      </c>
    </row>
    <row r="2245" spans="1:21" ht="14.4" customHeight="1" x14ac:dyDescent="0.3">
      <c r="A2245" s="661">
        <v>11</v>
      </c>
      <c r="B2245" s="662" t="s">
        <v>581</v>
      </c>
      <c r="C2245" s="662" t="s">
        <v>2731</v>
      </c>
      <c r="D2245" s="743" t="s">
        <v>4537</v>
      </c>
      <c r="E2245" s="744" t="s">
        <v>2757</v>
      </c>
      <c r="F2245" s="662" t="s">
        <v>2728</v>
      </c>
      <c r="G2245" s="662" t="s">
        <v>2795</v>
      </c>
      <c r="H2245" s="662" t="s">
        <v>582</v>
      </c>
      <c r="I2245" s="662" t="s">
        <v>3221</v>
      </c>
      <c r="J2245" s="662" t="s">
        <v>3222</v>
      </c>
      <c r="K2245" s="662" t="s">
        <v>3223</v>
      </c>
      <c r="L2245" s="663">
        <v>2140.3000000000002</v>
      </c>
      <c r="M2245" s="663">
        <v>2140.3000000000002</v>
      </c>
      <c r="N2245" s="662">
        <v>1</v>
      </c>
      <c r="O2245" s="745">
        <v>1</v>
      </c>
      <c r="P2245" s="663">
        <v>2140.3000000000002</v>
      </c>
      <c r="Q2245" s="678">
        <v>1</v>
      </c>
      <c r="R2245" s="662">
        <v>1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11</v>
      </c>
      <c r="B2246" s="662" t="s">
        <v>581</v>
      </c>
      <c r="C2246" s="662" t="s">
        <v>2731</v>
      </c>
      <c r="D2246" s="743" t="s">
        <v>4537</v>
      </c>
      <c r="E2246" s="744" t="s">
        <v>2757</v>
      </c>
      <c r="F2246" s="662" t="s">
        <v>2728</v>
      </c>
      <c r="G2246" s="662" t="s">
        <v>2795</v>
      </c>
      <c r="H2246" s="662" t="s">
        <v>582</v>
      </c>
      <c r="I2246" s="662" t="s">
        <v>4442</v>
      </c>
      <c r="J2246" s="662" t="s">
        <v>4443</v>
      </c>
      <c r="K2246" s="662"/>
      <c r="L2246" s="663">
        <v>400</v>
      </c>
      <c r="M2246" s="663">
        <v>400</v>
      </c>
      <c r="N2246" s="662">
        <v>1</v>
      </c>
      <c r="O2246" s="745">
        <v>1</v>
      </c>
      <c r="P2246" s="663">
        <v>400</v>
      </c>
      <c r="Q2246" s="678">
        <v>1</v>
      </c>
      <c r="R2246" s="662">
        <v>1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11</v>
      </c>
      <c r="B2247" s="662" t="s">
        <v>581</v>
      </c>
      <c r="C2247" s="662" t="s">
        <v>2731</v>
      </c>
      <c r="D2247" s="743" t="s">
        <v>4537</v>
      </c>
      <c r="E2247" s="744" t="s">
        <v>2757</v>
      </c>
      <c r="F2247" s="662" t="s">
        <v>2728</v>
      </c>
      <c r="G2247" s="662" t="s">
        <v>2795</v>
      </c>
      <c r="H2247" s="662" t="s">
        <v>582</v>
      </c>
      <c r="I2247" s="662" t="s">
        <v>4444</v>
      </c>
      <c r="J2247" s="662" t="s">
        <v>4445</v>
      </c>
      <c r="K2247" s="662" t="s">
        <v>4446</v>
      </c>
      <c r="L2247" s="663">
        <v>900</v>
      </c>
      <c r="M2247" s="663">
        <v>900</v>
      </c>
      <c r="N2247" s="662">
        <v>1</v>
      </c>
      <c r="O2247" s="745">
        <v>1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11</v>
      </c>
      <c r="B2248" s="662" t="s">
        <v>581</v>
      </c>
      <c r="C2248" s="662" t="s">
        <v>2731</v>
      </c>
      <c r="D2248" s="743" t="s">
        <v>4537</v>
      </c>
      <c r="E2248" s="744" t="s">
        <v>2757</v>
      </c>
      <c r="F2248" s="662" t="s">
        <v>2728</v>
      </c>
      <c r="G2248" s="662" t="s">
        <v>2809</v>
      </c>
      <c r="H2248" s="662" t="s">
        <v>582</v>
      </c>
      <c r="I2248" s="662" t="s">
        <v>2991</v>
      </c>
      <c r="J2248" s="662" t="s">
        <v>2992</v>
      </c>
      <c r="K2248" s="662" t="s">
        <v>2845</v>
      </c>
      <c r="L2248" s="663">
        <v>1200</v>
      </c>
      <c r="M2248" s="663">
        <v>1200</v>
      </c>
      <c r="N2248" s="662">
        <v>1</v>
      </c>
      <c r="O2248" s="745">
        <v>1</v>
      </c>
      <c r="P2248" s="663">
        <v>1200</v>
      </c>
      <c r="Q2248" s="678">
        <v>1</v>
      </c>
      <c r="R2248" s="662">
        <v>1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11</v>
      </c>
      <c r="B2249" s="662" t="s">
        <v>581</v>
      </c>
      <c r="C2249" s="662" t="s">
        <v>2731</v>
      </c>
      <c r="D2249" s="743" t="s">
        <v>4537</v>
      </c>
      <c r="E2249" s="744" t="s">
        <v>2757</v>
      </c>
      <c r="F2249" s="662" t="s">
        <v>2728</v>
      </c>
      <c r="G2249" s="662" t="s">
        <v>2809</v>
      </c>
      <c r="H2249" s="662" t="s">
        <v>582</v>
      </c>
      <c r="I2249" s="662" t="s">
        <v>2921</v>
      </c>
      <c r="J2249" s="662" t="s">
        <v>2922</v>
      </c>
      <c r="K2249" s="662" t="s">
        <v>2923</v>
      </c>
      <c r="L2249" s="663">
        <v>200</v>
      </c>
      <c r="M2249" s="663">
        <v>1400</v>
      </c>
      <c r="N2249" s="662">
        <v>7</v>
      </c>
      <c r="O2249" s="745">
        <v>4</v>
      </c>
      <c r="P2249" s="663">
        <v>800</v>
      </c>
      <c r="Q2249" s="678">
        <v>0.5714285714285714</v>
      </c>
      <c r="R2249" s="662">
        <v>4</v>
      </c>
      <c r="S2249" s="678">
        <v>0.5714285714285714</v>
      </c>
      <c r="T2249" s="745">
        <v>2</v>
      </c>
      <c r="U2249" s="701">
        <v>0.5</v>
      </c>
    </row>
    <row r="2250" spans="1:21" ht="14.4" customHeight="1" x14ac:dyDescent="0.3">
      <c r="A2250" s="661">
        <v>11</v>
      </c>
      <c r="B2250" s="662" t="s">
        <v>581</v>
      </c>
      <c r="C2250" s="662" t="s">
        <v>2731</v>
      </c>
      <c r="D2250" s="743" t="s">
        <v>4537</v>
      </c>
      <c r="E2250" s="744" t="s">
        <v>2757</v>
      </c>
      <c r="F2250" s="662" t="s">
        <v>2728</v>
      </c>
      <c r="G2250" s="662" t="s">
        <v>2809</v>
      </c>
      <c r="H2250" s="662" t="s">
        <v>582</v>
      </c>
      <c r="I2250" s="662" t="s">
        <v>2813</v>
      </c>
      <c r="J2250" s="662" t="s">
        <v>2814</v>
      </c>
      <c r="K2250" s="662" t="s">
        <v>2815</v>
      </c>
      <c r="L2250" s="663">
        <v>278.75</v>
      </c>
      <c r="M2250" s="663">
        <v>7805</v>
      </c>
      <c r="N2250" s="662">
        <v>28</v>
      </c>
      <c r="O2250" s="745">
        <v>15</v>
      </c>
      <c r="P2250" s="663">
        <v>6132.5</v>
      </c>
      <c r="Q2250" s="678">
        <v>0.7857142857142857</v>
      </c>
      <c r="R2250" s="662">
        <v>22</v>
      </c>
      <c r="S2250" s="678">
        <v>0.7857142857142857</v>
      </c>
      <c r="T2250" s="745">
        <v>11</v>
      </c>
      <c r="U2250" s="701">
        <v>0.73333333333333328</v>
      </c>
    </row>
    <row r="2251" spans="1:21" ht="14.4" customHeight="1" x14ac:dyDescent="0.3">
      <c r="A2251" s="661">
        <v>11</v>
      </c>
      <c r="B2251" s="662" t="s">
        <v>581</v>
      </c>
      <c r="C2251" s="662" t="s">
        <v>2731</v>
      </c>
      <c r="D2251" s="743" t="s">
        <v>4537</v>
      </c>
      <c r="E2251" s="744" t="s">
        <v>2757</v>
      </c>
      <c r="F2251" s="662" t="s">
        <v>2728</v>
      </c>
      <c r="G2251" s="662" t="s">
        <v>2809</v>
      </c>
      <c r="H2251" s="662" t="s">
        <v>582</v>
      </c>
      <c r="I2251" s="662" t="s">
        <v>2993</v>
      </c>
      <c r="J2251" s="662" t="s">
        <v>2994</v>
      </c>
      <c r="K2251" s="662" t="s">
        <v>2995</v>
      </c>
      <c r="L2251" s="663">
        <v>1150</v>
      </c>
      <c r="M2251" s="663">
        <v>1150</v>
      </c>
      <c r="N2251" s="662">
        <v>1</v>
      </c>
      <c r="O2251" s="745">
        <v>1</v>
      </c>
      <c r="P2251" s="663">
        <v>1150</v>
      </c>
      <c r="Q2251" s="678">
        <v>1</v>
      </c>
      <c r="R2251" s="662">
        <v>1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11</v>
      </c>
      <c r="B2252" s="662" t="s">
        <v>581</v>
      </c>
      <c r="C2252" s="662" t="s">
        <v>2731</v>
      </c>
      <c r="D2252" s="743" t="s">
        <v>4537</v>
      </c>
      <c r="E2252" s="744" t="s">
        <v>2757</v>
      </c>
      <c r="F2252" s="662" t="s">
        <v>2728</v>
      </c>
      <c r="G2252" s="662" t="s">
        <v>2809</v>
      </c>
      <c r="H2252" s="662" t="s">
        <v>582</v>
      </c>
      <c r="I2252" s="662" t="s">
        <v>4447</v>
      </c>
      <c r="J2252" s="662" t="s">
        <v>4448</v>
      </c>
      <c r="K2252" s="662" t="s">
        <v>3585</v>
      </c>
      <c r="L2252" s="663">
        <v>1200</v>
      </c>
      <c r="M2252" s="663">
        <v>1200</v>
      </c>
      <c r="N2252" s="662">
        <v>1</v>
      </c>
      <c r="O2252" s="745">
        <v>1</v>
      </c>
      <c r="P2252" s="663">
        <v>1200</v>
      </c>
      <c r="Q2252" s="678">
        <v>1</v>
      </c>
      <c r="R2252" s="662">
        <v>1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11</v>
      </c>
      <c r="B2253" s="662" t="s">
        <v>581</v>
      </c>
      <c r="C2253" s="662" t="s">
        <v>2731</v>
      </c>
      <c r="D2253" s="743" t="s">
        <v>4537</v>
      </c>
      <c r="E2253" s="744" t="s">
        <v>2757</v>
      </c>
      <c r="F2253" s="662" t="s">
        <v>2728</v>
      </c>
      <c r="G2253" s="662" t="s">
        <v>2809</v>
      </c>
      <c r="H2253" s="662" t="s">
        <v>582</v>
      </c>
      <c r="I2253" s="662" t="s">
        <v>3254</v>
      </c>
      <c r="J2253" s="662" t="s">
        <v>3255</v>
      </c>
      <c r="K2253" s="662" t="s">
        <v>3256</v>
      </c>
      <c r="L2253" s="663">
        <v>1150</v>
      </c>
      <c r="M2253" s="663">
        <v>1150</v>
      </c>
      <c r="N2253" s="662">
        <v>1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11</v>
      </c>
      <c r="B2254" s="662" t="s">
        <v>581</v>
      </c>
      <c r="C2254" s="662" t="s">
        <v>2731</v>
      </c>
      <c r="D2254" s="743" t="s">
        <v>4537</v>
      </c>
      <c r="E2254" s="744" t="s">
        <v>2757</v>
      </c>
      <c r="F2254" s="662" t="s">
        <v>2728</v>
      </c>
      <c r="G2254" s="662" t="s">
        <v>2809</v>
      </c>
      <c r="H2254" s="662" t="s">
        <v>582</v>
      </c>
      <c r="I2254" s="662" t="s">
        <v>4449</v>
      </c>
      <c r="J2254" s="662" t="s">
        <v>4450</v>
      </c>
      <c r="K2254" s="662" t="s">
        <v>4451</v>
      </c>
      <c r="L2254" s="663">
        <v>300</v>
      </c>
      <c r="M2254" s="663">
        <v>300</v>
      </c>
      <c r="N2254" s="662">
        <v>1</v>
      </c>
      <c r="O2254" s="745">
        <v>1</v>
      </c>
      <c r="P2254" s="663">
        <v>300</v>
      </c>
      <c r="Q2254" s="678">
        <v>1</v>
      </c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11</v>
      </c>
      <c r="B2255" s="662" t="s">
        <v>581</v>
      </c>
      <c r="C2255" s="662" t="s">
        <v>2731</v>
      </c>
      <c r="D2255" s="743" t="s">
        <v>4537</v>
      </c>
      <c r="E2255" s="744" t="s">
        <v>2757</v>
      </c>
      <c r="F2255" s="662" t="s">
        <v>2728</v>
      </c>
      <c r="G2255" s="662" t="s">
        <v>2809</v>
      </c>
      <c r="H2255" s="662" t="s">
        <v>582</v>
      </c>
      <c r="I2255" s="662" t="s">
        <v>4452</v>
      </c>
      <c r="J2255" s="662" t="s">
        <v>4453</v>
      </c>
      <c r="K2255" s="662" t="s">
        <v>4454</v>
      </c>
      <c r="L2255" s="663">
        <v>5000</v>
      </c>
      <c r="M2255" s="663">
        <v>5000</v>
      </c>
      <c r="N2255" s="662">
        <v>1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11</v>
      </c>
      <c r="B2256" s="662" t="s">
        <v>581</v>
      </c>
      <c r="C2256" s="662" t="s">
        <v>2731</v>
      </c>
      <c r="D2256" s="743" t="s">
        <v>4537</v>
      </c>
      <c r="E2256" s="744" t="s">
        <v>2757</v>
      </c>
      <c r="F2256" s="662" t="s">
        <v>2728</v>
      </c>
      <c r="G2256" s="662" t="s">
        <v>3278</v>
      </c>
      <c r="H2256" s="662" t="s">
        <v>582</v>
      </c>
      <c r="I2256" s="662" t="s">
        <v>3279</v>
      </c>
      <c r="J2256" s="662" t="s">
        <v>3280</v>
      </c>
      <c r="K2256" s="662" t="s">
        <v>3281</v>
      </c>
      <c r="L2256" s="663">
        <v>1659.44</v>
      </c>
      <c r="M2256" s="663">
        <v>1659.44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11</v>
      </c>
      <c r="B2257" s="662" t="s">
        <v>581</v>
      </c>
      <c r="C2257" s="662" t="s">
        <v>2731</v>
      </c>
      <c r="D2257" s="743" t="s">
        <v>4537</v>
      </c>
      <c r="E2257" s="744" t="s">
        <v>2757</v>
      </c>
      <c r="F2257" s="662" t="s">
        <v>2728</v>
      </c>
      <c r="G2257" s="662" t="s">
        <v>3278</v>
      </c>
      <c r="H2257" s="662" t="s">
        <v>582</v>
      </c>
      <c r="I2257" s="662" t="s">
        <v>3282</v>
      </c>
      <c r="J2257" s="662" t="s">
        <v>3283</v>
      </c>
      <c r="K2257" s="662" t="s">
        <v>3284</v>
      </c>
      <c r="L2257" s="663">
        <v>995.67</v>
      </c>
      <c r="M2257" s="663">
        <v>1991.34</v>
      </c>
      <c r="N2257" s="662">
        <v>2</v>
      </c>
      <c r="O2257" s="745">
        <v>2</v>
      </c>
      <c r="P2257" s="663">
        <v>995.67</v>
      </c>
      <c r="Q2257" s="678">
        <v>0.5</v>
      </c>
      <c r="R2257" s="662">
        <v>1</v>
      </c>
      <c r="S2257" s="678">
        <v>0.5</v>
      </c>
      <c r="T2257" s="745">
        <v>1</v>
      </c>
      <c r="U2257" s="701">
        <v>0.5</v>
      </c>
    </row>
    <row r="2258" spans="1:21" ht="14.4" customHeight="1" x14ac:dyDescent="0.3">
      <c r="A2258" s="661">
        <v>11</v>
      </c>
      <c r="B2258" s="662" t="s">
        <v>581</v>
      </c>
      <c r="C2258" s="662" t="s">
        <v>2731</v>
      </c>
      <c r="D2258" s="743" t="s">
        <v>4537</v>
      </c>
      <c r="E2258" s="744" t="s">
        <v>2757</v>
      </c>
      <c r="F2258" s="662" t="s">
        <v>2728</v>
      </c>
      <c r="G2258" s="662" t="s">
        <v>3278</v>
      </c>
      <c r="H2258" s="662" t="s">
        <v>582</v>
      </c>
      <c r="I2258" s="662" t="s">
        <v>4030</v>
      </c>
      <c r="J2258" s="662" t="s">
        <v>4031</v>
      </c>
      <c r="K2258" s="662" t="s">
        <v>4032</v>
      </c>
      <c r="L2258" s="663">
        <v>553.15</v>
      </c>
      <c r="M2258" s="663">
        <v>553.15</v>
      </c>
      <c r="N2258" s="662">
        <v>1</v>
      </c>
      <c r="O2258" s="745">
        <v>1</v>
      </c>
      <c r="P2258" s="663">
        <v>553.15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11</v>
      </c>
      <c r="B2259" s="662" t="s">
        <v>581</v>
      </c>
      <c r="C2259" s="662" t="s">
        <v>2731</v>
      </c>
      <c r="D2259" s="743" t="s">
        <v>4537</v>
      </c>
      <c r="E2259" s="744" t="s">
        <v>2757</v>
      </c>
      <c r="F2259" s="662" t="s">
        <v>2728</v>
      </c>
      <c r="G2259" s="662" t="s">
        <v>3278</v>
      </c>
      <c r="H2259" s="662" t="s">
        <v>582</v>
      </c>
      <c r="I2259" s="662" t="s">
        <v>4351</v>
      </c>
      <c r="J2259" s="662" t="s">
        <v>4352</v>
      </c>
      <c r="K2259" s="662" t="s">
        <v>4353</v>
      </c>
      <c r="L2259" s="663">
        <v>553.15</v>
      </c>
      <c r="M2259" s="663">
        <v>4978.3499999999995</v>
      </c>
      <c r="N2259" s="662">
        <v>9</v>
      </c>
      <c r="O2259" s="745">
        <v>3</v>
      </c>
      <c r="P2259" s="663">
        <v>4978.3499999999995</v>
      </c>
      <c r="Q2259" s="678">
        <v>1</v>
      </c>
      <c r="R2259" s="662">
        <v>9</v>
      </c>
      <c r="S2259" s="678">
        <v>1</v>
      </c>
      <c r="T2259" s="745">
        <v>3</v>
      </c>
      <c r="U2259" s="701">
        <v>1</v>
      </c>
    </row>
    <row r="2260" spans="1:21" ht="14.4" customHeight="1" x14ac:dyDescent="0.3">
      <c r="A2260" s="661">
        <v>11</v>
      </c>
      <c r="B2260" s="662" t="s">
        <v>581</v>
      </c>
      <c r="C2260" s="662" t="s">
        <v>2731</v>
      </c>
      <c r="D2260" s="743" t="s">
        <v>4537</v>
      </c>
      <c r="E2260" s="744" t="s">
        <v>2758</v>
      </c>
      <c r="F2260" s="662" t="s">
        <v>2726</v>
      </c>
      <c r="G2260" s="662" t="s">
        <v>3018</v>
      </c>
      <c r="H2260" s="662" t="s">
        <v>582</v>
      </c>
      <c r="I2260" s="662" t="s">
        <v>3022</v>
      </c>
      <c r="J2260" s="662" t="s">
        <v>3020</v>
      </c>
      <c r="K2260" s="662" t="s">
        <v>3023</v>
      </c>
      <c r="L2260" s="663">
        <v>96.84</v>
      </c>
      <c r="M2260" s="663">
        <v>193.68</v>
      </c>
      <c r="N2260" s="662">
        <v>2</v>
      </c>
      <c r="O2260" s="745">
        <v>2</v>
      </c>
      <c r="P2260" s="663">
        <v>96.84</v>
      </c>
      <c r="Q2260" s="678">
        <v>0.5</v>
      </c>
      <c r="R2260" s="662">
        <v>1</v>
      </c>
      <c r="S2260" s="678">
        <v>0.5</v>
      </c>
      <c r="T2260" s="745">
        <v>1</v>
      </c>
      <c r="U2260" s="701">
        <v>0.5</v>
      </c>
    </row>
    <row r="2261" spans="1:21" ht="14.4" customHeight="1" x14ac:dyDescent="0.3">
      <c r="A2261" s="661">
        <v>11</v>
      </c>
      <c r="B2261" s="662" t="s">
        <v>581</v>
      </c>
      <c r="C2261" s="662" t="s">
        <v>2731</v>
      </c>
      <c r="D2261" s="743" t="s">
        <v>4537</v>
      </c>
      <c r="E2261" s="744" t="s">
        <v>2758</v>
      </c>
      <c r="F2261" s="662" t="s">
        <v>2726</v>
      </c>
      <c r="G2261" s="662" t="s">
        <v>3018</v>
      </c>
      <c r="H2261" s="662" t="s">
        <v>582</v>
      </c>
      <c r="I2261" s="662" t="s">
        <v>3926</v>
      </c>
      <c r="J2261" s="662" t="s">
        <v>3927</v>
      </c>
      <c r="K2261" s="662" t="s">
        <v>3928</v>
      </c>
      <c r="L2261" s="663">
        <v>0</v>
      </c>
      <c r="M2261" s="663">
        <v>0</v>
      </c>
      <c r="N2261" s="662">
        <v>1</v>
      </c>
      <c r="O2261" s="745">
        <v>0.5</v>
      </c>
      <c r="P2261" s="663">
        <v>0</v>
      </c>
      <c r="Q2261" s="678"/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11</v>
      </c>
      <c r="B2262" s="662" t="s">
        <v>581</v>
      </c>
      <c r="C2262" s="662" t="s">
        <v>2731</v>
      </c>
      <c r="D2262" s="743" t="s">
        <v>4537</v>
      </c>
      <c r="E2262" s="744" t="s">
        <v>2758</v>
      </c>
      <c r="F2262" s="662" t="s">
        <v>2726</v>
      </c>
      <c r="G2262" s="662" t="s">
        <v>3290</v>
      </c>
      <c r="H2262" s="662" t="s">
        <v>582</v>
      </c>
      <c r="I2262" s="662" t="s">
        <v>1777</v>
      </c>
      <c r="J2262" s="662" t="s">
        <v>1778</v>
      </c>
      <c r="K2262" s="662" t="s">
        <v>4455</v>
      </c>
      <c r="L2262" s="663">
        <v>263.26</v>
      </c>
      <c r="M2262" s="663">
        <v>263.26</v>
      </c>
      <c r="N2262" s="662">
        <v>1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11</v>
      </c>
      <c r="B2263" s="662" t="s">
        <v>581</v>
      </c>
      <c r="C2263" s="662" t="s">
        <v>2731</v>
      </c>
      <c r="D2263" s="743" t="s">
        <v>4537</v>
      </c>
      <c r="E2263" s="744" t="s">
        <v>2758</v>
      </c>
      <c r="F2263" s="662" t="s">
        <v>2726</v>
      </c>
      <c r="G2263" s="662" t="s">
        <v>3290</v>
      </c>
      <c r="H2263" s="662" t="s">
        <v>582</v>
      </c>
      <c r="I2263" s="662" t="s">
        <v>4456</v>
      </c>
      <c r="J2263" s="662" t="s">
        <v>4457</v>
      </c>
      <c r="K2263" s="662" t="s">
        <v>4458</v>
      </c>
      <c r="L2263" s="663">
        <v>1295.6400000000001</v>
      </c>
      <c r="M2263" s="663">
        <v>1295.6400000000001</v>
      </c>
      <c r="N2263" s="662">
        <v>1</v>
      </c>
      <c r="O2263" s="745">
        <v>1</v>
      </c>
      <c r="P2263" s="663">
        <v>1295.6400000000001</v>
      </c>
      <c r="Q2263" s="678">
        <v>1</v>
      </c>
      <c r="R2263" s="662">
        <v>1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11</v>
      </c>
      <c r="B2264" s="662" t="s">
        <v>581</v>
      </c>
      <c r="C2264" s="662" t="s">
        <v>2731</v>
      </c>
      <c r="D2264" s="743" t="s">
        <v>4537</v>
      </c>
      <c r="E2264" s="744" t="s">
        <v>2758</v>
      </c>
      <c r="F2264" s="662" t="s">
        <v>2726</v>
      </c>
      <c r="G2264" s="662" t="s">
        <v>2765</v>
      </c>
      <c r="H2264" s="662" t="s">
        <v>582</v>
      </c>
      <c r="I2264" s="662" t="s">
        <v>3024</v>
      </c>
      <c r="J2264" s="662" t="s">
        <v>3025</v>
      </c>
      <c r="K2264" s="662" t="s">
        <v>3026</v>
      </c>
      <c r="L2264" s="663">
        <v>150.04</v>
      </c>
      <c r="M2264" s="663">
        <v>150.04</v>
      </c>
      <c r="N2264" s="662">
        <v>1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11</v>
      </c>
      <c r="B2265" s="662" t="s">
        <v>581</v>
      </c>
      <c r="C2265" s="662" t="s">
        <v>2731</v>
      </c>
      <c r="D2265" s="743" t="s">
        <v>4537</v>
      </c>
      <c r="E2265" s="744" t="s">
        <v>2758</v>
      </c>
      <c r="F2265" s="662" t="s">
        <v>2726</v>
      </c>
      <c r="G2265" s="662" t="s">
        <v>2765</v>
      </c>
      <c r="H2265" s="662" t="s">
        <v>582</v>
      </c>
      <c r="I2265" s="662" t="s">
        <v>3024</v>
      </c>
      <c r="J2265" s="662" t="s">
        <v>3025</v>
      </c>
      <c r="K2265" s="662" t="s">
        <v>3026</v>
      </c>
      <c r="L2265" s="663">
        <v>154.36000000000001</v>
      </c>
      <c r="M2265" s="663">
        <v>154.36000000000001</v>
      </c>
      <c r="N2265" s="662">
        <v>1</v>
      </c>
      <c r="O2265" s="745">
        <v>1</v>
      </c>
      <c r="P2265" s="663">
        <v>154.36000000000001</v>
      </c>
      <c r="Q2265" s="678">
        <v>1</v>
      </c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11</v>
      </c>
      <c r="B2266" s="662" t="s">
        <v>581</v>
      </c>
      <c r="C2266" s="662" t="s">
        <v>2731</v>
      </c>
      <c r="D2266" s="743" t="s">
        <v>4537</v>
      </c>
      <c r="E2266" s="744" t="s">
        <v>2758</v>
      </c>
      <c r="F2266" s="662" t="s">
        <v>2726</v>
      </c>
      <c r="G2266" s="662" t="s">
        <v>2765</v>
      </c>
      <c r="H2266" s="662" t="s">
        <v>1064</v>
      </c>
      <c r="I2266" s="662" t="s">
        <v>1272</v>
      </c>
      <c r="J2266" s="662" t="s">
        <v>2587</v>
      </c>
      <c r="K2266" s="662" t="s">
        <v>2588</v>
      </c>
      <c r="L2266" s="663">
        <v>154.36000000000001</v>
      </c>
      <c r="M2266" s="663">
        <v>308.72000000000003</v>
      </c>
      <c r="N2266" s="662">
        <v>2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11</v>
      </c>
      <c r="B2267" s="662" t="s">
        <v>581</v>
      </c>
      <c r="C2267" s="662" t="s">
        <v>2731</v>
      </c>
      <c r="D2267" s="743" t="s">
        <v>4537</v>
      </c>
      <c r="E2267" s="744" t="s">
        <v>2758</v>
      </c>
      <c r="F2267" s="662" t="s">
        <v>2726</v>
      </c>
      <c r="G2267" s="662" t="s">
        <v>2966</v>
      </c>
      <c r="H2267" s="662" t="s">
        <v>582</v>
      </c>
      <c r="I2267" s="662" t="s">
        <v>2967</v>
      </c>
      <c r="J2267" s="662" t="s">
        <v>2968</v>
      </c>
      <c r="K2267" s="662" t="s">
        <v>2969</v>
      </c>
      <c r="L2267" s="663">
        <v>159.71</v>
      </c>
      <c r="M2267" s="663">
        <v>638.84</v>
      </c>
      <c r="N2267" s="662">
        <v>4</v>
      </c>
      <c r="O2267" s="745">
        <v>2.5</v>
      </c>
      <c r="P2267" s="663">
        <v>479.13</v>
      </c>
      <c r="Q2267" s="678">
        <v>0.75</v>
      </c>
      <c r="R2267" s="662">
        <v>3</v>
      </c>
      <c r="S2267" s="678">
        <v>0.75</v>
      </c>
      <c r="T2267" s="745">
        <v>1.5</v>
      </c>
      <c r="U2267" s="701">
        <v>0.6</v>
      </c>
    </row>
    <row r="2268" spans="1:21" ht="14.4" customHeight="1" x14ac:dyDescent="0.3">
      <c r="A2268" s="661">
        <v>11</v>
      </c>
      <c r="B2268" s="662" t="s">
        <v>581</v>
      </c>
      <c r="C2268" s="662" t="s">
        <v>2731</v>
      </c>
      <c r="D2268" s="743" t="s">
        <v>4537</v>
      </c>
      <c r="E2268" s="744" t="s">
        <v>2758</v>
      </c>
      <c r="F2268" s="662" t="s">
        <v>2726</v>
      </c>
      <c r="G2268" s="662" t="s">
        <v>2766</v>
      </c>
      <c r="H2268" s="662" t="s">
        <v>582</v>
      </c>
      <c r="I2268" s="662" t="s">
        <v>1247</v>
      </c>
      <c r="J2268" s="662" t="s">
        <v>1248</v>
      </c>
      <c r="K2268" s="662" t="s">
        <v>2594</v>
      </c>
      <c r="L2268" s="663">
        <v>170.52</v>
      </c>
      <c r="M2268" s="663">
        <v>852.6</v>
      </c>
      <c r="N2268" s="662">
        <v>5</v>
      </c>
      <c r="O2268" s="745">
        <v>2.5</v>
      </c>
      <c r="P2268" s="663">
        <v>170.52</v>
      </c>
      <c r="Q2268" s="678">
        <v>0.2</v>
      </c>
      <c r="R2268" s="662">
        <v>1</v>
      </c>
      <c r="S2268" s="678">
        <v>0.2</v>
      </c>
      <c r="T2268" s="745">
        <v>1</v>
      </c>
      <c r="U2268" s="701">
        <v>0.4</v>
      </c>
    </row>
    <row r="2269" spans="1:21" ht="14.4" customHeight="1" x14ac:dyDescent="0.3">
      <c r="A2269" s="661">
        <v>11</v>
      </c>
      <c r="B2269" s="662" t="s">
        <v>581</v>
      </c>
      <c r="C2269" s="662" t="s">
        <v>2731</v>
      </c>
      <c r="D2269" s="743" t="s">
        <v>4537</v>
      </c>
      <c r="E2269" s="744" t="s">
        <v>2758</v>
      </c>
      <c r="F2269" s="662" t="s">
        <v>2726</v>
      </c>
      <c r="G2269" s="662" t="s">
        <v>3623</v>
      </c>
      <c r="H2269" s="662" t="s">
        <v>582</v>
      </c>
      <c r="I2269" s="662" t="s">
        <v>3796</v>
      </c>
      <c r="J2269" s="662" t="s">
        <v>3797</v>
      </c>
      <c r="K2269" s="662" t="s">
        <v>3798</v>
      </c>
      <c r="L2269" s="663">
        <v>254.37</v>
      </c>
      <c r="M2269" s="663">
        <v>254.37</v>
      </c>
      <c r="N2269" s="662">
        <v>1</v>
      </c>
      <c r="O2269" s="745">
        <v>1</v>
      </c>
      <c r="P2269" s="663">
        <v>254.37</v>
      </c>
      <c r="Q2269" s="678">
        <v>1</v>
      </c>
      <c r="R2269" s="662">
        <v>1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11</v>
      </c>
      <c r="B2270" s="662" t="s">
        <v>581</v>
      </c>
      <c r="C2270" s="662" t="s">
        <v>2731</v>
      </c>
      <c r="D2270" s="743" t="s">
        <v>4537</v>
      </c>
      <c r="E2270" s="744" t="s">
        <v>2758</v>
      </c>
      <c r="F2270" s="662" t="s">
        <v>2726</v>
      </c>
      <c r="G2270" s="662" t="s">
        <v>3034</v>
      </c>
      <c r="H2270" s="662" t="s">
        <v>582</v>
      </c>
      <c r="I2270" s="662" t="s">
        <v>1654</v>
      </c>
      <c r="J2270" s="662" t="s">
        <v>3646</v>
      </c>
      <c r="K2270" s="662" t="s">
        <v>3647</v>
      </c>
      <c r="L2270" s="663">
        <v>13.58</v>
      </c>
      <c r="M2270" s="663">
        <v>13.58</v>
      </c>
      <c r="N2270" s="662">
        <v>1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11</v>
      </c>
      <c r="B2271" s="662" t="s">
        <v>581</v>
      </c>
      <c r="C2271" s="662" t="s">
        <v>2731</v>
      </c>
      <c r="D2271" s="743" t="s">
        <v>4537</v>
      </c>
      <c r="E2271" s="744" t="s">
        <v>2758</v>
      </c>
      <c r="F2271" s="662" t="s">
        <v>2726</v>
      </c>
      <c r="G2271" s="662" t="s">
        <v>2893</v>
      </c>
      <c r="H2271" s="662" t="s">
        <v>582</v>
      </c>
      <c r="I2271" s="662" t="s">
        <v>4459</v>
      </c>
      <c r="J2271" s="662" t="s">
        <v>3038</v>
      </c>
      <c r="K2271" s="662" t="s">
        <v>4460</v>
      </c>
      <c r="L2271" s="663">
        <v>0</v>
      </c>
      <c r="M2271" s="663">
        <v>0</v>
      </c>
      <c r="N2271" s="662">
        <v>1</v>
      </c>
      <c r="O2271" s="745">
        <v>0.5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11</v>
      </c>
      <c r="B2272" s="662" t="s">
        <v>581</v>
      </c>
      <c r="C2272" s="662" t="s">
        <v>2731</v>
      </c>
      <c r="D2272" s="743" t="s">
        <v>4537</v>
      </c>
      <c r="E2272" s="744" t="s">
        <v>2758</v>
      </c>
      <c r="F2272" s="662" t="s">
        <v>2726</v>
      </c>
      <c r="G2272" s="662" t="s">
        <v>2769</v>
      </c>
      <c r="H2272" s="662" t="s">
        <v>582</v>
      </c>
      <c r="I2272" s="662" t="s">
        <v>897</v>
      </c>
      <c r="J2272" s="662" t="s">
        <v>898</v>
      </c>
      <c r="K2272" s="662" t="s">
        <v>2770</v>
      </c>
      <c r="L2272" s="663">
        <v>72.64</v>
      </c>
      <c r="M2272" s="663">
        <v>1016.96</v>
      </c>
      <c r="N2272" s="662">
        <v>14</v>
      </c>
      <c r="O2272" s="745">
        <v>10.5</v>
      </c>
      <c r="P2272" s="663">
        <v>290.56</v>
      </c>
      <c r="Q2272" s="678">
        <v>0.2857142857142857</v>
      </c>
      <c r="R2272" s="662">
        <v>4</v>
      </c>
      <c r="S2272" s="678">
        <v>0.2857142857142857</v>
      </c>
      <c r="T2272" s="745">
        <v>3</v>
      </c>
      <c r="U2272" s="701">
        <v>0.2857142857142857</v>
      </c>
    </row>
    <row r="2273" spans="1:21" ht="14.4" customHeight="1" x14ac:dyDescent="0.3">
      <c r="A2273" s="661">
        <v>11</v>
      </c>
      <c r="B2273" s="662" t="s">
        <v>581</v>
      </c>
      <c r="C2273" s="662" t="s">
        <v>2731</v>
      </c>
      <c r="D2273" s="743" t="s">
        <v>4537</v>
      </c>
      <c r="E2273" s="744" t="s">
        <v>2758</v>
      </c>
      <c r="F2273" s="662" t="s">
        <v>2726</v>
      </c>
      <c r="G2273" s="662" t="s">
        <v>2769</v>
      </c>
      <c r="H2273" s="662" t="s">
        <v>582</v>
      </c>
      <c r="I2273" s="662" t="s">
        <v>897</v>
      </c>
      <c r="J2273" s="662" t="s">
        <v>898</v>
      </c>
      <c r="K2273" s="662" t="s">
        <v>2770</v>
      </c>
      <c r="L2273" s="663">
        <v>54.81</v>
      </c>
      <c r="M2273" s="663">
        <v>164.43</v>
      </c>
      <c r="N2273" s="662">
        <v>3</v>
      </c>
      <c r="O2273" s="745">
        <v>3</v>
      </c>
      <c r="P2273" s="663">
        <v>109.62</v>
      </c>
      <c r="Q2273" s="678">
        <v>0.66666666666666663</v>
      </c>
      <c r="R2273" s="662">
        <v>2</v>
      </c>
      <c r="S2273" s="678">
        <v>0.66666666666666663</v>
      </c>
      <c r="T2273" s="745">
        <v>2</v>
      </c>
      <c r="U2273" s="701">
        <v>0.66666666666666663</v>
      </c>
    </row>
    <row r="2274" spans="1:21" ht="14.4" customHeight="1" x14ac:dyDescent="0.3">
      <c r="A2274" s="661">
        <v>11</v>
      </c>
      <c r="B2274" s="662" t="s">
        <v>581</v>
      </c>
      <c r="C2274" s="662" t="s">
        <v>2731</v>
      </c>
      <c r="D2274" s="743" t="s">
        <v>4537</v>
      </c>
      <c r="E2274" s="744" t="s">
        <v>2758</v>
      </c>
      <c r="F2274" s="662" t="s">
        <v>2726</v>
      </c>
      <c r="G2274" s="662" t="s">
        <v>2769</v>
      </c>
      <c r="H2274" s="662" t="s">
        <v>582</v>
      </c>
      <c r="I2274" s="662" t="s">
        <v>2860</v>
      </c>
      <c r="J2274" s="662" t="s">
        <v>2861</v>
      </c>
      <c r="K2274" s="662" t="s">
        <v>2862</v>
      </c>
      <c r="L2274" s="663">
        <v>96.84</v>
      </c>
      <c r="M2274" s="663">
        <v>484.20000000000005</v>
      </c>
      <c r="N2274" s="662">
        <v>5</v>
      </c>
      <c r="O2274" s="745">
        <v>4</v>
      </c>
      <c r="P2274" s="663">
        <v>96.84</v>
      </c>
      <c r="Q2274" s="678">
        <v>0.19999999999999998</v>
      </c>
      <c r="R2274" s="662">
        <v>1</v>
      </c>
      <c r="S2274" s="678">
        <v>0.2</v>
      </c>
      <c r="T2274" s="745">
        <v>0.5</v>
      </c>
      <c r="U2274" s="701">
        <v>0.125</v>
      </c>
    </row>
    <row r="2275" spans="1:21" ht="14.4" customHeight="1" x14ac:dyDescent="0.3">
      <c r="A2275" s="661">
        <v>11</v>
      </c>
      <c r="B2275" s="662" t="s">
        <v>581</v>
      </c>
      <c r="C2275" s="662" t="s">
        <v>2731</v>
      </c>
      <c r="D2275" s="743" t="s">
        <v>4537</v>
      </c>
      <c r="E2275" s="744" t="s">
        <v>2758</v>
      </c>
      <c r="F2275" s="662" t="s">
        <v>2726</v>
      </c>
      <c r="G2275" s="662" t="s">
        <v>2769</v>
      </c>
      <c r="H2275" s="662" t="s">
        <v>582</v>
      </c>
      <c r="I2275" s="662" t="s">
        <v>3945</v>
      </c>
      <c r="J2275" s="662" t="s">
        <v>3946</v>
      </c>
      <c r="K2275" s="662" t="s">
        <v>3947</v>
      </c>
      <c r="L2275" s="663">
        <v>0</v>
      </c>
      <c r="M2275" s="663">
        <v>0</v>
      </c>
      <c r="N2275" s="662">
        <v>8</v>
      </c>
      <c r="O2275" s="745">
        <v>6</v>
      </c>
      <c r="P2275" s="663">
        <v>0</v>
      </c>
      <c r="Q2275" s="678"/>
      <c r="R2275" s="662">
        <v>3</v>
      </c>
      <c r="S2275" s="678">
        <v>0.375</v>
      </c>
      <c r="T2275" s="745">
        <v>2</v>
      </c>
      <c r="U2275" s="701">
        <v>0.33333333333333331</v>
      </c>
    </row>
    <row r="2276" spans="1:21" ht="14.4" customHeight="1" x14ac:dyDescent="0.3">
      <c r="A2276" s="661">
        <v>11</v>
      </c>
      <c r="B2276" s="662" t="s">
        <v>581</v>
      </c>
      <c r="C2276" s="662" t="s">
        <v>2731</v>
      </c>
      <c r="D2276" s="743" t="s">
        <v>4537</v>
      </c>
      <c r="E2276" s="744" t="s">
        <v>2758</v>
      </c>
      <c r="F2276" s="662" t="s">
        <v>2726</v>
      </c>
      <c r="G2276" s="662" t="s">
        <v>2769</v>
      </c>
      <c r="H2276" s="662" t="s">
        <v>582</v>
      </c>
      <c r="I2276" s="662" t="s">
        <v>3042</v>
      </c>
      <c r="J2276" s="662" t="s">
        <v>3043</v>
      </c>
      <c r="K2276" s="662" t="s">
        <v>3044</v>
      </c>
      <c r="L2276" s="663">
        <v>73.069999999999993</v>
      </c>
      <c r="M2276" s="663">
        <v>73.069999999999993</v>
      </c>
      <c r="N2276" s="662">
        <v>1</v>
      </c>
      <c r="O2276" s="745">
        <v>1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11</v>
      </c>
      <c r="B2277" s="662" t="s">
        <v>581</v>
      </c>
      <c r="C2277" s="662" t="s">
        <v>2731</v>
      </c>
      <c r="D2277" s="743" t="s">
        <v>4537</v>
      </c>
      <c r="E2277" s="744" t="s">
        <v>2758</v>
      </c>
      <c r="F2277" s="662" t="s">
        <v>2726</v>
      </c>
      <c r="G2277" s="662" t="s">
        <v>2769</v>
      </c>
      <c r="H2277" s="662" t="s">
        <v>582</v>
      </c>
      <c r="I2277" s="662" t="s">
        <v>3803</v>
      </c>
      <c r="J2277" s="662" t="s">
        <v>3016</v>
      </c>
      <c r="K2277" s="662" t="s">
        <v>1145</v>
      </c>
      <c r="L2277" s="663">
        <v>0</v>
      </c>
      <c r="M2277" s="663">
        <v>0</v>
      </c>
      <c r="N2277" s="662">
        <v>1</v>
      </c>
      <c r="O2277" s="745">
        <v>1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11</v>
      </c>
      <c r="B2278" s="662" t="s">
        <v>581</v>
      </c>
      <c r="C2278" s="662" t="s">
        <v>2731</v>
      </c>
      <c r="D2278" s="743" t="s">
        <v>4537</v>
      </c>
      <c r="E2278" s="744" t="s">
        <v>2758</v>
      </c>
      <c r="F2278" s="662" t="s">
        <v>2726</v>
      </c>
      <c r="G2278" s="662" t="s">
        <v>2769</v>
      </c>
      <c r="H2278" s="662" t="s">
        <v>582</v>
      </c>
      <c r="I2278" s="662" t="s">
        <v>4175</v>
      </c>
      <c r="J2278" s="662" t="s">
        <v>3016</v>
      </c>
      <c r="K2278" s="662" t="s">
        <v>4176</v>
      </c>
      <c r="L2278" s="663">
        <v>80.7</v>
      </c>
      <c r="M2278" s="663">
        <v>161.4</v>
      </c>
      <c r="N2278" s="662">
        <v>2</v>
      </c>
      <c r="O2278" s="745">
        <v>1.5</v>
      </c>
      <c r="P2278" s="663">
        <v>80.7</v>
      </c>
      <c r="Q2278" s="678">
        <v>0.5</v>
      </c>
      <c r="R2278" s="662">
        <v>1</v>
      </c>
      <c r="S2278" s="678">
        <v>0.5</v>
      </c>
      <c r="T2278" s="745">
        <v>1</v>
      </c>
      <c r="U2278" s="701">
        <v>0.66666666666666663</v>
      </c>
    </row>
    <row r="2279" spans="1:21" ht="14.4" customHeight="1" x14ac:dyDescent="0.3">
      <c r="A2279" s="661">
        <v>11</v>
      </c>
      <c r="B2279" s="662" t="s">
        <v>581</v>
      </c>
      <c r="C2279" s="662" t="s">
        <v>2731</v>
      </c>
      <c r="D2279" s="743" t="s">
        <v>4537</v>
      </c>
      <c r="E2279" s="744" t="s">
        <v>2758</v>
      </c>
      <c r="F2279" s="662" t="s">
        <v>2726</v>
      </c>
      <c r="G2279" s="662" t="s">
        <v>2823</v>
      </c>
      <c r="H2279" s="662" t="s">
        <v>582</v>
      </c>
      <c r="I2279" s="662" t="s">
        <v>675</v>
      </c>
      <c r="J2279" s="662" t="s">
        <v>676</v>
      </c>
      <c r="K2279" s="662" t="s">
        <v>2825</v>
      </c>
      <c r="L2279" s="663">
        <v>110.28</v>
      </c>
      <c r="M2279" s="663">
        <v>220.56</v>
      </c>
      <c r="N2279" s="662">
        <v>2</v>
      </c>
      <c r="O2279" s="745">
        <v>1.5</v>
      </c>
      <c r="P2279" s="663">
        <v>220.56</v>
      </c>
      <c r="Q2279" s="678">
        <v>1</v>
      </c>
      <c r="R2279" s="662">
        <v>2</v>
      </c>
      <c r="S2279" s="678">
        <v>1</v>
      </c>
      <c r="T2279" s="745">
        <v>1.5</v>
      </c>
      <c r="U2279" s="701">
        <v>1</v>
      </c>
    </row>
    <row r="2280" spans="1:21" ht="14.4" customHeight="1" x14ac:dyDescent="0.3">
      <c r="A2280" s="661">
        <v>11</v>
      </c>
      <c r="B2280" s="662" t="s">
        <v>581</v>
      </c>
      <c r="C2280" s="662" t="s">
        <v>2731</v>
      </c>
      <c r="D2280" s="743" t="s">
        <v>4537</v>
      </c>
      <c r="E2280" s="744" t="s">
        <v>2758</v>
      </c>
      <c r="F2280" s="662" t="s">
        <v>2726</v>
      </c>
      <c r="G2280" s="662" t="s">
        <v>3804</v>
      </c>
      <c r="H2280" s="662" t="s">
        <v>582</v>
      </c>
      <c r="I2280" s="662" t="s">
        <v>4072</v>
      </c>
      <c r="J2280" s="662" t="s">
        <v>4073</v>
      </c>
      <c r="K2280" s="662" t="s">
        <v>4074</v>
      </c>
      <c r="L2280" s="663">
        <v>0</v>
      </c>
      <c r="M2280" s="663">
        <v>0</v>
      </c>
      <c r="N2280" s="662">
        <v>1</v>
      </c>
      <c r="O2280" s="745">
        <v>1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11</v>
      </c>
      <c r="B2281" s="662" t="s">
        <v>581</v>
      </c>
      <c r="C2281" s="662" t="s">
        <v>2731</v>
      </c>
      <c r="D2281" s="743" t="s">
        <v>4537</v>
      </c>
      <c r="E2281" s="744" t="s">
        <v>2758</v>
      </c>
      <c r="F2281" s="662" t="s">
        <v>2726</v>
      </c>
      <c r="G2281" s="662" t="s">
        <v>2916</v>
      </c>
      <c r="H2281" s="662" t="s">
        <v>582</v>
      </c>
      <c r="I2281" s="662" t="s">
        <v>2109</v>
      </c>
      <c r="J2281" s="662" t="s">
        <v>2110</v>
      </c>
      <c r="K2281" s="662" t="s">
        <v>2917</v>
      </c>
      <c r="L2281" s="663">
        <v>156.77000000000001</v>
      </c>
      <c r="M2281" s="663">
        <v>470.31000000000006</v>
      </c>
      <c r="N2281" s="662">
        <v>3</v>
      </c>
      <c r="O2281" s="745">
        <v>2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11</v>
      </c>
      <c r="B2282" s="662" t="s">
        <v>581</v>
      </c>
      <c r="C2282" s="662" t="s">
        <v>2731</v>
      </c>
      <c r="D2282" s="743" t="s">
        <v>4537</v>
      </c>
      <c r="E2282" s="744" t="s">
        <v>2758</v>
      </c>
      <c r="F2282" s="662" t="s">
        <v>2726</v>
      </c>
      <c r="G2282" s="662" t="s">
        <v>2916</v>
      </c>
      <c r="H2282" s="662" t="s">
        <v>582</v>
      </c>
      <c r="I2282" s="662" t="s">
        <v>2109</v>
      </c>
      <c r="J2282" s="662" t="s">
        <v>2110</v>
      </c>
      <c r="K2282" s="662" t="s">
        <v>2917</v>
      </c>
      <c r="L2282" s="663">
        <v>107.27</v>
      </c>
      <c r="M2282" s="663">
        <v>107.27</v>
      </c>
      <c r="N2282" s="662">
        <v>1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11</v>
      </c>
      <c r="B2283" s="662" t="s">
        <v>581</v>
      </c>
      <c r="C2283" s="662" t="s">
        <v>2731</v>
      </c>
      <c r="D2283" s="743" t="s">
        <v>4537</v>
      </c>
      <c r="E2283" s="744" t="s">
        <v>2758</v>
      </c>
      <c r="F2283" s="662" t="s">
        <v>2726</v>
      </c>
      <c r="G2283" s="662" t="s">
        <v>2916</v>
      </c>
      <c r="H2283" s="662" t="s">
        <v>582</v>
      </c>
      <c r="I2283" s="662" t="s">
        <v>3329</v>
      </c>
      <c r="J2283" s="662" t="s">
        <v>2110</v>
      </c>
      <c r="K2283" s="662" t="s">
        <v>2917</v>
      </c>
      <c r="L2283" s="663">
        <v>107.27</v>
      </c>
      <c r="M2283" s="663">
        <v>107.27</v>
      </c>
      <c r="N2283" s="662">
        <v>1</v>
      </c>
      <c r="O2283" s="745">
        <v>1</v>
      </c>
      <c r="P2283" s="663">
        <v>107.27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11</v>
      </c>
      <c r="B2284" s="662" t="s">
        <v>581</v>
      </c>
      <c r="C2284" s="662" t="s">
        <v>2731</v>
      </c>
      <c r="D2284" s="743" t="s">
        <v>4537</v>
      </c>
      <c r="E2284" s="744" t="s">
        <v>2758</v>
      </c>
      <c r="F2284" s="662" t="s">
        <v>2726</v>
      </c>
      <c r="G2284" s="662" t="s">
        <v>2864</v>
      </c>
      <c r="H2284" s="662" t="s">
        <v>582</v>
      </c>
      <c r="I2284" s="662" t="s">
        <v>1468</v>
      </c>
      <c r="J2284" s="662" t="s">
        <v>2865</v>
      </c>
      <c r="K2284" s="662" t="s">
        <v>1466</v>
      </c>
      <c r="L2284" s="663">
        <v>0</v>
      </c>
      <c r="M2284" s="663">
        <v>0</v>
      </c>
      <c r="N2284" s="662">
        <v>1</v>
      </c>
      <c r="O2284" s="745">
        <v>0.5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11</v>
      </c>
      <c r="B2285" s="662" t="s">
        <v>581</v>
      </c>
      <c r="C2285" s="662" t="s">
        <v>2731</v>
      </c>
      <c r="D2285" s="743" t="s">
        <v>4537</v>
      </c>
      <c r="E2285" s="744" t="s">
        <v>2758</v>
      </c>
      <c r="F2285" s="662" t="s">
        <v>2726</v>
      </c>
      <c r="G2285" s="662" t="s">
        <v>3067</v>
      </c>
      <c r="H2285" s="662" t="s">
        <v>582</v>
      </c>
      <c r="I2285" s="662" t="s">
        <v>3068</v>
      </c>
      <c r="J2285" s="662" t="s">
        <v>3069</v>
      </c>
      <c r="K2285" s="662" t="s">
        <v>3070</v>
      </c>
      <c r="L2285" s="663">
        <v>159.71</v>
      </c>
      <c r="M2285" s="663">
        <v>159.71</v>
      </c>
      <c r="N2285" s="662">
        <v>1</v>
      </c>
      <c r="O2285" s="745">
        <v>0.5</v>
      </c>
      <c r="P2285" s="663">
        <v>159.71</v>
      </c>
      <c r="Q2285" s="678">
        <v>1</v>
      </c>
      <c r="R2285" s="662">
        <v>1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11</v>
      </c>
      <c r="B2286" s="662" t="s">
        <v>581</v>
      </c>
      <c r="C2286" s="662" t="s">
        <v>2731</v>
      </c>
      <c r="D2286" s="743" t="s">
        <v>4537</v>
      </c>
      <c r="E2286" s="744" t="s">
        <v>2758</v>
      </c>
      <c r="F2286" s="662" t="s">
        <v>2726</v>
      </c>
      <c r="G2286" s="662" t="s">
        <v>3067</v>
      </c>
      <c r="H2286" s="662" t="s">
        <v>582</v>
      </c>
      <c r="I2286" s="662" t="s">
        <v>3330</v>
      </c>
      <c r="J2286" s="662" t="s">
        <v>3069</v>
      </c>
      <c r="K2286" s="662" t="s">
        <v>3331</v>
      </c>
      <c r="L2286" s="663">
        <v>0</v>
      </c>
      <c r="M2286" s="663">
        <v>0</v>
      </c>
      <c r="N2286" s="662">
        <v>1</v>
      </c>
      <c r="O2286" s="745">
        <v>1</v>
      </c>
      <c r="P2286" s="663"/>
      <c r="Q2286" s="678"/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11</v>
      </c>
      <c r="B2287" s="662" t="s">
        <v>581</v>
      </c>
      <c r="C2287" s="662" t="s">
        <v>2731</v>
      </c>
      <c r="D2287" s="743" t="s">
        <v>4537</v>
      </c>
      <c r="E2287" s="744" t="s">
        <v>2758</v>
      </c>
      <c r="F2287" s="662" t="s">
        <v>2726</v>
      </c>
      <c r="G2287" s="662" t="s">
        <v>3067</v>
      </c>
      <c r="H2287" s="662" t="s">
        <v>582</v>
      </c>
      <c r="I2287" s="662" t="s">
        <v>3872</v>
      </c>
      <c r="J2287" s="662" t="s">
        <v>3672</v>
      </c>
      <c r="K2287" s="662" t="s">
        <v>3873</v>
      </c>
      <c r="L2287" s="663">
        <v>0</v>
      </c>
      <c r="M2287" s="663">
        <v>0</v>
      </c>
      <c r="N2287" s="662">
        <v>2</v>
      </c>
      <c r="O2287" s="745">
        <v>2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11</v>
      </c>
      <c r="B2288" s="662" t="s">
        <v>581</v>
      </c>
      <c r="C2288" s="662" t="s">
        <v>2731</v>
      </c>
      <c r="D2288" s="743" t="s">
        <v>4537</v>
      </c>
      <c r="E2288" s="744" t="s">
        <v>2758</v>
      </c>
      <c r="F2288" s="662" t="s">
        <v>2726</v>
      </c>
      <c r="G2288" s="662" t="s">
        <v>3076</v>
      </c>
      <c r="H2288" s="662" t="s">
        <v>582</v>
      </c>
      <c r="I2288" s="662" t="s">
        <v>3811</v>
      </c>
      <c r="J2288" s="662" t="s">
        <v>3078</v>
      </c>
      <c r="K2288" s="662" t="s">
        <v>3812</v>
      </c>
      <c r="L2288" s="663">
        <v>48.42</v>
      </c>
      <c r="M2288" s="663">
        <v>96.84</v>
      </c>
      <c r="N2288" s="662">
        <v>2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11</v>
      </c>
      <c r="B2289" s="662" t="s">
        <v>581</v>
      </c>
      <c r="C2289" s="662" t="s">
        <v>2731</v>
      </c>
      <c r="D2289" s="743" t="s">
        <v>4537</v>
      </c>
      <c r="E2289" s="744" t="s">
        <v>2758</v>
      </c>
      <c r="F2289" s="662" t="s">
        <v>2726</v>
      </c>
      <c r="G2289" s="662" t="s">
        <v>2826</v>
      </c>
      <c r="H2289" s="662" t="s">
        <v>582</v>
      </c>
      <c r="I2289" s="662" t="s">
        <v>883</v>
      </c>
      <c r="J2289" s="662" t="s">
        <v>884</v>
      </c>
      <c r="K2289" s="662" t="s">
        <v>2827</v>
      </c>
      <c r="L2289" s="663">
        <v>60.9</v>
      </c>
      <c r="M2289" s="663">
        <v>609</v>
      </c>
      <c r="N2289" s="662">
        <v>10</v>
      </c>
      <c r="O2289" s="745">
        <v>3</v>
      </c>
      <c r="P2289" s="663">
        <v>243.6</v>
      </c>
      <c r="Q2289" s="678">
        <v>0.39999999999999997</v>
      </c>
      <c r="R2289" s="662">
        <v>4</v>
      </c>
      <c r="S2289" s="678">
        <v>0.4</v>
      </c>
      <c r="T2289" s="745">
        <v>1.5</v>
      </c>
      <c r="U2289" s="701">
        <v>0.5</v>
      </c>
    </row>
    <row r="2290" spans="1:21" ht="14.4" customHeight="1" x14ac:dyDescent="0.3">
      <c r="A2290" s="661">
        <v>11</v>
      </c>
      <c r="B2290" s="662" t="s">
        <v>581</v>
      </c>
      <c r="C2290" s="662" t="s">
        <v>2731</v>
      </c>
      <c r="D2290" s="743" t="s">
        <v>4537</v>
      </c>
      <c r="E2290" s="744" t="s">
        <v>2758</v>
      </c>
      <c r="F2290" s="662" t="s">
        <v>2726</v>
      </c>
      <c r="G2290" s="662" t="s">
        <v>3344</v>
      </c>
      <c r="H2290" s="662" t="s">
        <v>582</v>
      </c>
      <c r="I2290" s="662" t="s">
        <v>3345</v>
      </c>
      <c r="J2290" s="662" t="s">
        <v>3346</v>
      </c>
      <c r="K2290" s="662" t="s">
        <v>3347</v>
      </c>
      <c r="L2290" s="663">
        <v>48.09</v>
      </c>
      <c r="M2290" s="663">
        <v>48.09</v>
      </c>
      <c r="N2290" s="662">
        <v>1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11</v>
      </c>
      <c r="B2291" s="662" t="s">
        <v>581</v>
      </c>
      <c r="C2291" s="662" t="s">
        <v>2731</v>
      </c>
      <c r="D2291" s="743" t="s">
        <v>4537</v>
      </c>
      <c r="E2291" s="744" t="s">
        <v>2758</v>
      </c>
      <c r="F2291" s="662" t="s">
        <v>2726</v>
      </c>
      <c r="G2291" s="662" t="s">
        <v>2828</v>
      </c>
      <c r="H2291" s="662" t="s">
        <v>582</v>
      </c>
      <c r="I2291" s="662" t="s">
        <v>798</v>
      </c>
      <c r="J2291" s="662" t="s">
        <v>799</v>
      </c>
      <c r="K2291" s="662" t="s">
        <v>2870</v>
      </c>
      <c r="L2291" s="663">
        <v>0</v>
      </c>
      <c r="M2291" s="663">
        <v>0</v>
      </c>
      <c r="N2291" s="662">
        <v>4</v>
      </c>
      <c r="O2291" s="745">
        <v>2.5</v>
      </c>
      <c r="P2291" s="663">
        <v>0</v>
      </c>
      <c r="Q2291" s="678"/>
      <c r="R2291" s="662">
        <v>1</v>
      </c>
      <c r="S2291" s="678">
        <v>0.25</v>
      </c>
      <c r="T2291" s="745">
        <v>0.5</v>
      </c>
      <c r="U2291" s="701">
        <v>0.2</v>
      </c>
    </row>
    <row r="2292" spans="1:21" ht="14.4" customHeight="1" x14ac:dyDescent="0.3">
      <c r="A2292" s="661">
        <v>11</v>
      </c>
      <c r="B2292" s="662" t="s">
        <v>581</v>
      </c>
      <c r="C2292" s="662" t="s">
        <v>2731</v>
      </c>
      <c r="D2292" s="743" t="s">
        <v>4537</v>
      </c>
      <c r="E2292" s="744" t="s">
        <v>2758</v>
      </c>
      <c r="F2292" s="662" t="s">
        <v>2726</v>
      </c>
      <c r="G2292" s="662" t="s">
        <v>2828</v>
      </c>
      <c r="H2292" s="662" t="s">
        <v>582</v>
      </c>
      <c r="I2292" s="662" t="s">
        <v>2829</v>
      </c>
      <c r="J2292" s="662" t="s">
        <v>799</v>
      </c>
      <c r="K2292" s="662" t="s">
        <v>2830</v>
      </c>
      <c r="L2292" s="663">
        <v>0</v>
      </c>
      <c r="M2292" s="663">
        <v>0</v>
      </c>
      <c r="N2292" s="662">
        <v>2</v>
      </c>
      <c r="O2292" s="745">
        <v>1.5</v>
      </c>
      <c r="P2292" s="663">
        <v>0</v>
      </c>
      <c r="Q2292" s="678"/>
      <c r="R2292" s="662">
        <v>2</v>
      </c>
      <c r="S2292" s="678">
        <v>1</v>
      </c>
      <c r="T2292" s="745">
        <v>1.5</v>
      </c>
      <c r="U2292" s="701">
        <v>1</v>
      </c>
    </row>
    <row r="2293" spans="1:21" ht="14.4" customHeight="1" x14ac:dyDescent="0.3">
      <c r="A2293" s="661">
        <v>11</v>
      </c>
      <c r="B2293" s="662" t="s">
        <v>581</v>
      </c>
      <c r="C2293" s="662" t="s">
        <v>2731</v>
      </c>
      <c r="D2293" s="743" t="s">
        <v>4537</v>
      </c>
      <c r="E2293" s="744" t="s">
        <v>2758</v>
      </c>
      <c r="F2293" s="662" t="s">
        <v>2726</v>
      </c>
      <c r="G2293" s="662" t="s">
        <v>2828</v>
      </c>
      <c r="H2293" s="662" t="s">
        <v>582</v>
      </c>
      <c r="I2293" s="662" t="s">
        <v>1851</v>
      </c>
      <c r="J2293" s="662" t="s">
        <v>799</v>
      </c>
      <c r="K2293" s="662" t="s">
        <v>1852</v>
      </c>
      <c r="L2293" s="663">
        <v>0</v>
      </c>
      <c r="M2293" s="663">
        <v>0</v>
      </c>
      <c r="N2293" s="662">
        <v>1</v>
      </c>
      <c r="O2293" s="745">
        <v>1</v>
      </c>
      <c r="P2293" s="663"/>
      <c r="Q2293" s="678"/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11</v>
      </c>
      <c r="B2294" s="662" t="s">
        <v>581</v>
      </c>
      <c r="C2294" s="662" t="s">
        <v>2731</v>
      </c>
      <c r="D2294" s="743" t="s">
        <v>4537</v>
      </c>
      <c r="E2294" s="744" t="s">
        <v>2758</v>
      </c>
      <c r="F2294" s="662" t="s">
        <v>2726</v>
      </c>
      <c r="G2294" s="662" t="s">
        <v>3529</v>
      </c>
      <c r="H2294" s="662" t="s">
        <v>582</v>
      </c>
      <c r="I2294" s="662" t="s">
        <v>4461</v>
      </c>
      <c r="J2294" s="662" t="s">
        <v>3877</v>
      </c>
      <c r="K2294" s="662" t="s">
        <v>1516</v>
      </c>
      <c r="L2294" s="663">
        <v>59.85</v>
      </c>
      <c r="M2294" s="663">
        <v>179.55</v>
      </c>
      <c r="N2294" s="662">
        <v>3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11</v>
      </c>
      <c r="B2295" s="662" t="s">
        <v>581</v>
      </c>
      <c r="C2295" s="662" t="s">
        <v>2731</v>
      </c>
      <c r="D2295" s="743" t="s">
        <v>4537</v>
      </c>
      <c r="E2295" s="744" t="s">
        <v>2758</v>
      </c>
      <c r="F2295" s="662" t="s">
        <v>2726</v>
      </c>
      <c r="G2295" s="662" t="s">
        <v>2775</v>
      </c>
      <c r="H2295" s="662" t="s">
        <v>582</v>
      </c>
      <c r="I2295" s="662" t="s">
        <v>1251</v>
      </c>
      <c r="J2295" s="662" t="s">
        <v>1252</v>
      </c>
      <c r="K2295" s="662" t="s">
        <v>1253</v>
      </c>
      <c r="L2295" s="663">
        <v>147.31</v>
      </c>
      <c r="M2295" s="663">
        <v>147.31</v>
      </c>
      <c r="N2295" s="662">
        <v>1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11</v>
      </c>
      <c r="B2296" s="662" t="s">
        <v>581</v>
      </c>
      <c r="C2296" s="662" t="s">
        <v>2731</v>
      </c>
      <c r="D2296" s="743" t="s">
        <v>4537</v>
      </c>
      <c r="E2296" s="744" t="s">
        <v>2758</v>
      </c>
      <c r="F2296" s="662" t="s">
        <v>2726</v>
      </c>
      <c r="G2296" s="662" t="s">
        <v>2775</v>
      </c>
      <c r="H2296" s="662" t="s">
        <v>582</v>
      </c>
      <c r="I2296" s="662" t="s">
        <v>2928</v>
      </c>
      <c r="J2296" s="662" t="s">
        <v>1252</v>
      </c>
      <c r="K2296" s="662" t="s">
        <v>1253</v>
      </c>
      <c r="L2296" s="663">
        <v>132.97999999999999</v>
      </c>
      <c r="M2296" s="663">
        <v>265.95999999999998</v>
      </c>
      <c r="N2296" s="662">
        <v>2</v>
      </c>
      <c r="O2296" s="745">
        <v>1</v>
      </c>
      <c r="P2296" s="663">
        <v>265.95999999999998</v>
      </c>
      <c r="Q2296" s="678">
        <v>1</v>
      </c>
      <c r="R2296" s="662">
        <v>2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11</v>
      </c>
      <c r="B2297" s="662" t="s">
        <v>581</v>
      </c>
      <c r="C2297" s="662" t="s">
        <v>2731</v>
      </c>
      <c r="D2297" s="743" t="s">
        <v>4537</v>
      </c>
      <c r="E2297" s="744" t="s">
        <v>2758</v>
      </c>
      <c r="F2297" s="662" t="s">
        <v>2726</v>
      </c>
      <c r="G2297" s="662" t="s">
        <v>3098</v>
      </c>
      <c r="H2297" s="662" t="s">
        <v>582</v>
      </c>
      <c r="I2297" s="662" t="s">
        <v>3352</v>
      </c>
      <c r="J2297" s="662" t="s">
        <v>3353</v>
      </c>
      <c r="K2297" s="662" t="s">
        <v>3101</v>
      </c>
      <c r="L2297" s="663">
        <v>1776.67</v>
      </c>
      <c r="M2297" s="663">
        <v>1776.67</v>
      </c>
      <c r="N2297" s="662">
        <v>1</v>
      </c>
      <c r="O2297" s="745">
        <v>1</v>
      </c>
      <c r="P2297" s="663">
        <v>1776.67</v>
      </c>
      <c r="Q2297" s="678">
        <v>1</v>
      </c>
      <c r="R2297" s="662">
        <v>1</v>
      </c>
      <c r="S2297" s="678">
        <v>1</v>
      </c>
      <c r="T2297" s="745">
        <v>1</v>
      </c>
      <c r="U2297" s="701">
        <v>1</v>
      </c>
    </row>
    <row r="2298" spans="1:21" ht="14.4" customHeight="1" x14ac:dyDescent="0.3">
      <c r="A2298" s="661">
        <v>11</v>
      </c>
      <c r="B2298" s="662" t="s">
        <v>581</v>
      </c>
      <c r="C2298" s="662" t="s">
        <v>2731</v>
      </c>
      <c r="D2298" s="743" t="s">
        <v>4537</v>
      </c>
      <c r="E2298" s="744" t="s">
        <v>2758</v>
      </c>
      <c r="F2298" s="662" t="s">
        <v>2726</v>
      </c>
      <c r="G2298" s="662" t="s">
        <v>3098</v>
      </c>
      <c r="H2298" s="662" t="s">
        <v>582</v>
      </c>
      <c r="I2298" s="662" t="s">
        <v>3099</v>
      </c>
      <c r="J2298" s="662" t="s">
        <v>3100</v>
      </c>
      <c r="K2298" s="662" t="s">
        <v>3101</v>
      </c>
      <c r="L2298" s="663">
        <v>1776.68</v>
      </c>
      <c r="M2298" s="663">
        <v>1776.68</v>
      </c>
      <c r="N2298" s="662">
        <v>1</v>
      </c>
      <c r="O2298" s="745">
        <v>1</v>
      </c>
      <c r="P2298" s="663">
        <v>1776.68</v>
      </c>
      <c r="Q2298" s="678">
        <v>1</v>
      </c>
      <c r="R2298" s="662">
        <v>1</v>
      </c>
      <c r="S2298" s="678">
        <v>1</v>
      </c>
      <c r="T2298" s="745">
        <v>1</v>
      </c>
      <c r="U2298" s="701">
        <v>1</v>
      </c>
    </row>
    <row r="2299" spans="1:21" ht="14.4" customHeight="1" x14ac:dyDescent="0.3">
      <c r="A2299" s="661">
        <v>11</v>
      </c>
      <c r="B2299" s="662" t="s">
        <v>581</v>
      </c>
      <c r="C2299" s="662" t="s">
        <v>2731</v>
      </c>
      <c r="D2299" s="743" t="s">
        <v>4537</v>
      </c>
      <c r="E2299" s="744" t="s">
        <v>2758</v>
      </c>
      <c r="F2299" s="662" t="s">
        <v>2726</v>
      </c>
      <c r="G2299" s="662" t="s">
        <v>3098</v>
      </c>
      <c r="H2299" s="662" t="s">
        <v>582</v>
      </c>
      <c r="I2299" s="662" t="s">
        <v>4462</v>
      </c>
      <c r="J2299" s="662" t="s">
        <v>3353</v>
      </c>
      <c r="K2299" s="662" t="s">
        <v>3538</v>
      </c>
      <c r="L2299" s="663">
        <v>592.22</v>
      </c>
      <c r="M2299" s="663">
        <v>592.22</v>
      </c>
      <c r="N2299" s="662">
        <v>1</v>
      </c>
      <c r="O2299" s="745">
        <v>0.5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11</v>
      </c>
      <c r="B2300" s="662" t="s">
        <v>581</v>
      </c>
      <c r="C2300" s="662" t="s">
        <v>2731</v>
      </c>
      <c r="D2300" s="743" t="s">
        <v>4537</v>
      </c>
      <c r="E2300" s="744" t="s">
        <v>2758</v>
      </c>
      <c r="F2300" s="662" t="s">
        <v>2726</v>
      </c>
      <c r="G2300" s="662" t="s">
        <v>2882</v>
      </c>
      <c r="H2300" s="662" t="s">
        <v>582</v>
      </c>
      <c r="I2300" s="662" t="s">
        <v>2929</v>
      </c>
      <c r="J2300" s="662" t="s">
        <v>2930</v>
      </c>
      <c r="K2300" s="662" t="s">
        <v>2931</v>
      </c>
      <c r="L2300" s="663">
        <v>0</v>
      </c>
      <c r="M2300" s="663">
        <v>0</v>
      </c>
      <c r="N2300" s="662">
        <v>1</v>
      </c>
      <c r="O2300" s="745">
        <v>0.5</v>
      </c>
      <c r="P2300" s="663">
        <v>0</v>
      </c>
      <c r="Q2300" s="678"/>
      <c r="R2300" s="662">
        <v>1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11</v>
      </c>
      <c r="B2301" s="662" t="s">
        <v>581</v>
      </c>
      <c r="C2301" s="662" t="s">
        <v>2731</v>
      </c>
      <c r="D2301" s="743" t="s">
        <v>4537</v>
      </c>
      <c r="E2301" s="744" t="s">
        <v>2758</v>
      </c>
      <c r="F2301" s="662" t="s">
        <v>2726</v>
      </c>
      <c r="G2301" s="662" t="s">
        <v>3110</v>
      </c>
      <c r="H2301" s="662" t="s">
        <v>582</v>
      </c>
      <c r="I2301" s="662" t="s">
        <v>2121</v>
      </c>
      <c r="J2301" s="662" t="s">
        <v>3111</v>
      </c>
      <c r="K2301" s="662" t="s">
        <v>2557</v>
      </c>
      <c r="L2301" s="663">
        <v>38.56</v>
      </c>
      <c r="M2301" s="663">
        <v>38.56</v>
      </c>
      <c r="N2301" s="662">
        <v>1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11</v>
      </c>
      <c r="B2302" s="662" t="s">
        <v>581</v>
      </c>
      <c r="C2302" s="662" t="s">
        <v>2731</v>
      </c>
      <c r="D2302" s="743" t="s">
        <v>4537</v>
      </c>
      <c r="E2302" s="744" t="s">
        <v>2758</v>
      </c>
      <c r="F2302" s="662" t="s">
        <v>2726</v>
      </c>
      <c r="G2302" s="662" t="s">
        <v>2956</v>
      </c>
      <c r="H2302" s="662" t="s">
        <v>1064</v>
      </c>
      <c r="I2302" s="662" t="s">
        <v>3112</v>
      </c>
      <c r="J2302" s="662" t="s">
        <v>2340</v>
      </c>
      <c r="K2302" s="662" t="s">
        <v>3113</v>
      </c>
      <c r="L2302" s="663">
        <v>96.84</v>
      </c>
      <c r="M2302" s="663">
        <v>96.84</v>
      </c>
      <c r="N2302" s="662">
        <v>1</v>
      </c>
      <c r="O2302" s="745">
        <v>1</v>
      </c>
      <c r="P2302" s="663">
        <v>96.84</v>
      </c>
      <c r="Q2302" s="678">
        <v>1</v>
      </c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11</v>
      </c>
      <c r="B2303" s="662" t="s">
        <v>581</v>
      </c>
      <c r="C2303" s="662" t="s">
        <v>2731</v>
      </c>
      <c r="D2303" s="743" t="s">
        <v>4537</v>
      </c>
      <c r="E2303" s="744" t="s">
        <v>2758</v>
      </c>
      <c r="F2303" s="662" t="s">
        <v>2726</v>
      </c>
      <c r="G2303" s="662" t="s">
        <v>2956</v>
      </c>
      <c r="H2303" s="662" t="s">
        <v>1064</v>
      </c>
      <c r="I2303" s="662" t="s">
        <v>2339</v>
      </c>
      <c r="J2303" s="662" t="s">
        <v>2340</v>
      </c>
      <c r="K2303" s="662" t="s">
        <v>2341</v>
      </c>
      <c r="L2303" s="663">
        <v>193.68</v>
      </c>
      <c r="M2303" s="663">
        <v>387.36</v>
      </c>
      <c r="N2303" s="662">
        <v>2</v>
      </c>
      <c r="O2303" s="745">
        <v>2</v>
      </c>
      <c r="P2303" s="663">
        <v>193.68</v>
      </c>
      <c r="Q2303" s="678">
        <v>0.5</v>
      </c>
      <c r="R2303" s="662">
        <v>1</v>
      </c>
      <c r="S2303" s="678">
        <v>0.5</v>
      </c>
      <c r="T2303" s="745">
        <v>1</v>
      </c>
      <c r="U2303" s="701">
        <v>0.5</v>
      </c>
    </row>
    <row r="2304" spans="1:21" ht="14.4" customHeight="1" x14ac:dyDescent="0.3">
      <c r="A2304" s="661">
        <v>11</v>
      </c>
      <c r="B2304" s="662" t="s">
        <v>581</v>
      </c>
      <c r="C2304" s="662" t="s">
        <v>2731</v>
      </c>
      <c r="D2304" s="743" t="s">
        <v>4537</v>
      </c>
      <c r="E2304" s="744" t="s">
        <v>2758</v>
      </c>
      <c r="F2304" s="662" t="s">
        <v>2726</v>
      </c>
      <c r="G2304" s="662" t="s">
        <v>2780</v>
      </c>
      <c r="H2304" s="662" t="s">
        <v>1064</v>
      </c>
      <c r="I2304" s="662" t="s">
        <v>1197</v>
      </c>
      <c r="J2304" s="662" t="s">
        <v>1089</v>
      </c>
      <c r="K2304" s="662" t="s">
        <v>2554</v>
      </c>
      <c r="L2304" s="663">
        <v>543.39</v>
      </c>
      <c r="M2304" s="663">
        <v>2716.95</v>
      </c>
      <c r="N2304" s="662">
        <v>5</v>
      </c>
      <c r="O2304" s="745">
        <v>4.5</v>
      </c>
      <c r="P2304" s="663">
        <v>2716.95</v>
      </c>
      <c r="Q2304" s="678">
        <v>1</v>
      </c>
      <c r="R2304" s="662">
        <v>5</v>
      </c>
      <c r="S2304" s="678">
        <v>1</v>
      </c>
      <c r="T2304" s="745">
        <v>4.5</v>
      </c>
      <c r="U2304" s="701">
        <v>1</v>
      </c>
    </row>
    <row r="2305" spans="1:21" ht="14.4" customHeight="1" x14ac:dyDescent="0.3">
      <c r="A2305" s="661">
        <v>11</v>
      </c>
      <c r="B2305" s="662" t="s">
        <v>581</v>
      </c>
      <c r="C2305" s="662" t="s">
        <v>2731</v>
      </c>
      <c r="D2305" s="743" t="s">
        <v>4537</v>
      </c>
      <c r="E2305" s="744" t="s">
        <v>2758</v>
      </c>
      <c r="F2305" s="662" t="s">
        <v>2726</v>
      </c>
      <c r="G2305" s="662" t="s">
        <v>2780</v>
      </c>
      <c r="H2305" s="662" t="s">
        <v>1064</v>
      </c>
      <c r="I2305" s="662" t="s">
        <v>1088</v>
      </c>
      <c r="J2305" s="662" t="s">
        <v>1089</v>
      </c>
      <c r="K2305" s="662" t="s">
        <v>2553</v>
      </c>
      <c r="L2305" s="663">
        <v>815.1</v>
      </c>
      <c r="M2305" s="663">
        <v>12226.500000000002</v>
      </c>
      <c r="N2305" s="662">
        <v>15</v>
      </c>
      <c r="O2305" s="745">
        <v>7</v>
      </c>
      <c r="P2305" s="663">
        <v>8966.1000000000022</v>
      </c>
      <c r="Q2305" s="678">
        <v>0.73333333333333339</v>
      </c>
      <c r="R2305" s="662">
        <v>11</v>
      </c>
      <c r="S2305" s="678">
        <v>0.73333333333333328</v>
      </c>
      <c r="T2305" s="745">
        <v>5.5</v>
      </c>
      <c r="U2305" s="701">
        <v>0.7857142857142857</v>
      </c>
    </row>
    <row r="2306" spans="1:21" ht="14.4" customHeight="1" x14ac:dyDescent="0.3">
      <c r="A2306" s="661">
        <v>11</v>
      </c>
      <c r="B2306" s="662" t="s">
        <v>581</v>
      </c>
      <c r="C2306" s="662" t="s">
        <v>2731</v>
      </c>
      <c r="D2306" s="743" t="s">
        <v>4537</v>
      </c>
      <c r="E2306" s="744" t="s">
        <v>2758</v>
      </c>
      <c r="F2306" s="662" t="s">
        <v>2726</v>
      </c>
      <c r="G2306" s="662" t="s">
        <v>2780</v>
      </c>
      <c r="H2306" s="662" t="s">
        <v>1064</v>
      </c>
      <c r="I2306" s="662" t="s">
        <v>1092</v>
      </c>
      <c r="J2306" s="662" t="s">
        <v>1089</v>
      </c>
      <c r="K2306" s="662" t="s">
        <v>2555</v>
      </c>
      <c r="L2306" s="663">
        <v>923.74</v>
      </c>
      <c r="M2306" s="663">
        <v>923.74</v>
      </c>
      <c r="N2306" s="662">
        <v>1</v>
      </c>
      <c r="O2306" s="745">
        <v>1</v>
      </c>
      <c r="P2306" s="663">
        <v>923.74</v>
      </c>
      <c r="Q2306" s="678">
        <v>1</v>
      </c>
      <c r="R2306" s="662">
        <v>1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11</v>
      </c>
      <c r="B2307" s="662" t="s">
        <v>581</v>
      </c>
      <c r="C2307" s="662" t="s">
        <v>2731</v>
      </c>
      <c r="D2307" s="743" t="s">
        <v>4537</v>
      </c>
      <c r="E2307" s="744" t="s">
        <v>2758</v>
      </c>
      <c r="F2307" s="662" t="s">
        <v>2726</v>
      </c>
      <c r="G2307" s="662" t="s">
        <v>2780</v>
      </c>
      <c r="H2307" s="662" t="s">
        <v>1064</v>
      </c>
      <c r="I2307" s="662" t="s">
        <v>1866</v>
      </c>
      <c r="J2307" s="662" t="s">
        <v>1089</v>
      </c>
      <c r="K2307" s="662" t="s">
        <v>2663</v>
      </c>
      <c r="L2307" s="663">
        <v>1154.68</v>
      </c>
      <c r="M2307" s="663">
        <v>2309.36</v>
      </c>
      <c r="N2307" s="662">
        <v>2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11</v>
      </c>
      <c r="B2308" s="662" t="s">
        <v>581</v>
      </c>
      <c r="C2308" s="662" t="s">
        <v>2731</v>
      </c>
      <c r="D2308" s="743" t="s">
        <v>4537</v>
      </c>
      <c r="E2308" s="744" t="s">
        <v>2758</v>
      </c>
      <c r="F2308" s="662" t="s">
        <v>2726</v>
      </c>
      <c r="G2308" s="662" t="s">
        <v>2783</v>
      </c>
      <c r="H2308" s="662" t="s">
        <v>1064</v>
      </c>
      <c r="I2308" s="662" t="s">
        <v>1160</v>
      </c>
      <c r="J2308" s="662" t="s">
        <v>1074</v>
      </c>
      <c r="K2308" s="662" t="s">
        <v>2607</v>
      </c>
      <c r="L2308" s="663">
        <v>24.22</v>
      </c>
      <c r="M2308" s="663">
        <v>96.88</v>
      </c>
      <c r="N2308" s="662">
        <v>4</v>
      </c>
      <c r="O2308" s="745">
        <v>4</v>
      </c>
      <c r="P2308" s="663">
        <v>48.44</v>
      </c>
      <c r="Q2308" s="678">
        <v>0.5</v>
      </c>
      <c r="R2308" s="662">
        <v>2</v>
      </c>
      <c r="S2308" s="678">
        <v>0.5</v>
      </c>
      <c r="T2308" s="745">
        <v>2</v>
      </c>
      <c r="U2308" s="701">
        <v>0.5</v>
      </c>
    </row>
    <row r="2309" spans="1:21" ht="14.4" customHeight="1" x14ac:dyDescent="0.3">
      <c r="A2309" s="661">
        <v>11</v>
      </c>
      <c r="B2309" s="662" t="s">
        <v>581</v>
      </c>
      <c r="C2309" s="662" t="s">
        <v>2731</v>
      </c>
      <c r="D2309" s="743" t="s">
        <v>4537</v>
      </c>
      <c r="E2309" s="744" t="s">
        <v>2758</v>
      </c>
      <c r="F2309" s="662" t="s">
        <v>2726</v>
      </c>
      <c r="G2309" s="662" t="s">
        <v>2783</v>
      </c>
      <c r="H2309" s="662" t="s">
        <v>1064</v>
      </c>
      <c r="I2309" s="662" t="s">
        <v>1073</v>
      </c>
      <c r="J2309" s="662" t="s">
        <v>1074</v>
      </c>
      <c r="K2309" s="662" t="s">
        <v>2608</v>
      </c>
      <c r="L2309" s="663">
        <v>48.42</v>
      </c>
      <c r="M2309" s="663">
        <v>2856.7800000000011</v>
      </c>
      <c r="N2309" s="662">
        <v>59</v>
      </c>
      <c r="O2309" s="745">
        <v>53.5</v>
      </c>
      <c r="P2309" s="663">
        <v>677.88</v>
      </c>
      <c r="Q2309" s="678">
        <v>0.23728813559322023</v>
      </c>
      <c r="R2309" s="662">
        <v>14</v>
      </c>
      <c r="S2309" s="678">
        <v>0.23728813559322035</v>
      </c>
      <c r="T2309" s="745">
        <v>12.5</v>
      </c>
      <c r="U2309" s="701">
        <v>0.23364485981308411</v>
      </c>
    </row>
    <row r="2310" spans="1:21" ht="14.4" customHeight="1" x14ac:dyDescent="0.3">
      <c r="A2310" s="661">
        <v>11</v>
      </c>
      <c r="B2310" s="662" t="s">
        <v>581</v>
      </c>
      <c r="C2310" s="662" t="s">
        <v>2731</v>
      </c>
      <c r="D2310" s="743" t="s">
        <v>4537</v>
      </c>
      <c r="E2310" s="744" t="s">
        <v>2758</v>
      </c>
      <c r="F2310" s="662" t="s">
        <v>2726</v>
      </c>
      <c r="G2310" s="662" t="s">
        <v>2783</v>
      </c>
      <c r="H2310" s="662" t="s">
        <v>1064</v>
      </c>
      <c r="I2310" s="662" t="s">
        <v>1073</v>
      </c>
      <c r="J2310" s="662" t="s">
        <v>1074</v>
      </c>
      <c r="K2310" s="662" t="s">
        <v>2608</v>
      </c>
      <c r="L2310" s="663">
        <v>36.54</v>
      </c>
      <c r="M2310" s="663">
        <v>365.4</v>
      </c>
      <c r="N2310" s="662">
        <v>10</v>
      </c>
      <c r="O2310" s="745">
        <v>8.5</v>
      </c>
      <c r="P2310" s="663">
        <v>255.77999999999997</v>
      </c>
      <c r="Q2310" s="678">
        <v>0.7</v>
      </c>
      <c r="R2310" s="662">
        <v>7</v>
      </c>
      <c r="S2310" s="678">
        <v>0.7</v>
      </c>
      <c r="T2310" s="745">
        <v>5.5</v>
      </c>
      <c r="U2310" s="701">
        <v>0.6470588235294118</v>
      </c>
    </row>
    <row r="2311" spans="1:21" ht="14.4" customHeight="1" x14ac:dyDescent="0.3">
      <c r="A2311" s="661">
        <v>11</v>
      </c>
      <c r="B2311" s="662" t="s">
        <v>581</v>
      </c>
      <c r="C2311" s="662" t="s">
        <v>2731</v>
      </c>
      <c r="D2311" s="743" t="s">
        <v>4537</v>
      </c>
      <c r="E2311" s="744" t="s">
        <v>2758</v>
      </c>
      <c r="F2311" s="662" t="s">
        <v>2726</v>
      </c>
      <c r="G2311" s="662" t="s">
        <v>2783</v>
      </c>
      <c r="H2311" s="662" t="s">
        <v>1064</v>
      </c>
      <c r="I2311" s="662" t="s">
        <v>2831</v>
      </c>
      <c r="J2311" s="662" t="s">
        <v>1074</v>
      </c>
      <c r="K2311" s="662" t="s">
        <v>2832</v>
      </c>
      <c r="L2311" s="663">
        <v>0</v>
      </c>
      <c r="M2311" s="663">
        <v>0</v>
      </c>
      <c r="N2311" s="662">
        <v>1</v>
      </c>
      <c r="O2311" s="745">
        <v>1</v>
      </c>
      <c r="P2311" s="663"/>
      <c r="Q2311" s="678"/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11</v>
      </c>
      <c r="B2312" s="662" t="s">
        <v>581</v>
      </c>
      <c r="C2312" s="662" t="s">
        <v>2731</v>
      </c>
      <c r="D2312" s="743" t="s">
        <v>4537</v>
      </c>
      <c r="E2312" s="744" t="s">
        <v>2758</v>
      </c>
      <c r="F2312" s="662" t="s">
        <v>2726</v>
      </c>
      <c r="G2312" s="662" t="s">
        <v>2783</v>
      </c>
      <c r="H2312" s="662" t="s">
        <v>582</v>
      </c>
      <c r="I2312" s="662" t="s">
        <v>2258</v>
      </c>
      <c r="J2312" s="662" t="s">
        <v>1074</v>
      </c>
      <c r="K2312" s="662" t="s">
        <v>2889</v>
      </c>
      <c r="L2312" s="663">
        <v>48.42</v>
      </c>
      <c r="M2312" s="663">
        <v>242.1</v>
      </c>
      <c r="N2312" s="662">
        <v>5</v>
      </c>
      <c r="O2312" s="745">
        <v>3.5</v>
      </c>
      <c r="P2312" s="663">
        <v>145.26</v>
      </c>
      <c r="Q2312" s="678">
        <v>0.6</v>
      </c>
      <c r="R2312" s="662">
        <v>3</v>
      </c>
      <c r="S2312" s="678">
        <v>0.6</v>
      </c>
      <c r="T2312" s="745">
        <v>3</v>
      </c>
      <c r="U2312" s="701">
        <v>0.8571428571428571</v>
      </c>
    </row>
    <row r="2313" spans="1:21" ht="14.4" customHeight="1" x14ac:dyDescent="0.3">
      <c r="A2313" s="661">
        <v>11</v>
      </c>
      <c r="B2313" s="662" t="s">
        <v>581</v>
      </c>
      <c r="C2313" s="662" t="s">
        <v>2731</v>
      </c>
      <c r="D2313" s="743" t="s">
        <v>4537</v>
      </c>
      <c r="E2313" s="744" t="s">
        <v>2758</v>
      </c>
      <c r="F2313" s="662" t="s">
        <v>2726</v>
      </c>
      <c r="G2313" s="662" t="s">
        <v>2783</v>
      </c>
      <c r="H2313" s="662" t="s">
        <v>582</v>
      </c>
      <c r="I2313" s="662" t="s">
        <v>2258</v>
      </c>
      <c r="J2313" s="662" t="s">
        <v>1074</v>
      </c>
      <c r="K2313" s="662" t="s">
        <v>2889</v>
      </c>
      <c r="L2313" s="663">
        <v>36.54</v>
      </c>
      <c r="M2313" s="663">
        <v>109.62</v>
      </c>
      <c r="N2313" s="662">
        <v>3</v>
      </c>
      <c r="O2313" s="745">
        <v>3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11</v>
      </c>
      <c r="B2314" s="662" t="s">
        <v>581</v>
      </c>
      <c r="C2314" s="662" t="s">
        <v>2731</v>
      </c>
      <c r="D2314" s="743" t="s">
        <v>4537</v>
      </c>
      <c r="E2314" s="744" t="s">
        <v>2758</v>
      </c>
      <c r="F2314" s="662" t="s">
        <v>2726</v>
      </c>
      <c r="G2314" s="662" t="s">
        <v>2783</v>
      </c>
      <c r="H2314" s="662" t="s">
        <v>582</v>
      </c>
      <c r="I2314" s="662" t="s">
        <v>2981</v>
      </c>
      <c r="J2314" s="662" t="s">
        <v>1074</v>
      </c>
      <c r="K2314" s="662" t="s">
        <v>2982</v>
      </c>
      <c r="L2314" s="663">
        <v>24.22</v>
      </c>
      <c r="M2314" s="663">
        <v>48.44</v>
      </c>
      <c r="N2314" s="662">
        <v>2</v>
      </c>
      <c r="O2314" s="745">
        <v>2</v>
      </c>
      <c r="P2314" s="663">
        <v>24.22</v>
      </c>
      <c r="Q2314" s="678">
        <v>0.5</v>
      </c>
      <c r="R2314" s="662">
        <v>1</v>
      </c>
      <c r="S2314" s="678">
        <v>0.5</v>
      </c>
      <c r="T2314" s="745">
        <v>1</v>
      </c>
      <c r="U2314" s="701">
        <v>0.5</v>
      </c>
    </row>
    <row r="2315" spans="1:21" ht="14.4" customHeight="1" x14ac:dyDescent="0.3">
      <c r="A2315" s="661">
        <v>11</v>
      </c>
      <c r="B2315" s="662" t="s">
        <v>581</v>
      </c>
      <c r="C2315" s="662" t="s">
        <v>2731</v>
      </c>
      <c r="D2315" s="743" t="s">
        <v>4537</v>
      </c>
      <c r="E2315" s="744" t="s">
        <v>2758</v>
      </c>
      <c r="F2315" s="662" t="s">
        <v>2726</v>
      </c>
      <c r="G2315" s="662" t="s">
        <v>2833</v>
      </c>
      <c r="H2315" s="662" t="s">
        <v>582</v>
      </c>
      <c r="I2315" s="662" t="s">
        <v>1795</v>
      </c>
      <c r="J2315" s="662" t="s">
        <v>962</v>
      </c>
      <c r="K2315" s="662" t="s">
        <v>1796</v>
      </c>
      <c r="L2315" s="663">
        <v>792.31</v>
      </c>
      <c r="M2315" s="663">
        <v>792.31</v>
      </c>
      <c r="N2315" s="662">
        <v>1</v>
      </c>
      <c r="O2315" s="745">
        <v>1</v>
      </c>
      <c r="P2315" s="663">
        <v>792.31</v>
      </c>
      <c r="Q2315" s="678">
        <v>1</v>
      </c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11</v>
      </c>
      <c r="B2316" s="662" t="s">
        <v>581</v>
      </c>
      <c r="C2316" s="662" t="s">
        <v>2731</v>
      </c>
      <c r="D2316" s="743" t="s">
        <v>4537</v>
      </c>
      <c r="E2316" s="744" t="s">
        <v>2758</v>
      </c>
      <c r="F2316" s="662" t="s">
        <v>2726</v>
      </c>
      <c r="G2316" s="662" t="s">
        <v>2784</v>
      </c>
      <c r="H2316" s="662" t="s">
        <v>582</v>
      </c>
      <c r="I2316" s="662" t="s">
        <v>725</v>
      </c>
      <c r="J2316" s="662" t="s">
        <v>2785</v>
      </c>
      <c r="K2316" s="662" t="s">
        <v>2786</v>
      </c>
      <c r="L2316" s="663">
        <v>0</v>
      </c>
      <c r="M2316" s="663">
        <v>0</v>
      </c>
      <c r="N2316" s="662">
        <v>10</v>
      </c>
      <c r="O2316" s="745">
        <v>8.5</v>
      </c>
      <c r="P2316" s="663">
        <v>0</v>
      </c>
      <c r="Q2316" s="678"/>
      <c r="R2316" s="662">
        <v>5</v>
      </c>
      <c r="S2316" s="678">
        <v>0.5</v>
      </c>
      <c r="T2316" s="745">
        <v>4.5</v>
      </c>
      <c r="U2316" s="701">
        <v>0.52941176470588236</v>
      </c>
    </row>
    <row r="2317" spans="1:21" ht="14.4" customHeight="1" x14ac:dyDescent="0.3">
      <c r="A2317" s="661">
        <v>11</v>
      </c>
      <c r="B2317" s="662" t="s">
        <v>581</v>
      </c>
      <c r="C2317" s="662" t="s">
        <v>2731</v>
      </c>
      <c r="D2317" s="743" t="s">
        <v>4537</v>
      </c>
      <c r="E2317" s="744" t="s">
        <v>2758</v>
      </c>
      <c r="F2317" s="662" t="s">
        <v>2726</v>
      </c>
      <c r="G2317" s="662" t="s">
        <v>3399</v>
      </c>
      <c r="H2317" s="662" t="s">
        <v>582</v>
      </c>
      <c r="I2317" s="662" t="s">
        <v>3546</v>
      </c>
      <c r="J2317" s="662" t="s">
        <v>3547</v>
      </c>
      <c r="K2317" s="662" t="s">
        <v>2665</v>
      </c>
      <c r="L2317" s="663">
        <v>77.13</v>
      </c>
      <c r="M2317" s="663">
        <v>154.26</v>
      </c>
      <c r="N2317" s="662">
        <v>2</v>
      </c>
      <c r="O2317" s="745">
        <v>1.5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11</v>
      </c>
      <c r="B2318" s="662" t="s">
        <v>581</v>
      </c>
      <c r="C2318" s="662" t="s">
        <v>2731</v>
      </c>
      <c r="D2318" s="743" t="s">
        <v>4537</v>
      </c>
      <c r="E2318" s="744" t="s">
        <v>2758</v>
      </c>
      <c r="F2318" s="662" t="s">
        <v>2726</v>
      </c>
      <c r="G2318" s="662" t="s">
        <v>2790</v>
      </c>
      <c r="H2318" s="662" t="s">
        <v>1064</v>
      </c>
      <c r="I2318" s="662" t="s">
        <v>2933</v>
      </c>
      <c r="J2318" s="662" t="s">
        <v>2934</v>
      </c>
      <c r="K2318" s="662" t="s">
        <v>2935</v>
      </c>
      <c r="L2318" s="663">
        <v>31.32</v>
      </c>
      <c r="M2318" s="663">
        <v>62.64</v>
      </c>
      <c r="N2318" s="662">
        <v>2</v>
      </c>
      <c r="O2318" s="745">
        <v>2</v>
      </c>
      <c r="P2318" s="663">
        <v>31.32</v>
      </c>
      <c r="Q2318" s="678">
        <v>0.5</v>
      </c>
      <c r="R2318" s="662">
        <v>1</v>
      </c>
      <c r="S2318" s="678">
        <v>0.5</v>
      </c>
      <c r="T2318" s="745">
        <v>1</v>
      </c>
      <c r="U2318" s="701">
        <v>0.5</v>
      </c>
    </row>
    <row r="2319" spans="1:21" ht="14.4" customHeight="1" x14ac:dyDescent="0.3">
      <c r="A2319" s="661">
        <v>11</v>
      </c>
      <c r="B2319" s="662" t="s">
        <v>581</v>
      </c>
      <c r="C2319" s="662" t="s">
        <v>2731</v>
      </c>
      <c r="D2319" s="743" t="s">
        <v>4537</v>
      </c>
      <c r="E2319" s="744" t="s">
        <v>2758</v>
      </c>
      <c r="F2319" s="662" t="s">
        <v>2726</v>
      </c>
      <c r="G2319" s="662" t="s">
        <v>2790</v>
      </c>
      <c r="H2319" s="662" t="s">
        <v>1064</v>
      </c>
      <c r="I2319" s="662" t="s">
        <v>3140</v>
      </c>
      <c r="J2319" s="662" t="s">
        <v>3141</v>
      </c>
      <c r="K2319" s="662" t="s">
        <v>3142</v>
      </c>
      <c r="L2319" s="663">
        <v>140.94999999999999</v>
      </c>
      <c r="M2319" s="663">
        <v>140.94999999999999</v>
      </c>
      <c r="N2319" s="662">
        <v>1</v>
      </c>
      <c r="O2319" s="745">
        <v>1</v>
      </c>
      <c r="P2319" s="663">
        <v>140.94999999999999</v>
      </c>
      <c r="Q2319" s="678">
        <v>1</v>
      </c>
      <c r="R2319" s="662">
        <v>1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11</v>
      </c>
      <c r="B2320" s="662" t="s">
        <v>581</v>
      </c>
      <c r="C2320" s="662" t="s">
        <v>2731</v>
      </c>
      <c r="D2320" s="743" t="s">
        <v>4537</v>
      </c>
      <c r="E2320" s="744" t="s">
        <v>2758</v>
      </c>
      <c r="F2320" s="662" t="s">
        <v>2726</v>
      </c>
      <c r="G2320" s="662" t="s">
        <v>2790</v>
      </c>
      <c r="H2320" s="662" t="s">
        <v>582</v>
      </c>
      <c r="I2320" s="662" t="s">
        <v>3548</v>
      </c>
      <c r="J2320" s="662" t="s">
        <v>2610</v>
      </c>
      <c r="K2320" s="662" t="s">
        <v>3549</v>
      </c>
      <c r="L2320" s="663">
        <v>300.68</v>
      </c>
      <c r="M2320" s="663">
        <v>300.68</v>
      </c>
      <c r="N2320" s="662">
        <v>1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11</v>
      </c>
      <c r="B2321" s="662" t="s">
        <v>581</v>
      </c>
      <c r="C2321" s="662" t="s">
        <v>2731</v>
      </c>
      <c r="D2321" s="743" t="s">
        <v>4537</v>
      </c>
      <c r="E2321" s="744" t="s">
        <v>2758</v>
      </c>
      <c r="F2321" s="662" t="s">
        <v>2726</v>
      </c>
      <c r="G2321" s="662" t="s">
        <v>2790</v>
      </c>
      <c r="H2321" s="662" t="s">
        <v>1064</v>
      </c>
      <c r="I2321" s="662" t="s">
        <v>1126</v>
      </c>
      <c r="J2321" s="662" t="s">
        <v>1120</v>
      </c>
      <c r="K2321" s="662" t="s">
        <v>2614</v>
      </c>
      <c r="L2321" s="663">
        <v>156.61000000000001</v>
      </c>
      <c r="M2321" s="663">
        <v>156.61000000000001</v>
      </c>
      <c r="N2321" s="662">
        <v>1</v>
      </c>
      <c r="O2321" s="745">
        <v>1</v>
      </c>
      <c r="P2321" s="663">
        <v>156.61000000000001</v>
      </c>
      <c r="Q2321" s="678">
        <v>1</v>
      </c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11</v>
      </c>
      <c r="B2322" s="662" t="s">
        <v>581</v>
      </c>
      <c r="C2322" s="662" t="s">
        <v>2731</v>
      </c>
      <c r="D2322" s="743" t="s">
        <v>4537</v>
      </c>
      <c r="E2322" s="744" t="s">
        <v>2758</v>
      </c>
      <c r="F2322" s="662" t="s">
        <v>2726</v>
      </c>
      <c r="G2322" s="662" t="s">
        <v>2936</v>
      </c>
      <c r="H2322" s="662" t="s">
        <v>582</v>
      </c>
      <c r="I2322" s="662" t="s">
        <v>3147</v>
      </c>
      <c r="J2322" s="662" t="s">
        <v>2938</v>
      </c>
      <c r="K2322" s="662" t="s">
        <v>907</v>
      </c>
      <c r="L2322" s="663">
        <v>50.14</v>
      </c>
      <c r="M2322" s="663">
        <v>50.14</v>
      </c>
      <c r="N2322" s="662">
        <v>1</v>
      </c>
      <c r="O2322" s="745">
        <v>1</v>
      </c>
      <c r="P2322" s="663">
        <v>50.14</v>
      </c>
      <c r="Q2322" s="678">
        <v>1</v>
      </c>
      <c r="R2322" s="662">
        <v>1</v>
      </c>
      <c r="S2322" s="678">
        <v>1</v>
      </c>
      <c r="T2322" s="745">
        <v>1</v>
      </c>
      <c r="U2322" s="701">
        <v>1</v>
      </c>
    </row>
    <row r="2323" spans="1:21" ht="14.4" customHeight="1" x14ac:dyDescent="0.3">
      <c r="A2323" s="661">
        <v>11</v>
      </c>
      <c r="B2323" s="662" t="s">
        <v>581</v>
      </c>
      <c r="C2323" s="662" t="s">
        <v>2731</v>
      </c>
      <c r="D2323" s="743" t="s">
        <v>4537</v>
      </c>
      <c r="E2323" s="744" t="s">
        <v>2758</v>
      </c>
      <c r="F2323" s="662" t="s">
        <v>2726</v>
      </c>
      <c r="G2323" s="662" t="s">
        <v>4463</v>
      </c>
      <c r="H2323" s="662" t="s">
        <v>582</v>
      </c>
      <c r="I2323" s="662" t="s">
        <v>4464</v>
      </c>
      <c r="J2323" s="662" t="s">
        <v>4465</v>
      </c>
      <c r="K2323" s="662" t="s">
        <v>4466</v>
      </c>
      <c r="L2323" s="663">
        <v>71.67</v>
      </c>
      <c r="M2323" s="663">
        <v>71.67</v>
      </c>
      <c r="N2323" s="662">
        <v>1</v>
      </c>
      <c r="O2323" s="745">
        <v>1</v>
      </c>
      <c r="P2323" s="663">
        <v>71.67</v>
      </c>
      <c r="Q2323" s="678">
        <v>1</v>
      </c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11</v>
      </c>
      <c r="B2324" s="662" t="s">
        <v>581</v>
      </c>
      <c r="C2324" s="662" t="s">
        <v>2731</v>
      </c>
      <c r="D2324" s="743" t="s">
        <v>4537</v>
      </c>
      <c r="E2324" s="744" t="s">
        <v>2758</v>
      </c>
      <c r="F2324" s="662" t="s">
        <v>2726</v>
      </c>
      <c r="G2324" s="662" t="s">
        <v>3979</v>
      </c>
      <c r="H2324" s="662" t="s">
        <v>582</v>
      </c>
      <c r="I2324" s="662" t="s">
        <v>3980</v>
      </c>
      <c r="J2324" s="662" t="s">
        <v>3981</v>
      </c>
      <c r="K2324" s="662" t="s">
        <v>3982</v>
      </c>
      <c r="L2324" s="663">
        <v>1898.84</v>
      </c>
      <c r="M2324" s="663">
        <v>1898.84</v>
      </c>
      <c r="N2324" s="662">
        <v>1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11</v>
      </c>
      <c r="B2325" s="662" t="s">
        <v>581</v>
      </c>
      <c r="C2325" s="662" t="s">
        <v>2731</v>
      </c>
      <c r="D2325" s="743" t="s">
        <v>4537</v>
      </c>
      <c r="E2325" s="744" t="s">
        <v>2758</v>
      </c>
      <c r="F2325" s="662" t="s">
        <v>2728</v>
      </c>
      <c r="G2325" s="662" t="s">
        <v>2839</v>
      </c>
      <c r="H2325" s="662" t="s">
        <v>582</v>
      </c>
      <c r="I2325" s="662" t="s">
        <v>3167</v>
      </c>
      <c r="J2325" s="662" t="s">
        <v>3168</v>
      </c>
      <c r="K2325" s="662"/>
      <c r="L2325" s="663">
        <v>0</v>
      </c>
      <c r="M2325" s="663">
        <v>0</v>
      </c>
      <c r="N2325" s="662">
        <v>1</v>
      </c>
      <c r="O2325" s="745">
        <v>1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11</v>
      </c>
      <c r="B2326" s="662" t="s">
        <v>581</v>
      </c>
      <c r="C2326" s="662" t="s">
        <v>2731</v>
      </c>
      <c r="D2326" s="743" t="s">
        <v>4537</v>
      </c>
      <c r="E2326" s="744" t="s">
        <v>2758</v>
      </c>
      <c r="F2326" s="662" t="s">
        <v>2728</v>
      </c>
      <c r="G2326" s="662" t="s">
        <v>2839</v>
      </c>
      <c r="H2326" s="662" t="s">
        <v>582</v>
      </c>
      <c r="I2326" s="662" t="s">
        <v>2840</v>
      </c>
      <c r="J2326" s="662" t="s">
        <v>2841</v>
      </c>
      <c r="K2326" s="662" t="s">
        <v>2842</v>
      </c>
      <c r="L2326" s="663">
        <v>0</v>
      </c>
      <c r="M2326" s="663">
        <v>0</v>
      </c>
      <c r="N2326" s="662">
        <v>13</v>
      </c>
      <c r="O2326" s="745">
        <v>13</v>
      </c>
      <c r="P2326" s="663">
        <v>0</v>
      </c>
      <c r="Q2326" s="678"/>
      <c r="R2326" s="662">
        <v>1</v>
      </c>
      <c r="S2326" s="678">
        <v>7.6923076923076927E-2</v>
      </c>
      <c r="T2326" s="745">
        <v>1</v>
      </c>
      <c r="U2326" s="701">
        <v>7.6923076923076927E-2</v>
      </c>
    </row>
    <row r="2327" spans="1:21" ht="14.4" customHeight="1" x14ac:dyDescent="0.3">
      <c r="A2327" s="661">
        <v>11</v>
      </c>
      <c r="B2327" s="662" t="s">
        <v>581</v>
      </c>
      <c r="C2327" s="662" t="s">
        <v>2731</v>
      </c>
      <c r="D2327" s="743" t="s">
        <v>4537</v>
      </c>
      <c r="E2327" s="744" t="s">
        <v>2758</v>
      </c>
      <c r="F2327" s="662" t="s">
        <v>2728</v>
      </c>
      <c r="G2327" s="662" t="s">
        <v>2839</v>
      </c>
      <c r="H2327" s="662" t="s">
        <v>582</v>
      </c>
      <c r="I2327" s="662" t="s">
        <v>3895</v>
      </c>
      <c r="J2327" s="662" t="s">
        <v>3896</v>
      </c>
      <c r="K2327" s="662" t="s">
        <v>3897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11</v>
      </c>
      <c r="B2328" s="662" t="s">
        <v>581</v>
      </c>
      <c r="C2328" s="662" t="s">
        <v>2731</v>
      </c>
      <c r="D2328" s="743" t="s">
        <v>4537</v>
      </c>
      <c r="E2328" s="744" t="s">
        <v>2758</v>
      </c>
      <c r="F2328" s="662" t="s">
        <v>2728</v>
      </c>
      <c r="G2328" s="662" t="s">
        <v>2791</v>
      </c>
      <c r="H2328" s="662" t="s">
        <v>582</v>
      </c>
      <c r="I2328" s="662" t="s">
        <v>3187</v>
      </c>
      <c r="J2328" s="662" t="s">
        <v>3188</v>
      </c>
      <c r="K2328" s="662" t="s">
        <v>3189</v>
      </c>
      <c r="L2328" s="663">
        <v>35.75</v>
      </c>
      <c r="M2328" s="663">
        <v>35.75</v>
      </c>
      <c r="N2328" s="662">
        <v>1</v>
      </c>
      <c r="O2328" s="745">
        <v>1</v>
      </c>
      <c r="P2328" s="663">
        <v>35.75</v>
      </c>
      <c r="Q2328" s="678">
        <v>1</v>
      </c>
      <c r="R2328" s="662">
        <v>1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11</v>
      </c>
      <c r="B2329" s="662" t="s">
        <v>581</v>
      </c>
      <c r="C2329" s="662" t="s">
        <v>2731</v>
      </c>
      <c r="D2329" s="743" t="s">
        <v>4537</v>
      </c>
      <c r="E2329" s="744" t="s">
        <v>2758</v>
      </c>
      <c r="F2329" s="662" t="s">
        <v>2728</v>
      </c>
      <c r="G2329" s="662" t="s">
        <v>2795</v>
      </c>
      <c r="H2329" s="662" t="s">
        <v>582</v>
      </c>
      <c r="I2329" s="662" t="s">
        <v>2088</v>
      </c>
      <c r="J2329" s="662" t="s">
        <v>2796</v>
      </c>
      <c r="K2329" s="662" t="s">
        <v>2797</v>
      </c>
      <c r="L2329" s="663">
        <v>748.12</v>
      </c>
      <c r="M2329" s="663">
        <v>748.12</v>
      </c>
      <c r="N2329" s="662">
        <v>1</v>
      </c>
      <c r="O2329" s="745">
        <v>1</v>
      </c>
      <c r="P2329" s="663">
        <v>748.12</v>
      </c>
      <c r="Q2329" s="678">
        <v>1</v>
      </c>
      <c r="R2329" s="662">
        <v>1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11</v>
      </c>
      <c r="B2330" s="662" t="s">
        <v>581</v>
      </c>
      <c r="C2330" s="662" t="s">
        <v>2731</v>
      </c>
      <c r="D2330" s="743" t="s">
        <v>4537</v>
      </c>
      <c r="E2330" s="744" t="s">
        <v>2758</v>
      </c>
      <c r="F2330" s="662" t="s">
        <v>2728</v>
      </c>
      <c r="G2330" s="662" t="s">
        <v>2795</v>
      </c>
      <c r="H2330" s="662" t="s">
        <v>582</v>
      </c>
      <c r="I2330" s="662" t="s">
        <v>2798</v>
      </c>
      <c r="J2330" s="662" t="s">
        <v>2799</v>
      </c>
      <c r="K2330" s="662" t="s">
        <v>2800</v>
      </c>
      <c r="L2330" s="663">
        <v>1000</v>
      </c>
      <c r="M2330" s="663">
        <v>1000</v>
      </c>
      <c r="N2330" s="662">
        <v>1</v>
      </c>
      <c r="O2330" s="745">
        <v>1</v>
      </c>
      <c r="P2330" s="663">
        <v>1000</v>
      </c>
      <c r="Q2330" s="678">
        <v>1</v>
      </c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11</v>
      </c>
      <c r="B2331" s="662" t="s">
        <v>581</v>
      </c>
      <c r="C2331" s="662" t="s">
        <v>2731</v>
      </c>
      <c r="D2331" s="743" t="s">
        <v>4537</v>
      </c>
      <c r="E2331" s="744" t="s">
        <v>2758</v>
      </c>
      <c r="F2331" s="662" t="s">
        <v>2728</v>
      </c>
      <c r="G2331" s="662" t="s">
        <v>2795</v>
      </c>
      <c r="H2331" s="662" t="s">
        <v>582</v>
      </c>
      <c r="I2331" s="662" t="s">
        <v>2899</v>
      </c>
      <c r="J2331" s="662" t="s">
        <v>2900</v>
      </c>
      <c r="K2331" s="662" t="s">
        <v>2901</v>
      </c>
      <c r="L2331" s="663">
        <v>350</v>
      </c>
      <c r="M2331" s="663">
        <v>700</v>
      </c>
      <c r="N2331" s="662">
        <v>2</v>
      </c>
      <c r="O2331" s="745">
        <v>1</v>
      </c>
      <c r="P2331" s="663">
        <v>700</v>
      </c>
      <c r="Q2331" s="678">
        <v>1</v>
      </c>
      <c r="R2331" s="662">
        <v>2</v>
      </c>
      <c r="S2331" s="678">
        <v>1</v>
      </c>
      <c r="T2331" s="745">
        <v>1</v>
      </c>
      <c r="U2331" s="701">
        <v>1</v>
      </c>
    </row>
    <row r="2332" spans="1:21" ht="14.4" customHeight="1" x14ac:dyDescent="0.3">
      <c r="A2332" s="661">
        <v>11</v>
      </c>
      <c r="B2332" s="662" t="s">
        <v>581</v>
      </c>
      <c r="C2332" s="662" t="s">
        <v>2731</v>
      </c>
      <c r="D2332" s="743" t="s">
        <v>4537</v>
      </c>
      <c r="E2332" s="744" t="s">
        <v>2758</v>
      </c>
      <c r="F2332" s="662" t="s">
        <v>2728</v>
      </c>
      <c r="G2332" s="662" t="s">
        <v>2795</v>
      </c>
      <c r="H2332" s="662" t="s">
        <v>582</v>
      </c>
      <c r="I2332" s="662" t="s">
        <v>2801</v>
      </c>
      <c r="J2332" s="662" t="s">
        <v>2802</v>
      </c>
      <c r="K2332" s="662" t="s">
        <v>2803</v>
      </c>
      <c r="L2332" s="663">
        <v>500</v>
      </c>
      <c r="M2332" s="663">
        <v>500</v>
      </c>
      <c r="N2332" s="662">
        <v>1</v>
      </c>
      <c r="O2332" s="745">
        <v>1</v>
      </c>
      <c r="P2332" s="663">
        <v>500</v>
      </c>
      <c r="Q2332" s="678">
        <v>1</v>
      </c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11</v>
      </c>
      <c r="B2333" s="662" t="s">
        <v>581</v>
      </c>
      <c r="C2333" s="662" t="s">
        <v>2731</v>
      </c>
      <c r="D2333" s="743" t="s">
        <v>4537</v>
      </c>
      <c r="E2333" s="744" t="s">
        <v>2758</v>
      </c>
      <c r="F2333" s="662" t="s">
        <v>2728</v>
      </c>
      <c r="G2333" s="662" t="s">
        <v>2795</v>
      </c>
      <c r="H2333" s="662" t="s">
        <v>582</v>
      </c>
      <c r="I2333" s="662" t="s">
        <v>3420</v>
      </c>
      <c r="J2333" s="662" t="s">
        <v>3421</v>
      </c>
      <c r="K2333" s="662" t="s">
        <v>3422</v>
      </c>
      <c r="L2333" s="663">
        <v>2200</v>
      </c>
      <c r="M2333" s="663">
        <v>2200</v>
      </c>
      <c r="N2333" s="662">
        <v>1</v>
      </c>
      <c r="O2333" s="745">
        <v>1</v>
      </c>
      <c r="P2333" s="663">
        <v>2200</v>
      </c>
      <c r="Q2333" s="678">
        <v>1</v>
      </c>
      <c r="R2333" s="662">
        <v>1</v>
      </c>
      <c r="S2333" s="678">
        <v>1</v>
      </c>
      <c r="T2333" s="745">
        <v>1</v>
      </c>
      <c r="U2333" s="701">
        <v>1</v>
      </c>
    </row>
    <row r="2334" spans="1:21" ht="14.4" customHeight="1" x14ac:dyDescent="0.3">
      <c r="A2334" s="661">
        <v>11</v>
      </c>
      <c r="B2334" s="662" t="s">
        <v>581</v>
      </c>
      <c r="C2334" s="662" t="s">
        <v>2731</v>
      </c>
      <c r="D2334" s="743" t="s">
        <v>4537</v>
      </c>
      <c r="E2334" s="744" t="s">
        <v>2758</v>
      </c>
      <c r="F2334" s="662" t="s">
        <v>2728</v>
      </c>
      <c r="G2334" s="662" t="s">
        <v>2795</v>
      </c>
      <c r="H2334" s="662" t="s">
        <v>582</v>
      </c>
      <c r="I2334" s="662" t="s">
        <v>2804</v>
      </c>
      <c r="J2334" s="662" t="s">
        <v>2805</v>
      </c>
      <c r="K2334" s="662" t="s">
        <v>2806</v>
      </c>
      <c r="L2334" s="663">
        <v>971.25</v>
      </c>
      <c r="M2334" s="663">
        <v>971.25</v>
      </c>
      <c r="N2334" s="662">
        <v>1</v>
      </c>
      <c r="O2334" s="745">
        <v>1</v>
      </c>
      <c r="P2334" s="663">
        <v>971.25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11</v>
      </c>
      <c r="B2335" s="662" t="s">
        <v>581</v>
      </c>
      <c r="C2335" s="662" t="s">
        <v>2731</v>
      </c>
      <c r="D2335" s="743" t="s">
        <v>4537</v>
      </c>
      <c r="E2335" s="744" t="s">
        <v>2758</v>
      </c>
      <c r="F2335" s="662" t="s">
        <v>2728</v>
      </c>
      <c r="G2335" s="662" t="s">
        <v>2795</v>
      </c>
      <c r="H2335" s="662" t="s">
        <v>582</v>
      </c>
      <c r="I2335" s="662" t="s">
        <v>3204</v>
      </c>
      <c r="J2335" s="662" t="s">
        <v>3205</v>
      </c>
      <c r="K2335" s="662" t="s">
        <v>3206</v>
      </c>
      <c r="L2335" s="663">
        <v>180</v>
      </c>
      <c r="M2335" s="663">
        <v>360</v>
      </c>
      <c r="N2335" s="662">
        <v>2</v>
      </c>
      <c r="O2335" s="745">
        <v>2</v>
      </c>
      <c r="P2335" s="663">
        <v>360</v>
      </c>
      <c r="Q2335" s="678">
        <v>1</v>
      </c>
      <c r="R2335" s="662">
        <v>2</v>
      </c>
      <c r="S2335" s="678">
        <v>1</v>
      </c>
      <c r="T2335" s="745">
        <v>2</v>
      </c>
      <c r="U2335" s="701">
        <v>1</v>
      </c>
    </row>
    <row r="2336" spans="1:21" ht="14.4" customHeight="1" x14ac:dyDescent="0.3">
      <c r="A2336" s="661">
        <v>11</v>
      </c>
      <c r="B2336" s="662" t="s">
        <v>581</v>
      </c>
      <c r="C2336" s="662" t="s">
        <v>2731</v>
      </c>
      <c r="D2336" s="743" t="s">
        <v>4537</v>
      </c>
      <c r="E2336" s="744" t="s">
        <v>2758</v>
      </c>
      <c r="F2336" s="662" t="s">
        <v>2728</v>
      </c>
      <c r="G2336" s="662" t="s">
        <v>2795</v>
      </c>
      <c r="H2336" s="662" t="s">
        <v>582</v>
      </c>
      <c r="I2336" s="662" t="s">
        <v>3432</v>
      </c>
      <c r="J2336" s="662" t="s">
        <v>3433</v>
      </c>
      <c r="K2336" s="662" t="s">
        <v>3434</v>
      </c>
      <c r="L2336" s="663">
        <v>338.94</v>
      </c>
      <c r="M2336" s="663">
        <v>338.94</v>
      </c>
      <c r="N2336" s="662">
        <v>1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11</v>
      </c>
      <c r="B2337" s="662" t="s">
        <v>581</v>
      </c>
      <c r="C2337" s="662" t="s">
        <v>2731</v>
      </c>
      <c r="D2337" s="743" t="s">
        <v>4537</v>
      </c>
      <c r="E2337" s="744" t="s">
        <v>2758</v>
      </c>
      <c r="F2337" s="662" t="s">
        <v>2728</v>
      </c>
      <c r="G2337" s="662" t="s">
        <v>2795</v>
      </c>
      <c r="H2337" s="662" t="s">
        <v>582</v>
      </c>
      <c r="I2337" s="662" t="s">
        <v>2959</v>
      </c>
      <c r="J2337" s="662" t="s">
        <v>2940</v>
      </c>
      <c r="K2337" s="662" t="s">
        <v>2960</v>
      </c>
      <c r="L2337" s="663">
        <v>58.5</v>
      </c>
      <c r="M2337" s="663">
        <v>58.5</v>
      </c>
      <c r="N2337" s="662">
        <v>1</v>
      </c>
      <c r="O2337" s="745">
        <v>1</v>
      </c>
      <c r="P2337" s="663">
        <v>58.5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11</v>
      </c>
      <c r="B2338" s="662" t="s">
        <v>581</v>
      </c>
      <c r="C2338" s="662" t="s">
        <v>2731</v>
      </c>
      <c r="D2338" s="743" t="s">
        <v>4537</v>
      </c>
      <c r="E2338" s="744" t="s">
        <v>2758</v>
      </c>
      <c r="F2338" s="662" t="s">
        <v>2728</v>
      </c>
      <c r="G2338" s="662" t="s">
        <v>2795</v>
      </c>
      <c r="H2338" s="662" t="s">
        <v>582</v>
      </c>
      <c r="I2338" s="662" t="s">
        <v>3505</v>
      </c>
      <c r="J2338" s="662" t="s">
        <v>3506</v>
      </c>
      <c r="K2338" s="662" t="s">
        <v>3507</v>
      </c>
      <c r="L2338" s="663">
        <v>350</v>
      </c>
      <c r="M2338" s="663">
        <v>350</v>
      </c>
      <c r="N2338" s="662">
        <v>1</v>
      </c>
      <c r="O2338" s="745">
        <v>1</v>
      </c>
      <c r="P2338" s="663">
        <v>350</v>
      </c>
      <c r="Q2338" s="678">
        <v>1</v>
      </c>
      <c r="R2338" s="662">
        <v>1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11</v>
      </c>
      <c r="B2339" s="662" t="s">
        <v>581</v>
      </c>
      <c r="C2339" s="662" t="s">
        <v>2731</v>
      </c>
      <c r="D2339" s="743" t="s">
        <v>4537</v>
      </c>
      <c r="E2339" s="744" t="s">
        <v>2758</v>
      </c>
      <c r="F2339" s="662" t="s">
        <v>2728</v>
      </c>
      <c r="G2339" s="662" t="s">
        <v>2795</v>
      </c>
      <c r="H2339" s="662" t="s">
        <v>582</v>
      </c>
      <c r="I2339" s="662" t="s">
        <v>2942</v>
      </c>
      <c r="J2339" s="662" t="s">
        <v>2943</v>
      </c>
      <c r="K2339" s="662" t="s">
        <v>2944</v>
      </c>
      <c r="L2339" s="663">
        <v>1000</v>
      </c>
      <c r="M2339" s="663">
        <v>1000</v>
      </c>
      <c r="N2339" s="662">
        <v>1</v>
      </c>
      <c r="O2339" s="745">
        <v>1</v>
      </c>
      <c r="P2339" s="663">
        <v>1000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11</v>
      </c>
      <c r="B2340" s="662" t="s">
        <v>581</v>
      </c>
      <c r="C2340" s="662" t="s">
        <v>2731</v>
      </c>
      <c r="D2340" s="743" t="s">
        <v>4537</v>
      </c>
      <c r="E2340" s="744" t="s">
        <v>2758</v>
      </c>
      <c r="F2340" s="662" t="s">
        <v>2728</v>
      </c>
      <c r="G2340" s="662" t="s">
        <v>2795</v>
      </c>
      <c r="H2340" s="662" t="s">
        <v>582</v>
      </c>
      <c r="I2340" s="662" t="s">
        <v>4467</v>
      </c>
      <c r="J2340" s="662" t="s">
        <v>4468</v>
      </c>
      <c r="K2340" s="662" t="s">
        <v>4469</v>
      </c>
      <c r="L2340" s="663">
        <v>100</v>
      </c>
      <c r="M2340" s="663">
        <v>100</v>
      </c>
      <c r="N2340" s="662">
        <v>1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11</v>
      </c>
      <c r="B2341" s="662" t="s">
        <v>581</v>
      </c>
      <c r="C2341" s="662" t="s">
        <v>2731</v>
      </c>
      <c r="D2341" s="743" t="s">
        <v>4537</v>
      </c>
      <c r="E2341" s="744" t="s">
        <v>2758</v>
      </c>
      <c r="F2341" s="662" t="s">
        <v>2728</v>
      </c>
      <c r="G2341" s="662" t="s">
        <v>2795</v>
      </c>
      <c r="H2341" s="662" t="s">
        <v>582</v>
      </c>
      <c r="I2341" s="662" t="s">
        <v>4470</v>
      </c>
      <c r="J2341" s="662" t="s">
        <v>4471</v>
      </c>
      <c r="K2341" s="662" t="s">
        <v>4472</v>
      </c>
      <c r="L2341" s="663">
        <v>579.94000000000005</v>
      </c>
      <c r="M2341" s="663">
        <v>579.94000000000005</v>
      </c>
      <c r="N2341" s="662">
        <v>1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11</v>
      </c>
      <c r="B2342" s="662" t="s">
        <v>581</v>
      </c>
      <c r="C2342" s="662" t="s">
        <v>2731</v>
      </c>
      <c r="D2342" s="743" t="s">
        <v>4537</v>
      </c>
      <c r="E2342" s="744" t="s">
        <v>2758</v>
      </c>
      <c r="F2342" s="662" t="s">
        <v>2728</v>
      </c>
      <c r="G2342" s="662" t="s">
        <v>2795</v>
      </c>
      <c r="H2342" s="662" t="s">
        <v>582</v>
      </c>
      <c r="I2342" s="662" t="s">
        <v>4473</v>
      </c>
      <c r="J2342" s="662" t="s">
        <v>4474</v>
      </c>
      <c r="K2342" s="662"/>
      <c r="L2342" s="663">
        <v>875</v>
      </c>
      <c r="M2342" s="663">
        <v>875</v>
      </c>
      <c r="N2342" s="662">
        <v>1</v>
      </c>
      <c r="O2342" s="745">
        <v>1</v>
      </c>
      <c r="P2342" s="663">
        <v>875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11</v>
      </c>
      <c r="B2343" s="662" t="s">
        <v>581</v>
      </c>
      <c r="C2343" s="662" t="s">
        <v>2731</v>
      </c>
      <c r="D2343" s="743" t="s">
        <v>4537</v>
      </c>
      <c r="E2343" s="744" t="s">
        <v>2758</v>
      </c>
      <c r="F2343" s="662" t="s">
        <v>2728</v>
      </c>
      <c r="G2343" s="662" t="s">
        <v>2795</v>
      </c>
      <c r="H2343" s="662" t="s">
        <v>582</v>
      </c>
      <c r="I2343" s="662" t="s">
        <v>4475</v>
      </c>
      <c r="J2343" s="662" t="s">
        <v>4476</v>
      </c>
      <c r="K2343" s="662" t="s">
        <v>4477</v>
      </c>
      <c r="L2343" s="663">
        <v>2525.27</v>
      </c>
      <c r="M2343" s="663">
        <v>5050.54</v>
      </c>
      <c r="N2343" s="662">
        <v>2</v>
      </c>
      <c r="O2343" s="745">
        <v>2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11</v>
      </c>
      <c r="B2344" s="662" t="s">
        <v>581</v>
      </c>
      <c r="C2344" s="662" t="s">
        <v>2731</v>
      </c>
      <c r="D2344" s="743" t="s">
        <v>4537</v>
      </c>
      <c r="E2344" s="744" t="s">
        <v>2758</v>
      </c>
      <c r="F2344" s="662" t="s">
        <v>2728</v>
      </c>
      <c r="G2344" s="662" t="s">
        <v>2809</v>
      </c>
      <c r="H2344" s="662" t="s">
        <v>582</v>
      </c>
      <c r="I2344" s="662" t="s">
        <v>2843</v>
      </c>
      <c r="J2344" s="662" t="s">
        <v>2844</v>
      </c>
      <c r="K2344" s="662" t="s">
        <v>2845</v>
      </c>
      <c r="L2344" s="663">
        <v>950</v>
      </c>
      <c r="M2344" s="663">
        <v>1900</v>
      </c>
      <c r="N2344" s="662">
        <v>2</v>
      </c>
      <c r="O2344" s="745">
        <v>2</v>
      </c>
      <c r="P2344" s="663">
        <v>1900</v>
      </c>
      <c r="Q2344" s="678">
        <v>1</v>
      </c>
      <c r="R2344" s="662">
        <v>2</v>
      </c>
      <c r="S2344" s="678">
        <v>1</v>
      </c>
      <c r="T2344" s="745">
        <v>2</v>
      </c>
      <c r="U2344" s="701">
        <v>1</v>
      </c>
    </row>
    <row r="2345" spans="1:21" ht="14.4" customHeight="1" x14ac:dyDescent="0.3">
      <c r="A2345" s="661">
        <v>11</v>
      </c>
      <c r="B2345" s="662" t="s">
        <v>581</v>
      </c>
      <c r="C2345" s="662" t="s">
        <v>2731</v>
      </c>
      <c r="D2345" s="743" t="s">
        <v>4537</v>
      </c>
      <c r="E2345" s="744" t="s">
        <v>2758</v>
      </c>
      <c r="F2345" s="662" t="s">
        <v>2728</v>
      </c>
      <c r="G2345" s="662" t="s">
        <v>2809</v>
      </c>
      <c r="H2345" s="662" t="s">
        <v>582</v>
      </c>
      <c r="I2345" s="662" t="s">
        <v>3242</v>
      </c>
      <c r="J2345" s="662" t="s">
        <v>3243</v>
      </c>
      <c r="K2345" s="662" t="s">
        <v>3244</v>
      </c>
      <c r="L2345" s="663">
        <v>5000</v>
      </c>
      <c r="M2345" s="663">
        <v>5000</v>
      </c>
      <c r="N2345" s="662">
        <v>1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11</v>
      </c>
      <c r="B2346" s="662" t="s">
        <v>581</v>
      </c>
      <c r="C2346" s="662" t="s">
        <v>2731</v>
      </c>
      <c r="D2346" s="743" t="s">
        <v>4537</v>
      </c>
      <c r="E2346" s="744" t="s">
        <v>2758</v>
      </c>
      <c r="F2346" s="662" t="s">
        <v>2728</v>
      </c>
      <c r="G2346" s="662" t="s">
        <v>2809</v>
      </c>
      <c r="H2346" s="662" t="s">
        <v>582</v>
      </c>
      <c r="I2346" s="662" t="s">
        <v>2921</v>
      </c>
      <c r="J2346" s="662" t="s">
        <v>2922</v>
      </c>
      <c r="K2346" s="662" t="s">
        <v>2923</v>
      </c>
      <c r="L2346" s="663">
        <v>200</v>
      </c>
      <c r="M2346" s="663">
        <v>3200</v>
      </c>
      <c r="N2346" s="662">
        <v>16</v>
      </c>
      <c r="O2346" s="745">
        <v>8</v>
      </c>
      <c r="P2346" s="663">
        <v>3200</v>
      </c>
      <c r="Q2346" s="678">
        <v>1</v>
      </c>
      <c r="R2346" s="662">
        <v>16</v>
      </c>
      <c r="S2346" s="678">
        <v>1</v>
      </c>
      <c r="T2346" s="745">
        <v>8</v>
      </c>
      <c r="U2346" s="701">
        <v>1</v>
      </c>
    </row>
    <row r="2347" spans="1:21" ht="14.4" customHeight="1" x14ac:dyDescent="0.3">
      <c r="A2347" s="661">
        <v>11</v>
      </c>
      <c r="B2347" s="662" t="s">
        <v>581</v>
      </c>
      <c r="C2347" s="662" t="s">
        <v>2731</v>
      </c>
      <c r="D2347" s="743" t="s">
        <v>4537</v>
      </c>
      <c r="E2347" s="744" t="s">
        <v>2758</v>
      </c>
      <c r="F2347" s="662" t="s">
        <v>2728</v>
      </c>
      <c r="G2347" s="662" t="s">
        <v>2809</v>
      </c>
      <c r="H2347" s="662" t="s">
        <v>582</v>
      </c>
      <c r="I2347" s="662" t="s">
        <v>2813</v>
      </c>
      <c r="J2347" s="662" t="s">
        <v>2814</v>
      </c>
      <c r="K2347" s="662" t="s">
        <v>2815</v>
      </c>
      <c r="L2347" s="663">
        <v>278.75</v>
      </c>
      <c r="M2347" s="663">
        <v>10871.25</v>
      </c>
      <c r="N2347" s="662">
        <v>39</v>
      </c>
      <c r="O2347" s="745">
        <v>20</v>
      </c>
      <c r="P2347" s="663">
        <v>8920</v>
      </c>
      <c r="Q2347" s="678">
        <v>0.82051282051282048</v>
      </c>
      <c r="R2347" s="662">
        <v>32</v>
      </c>
      <c r="S2347" s="678">
        <v>0.82051282051282048</v>
      </c>
      <c r="T2347" s="745">
        <v>16</v>
      </c>
      <c r="U2347" s="701">
        <v>0.8</v>
      </c>
    </row>
    <row r="2348" spans="1:21" ht="14.4" customHeight="1" x14ac:dyDescent="0.3">
      <c r="A2348" s="661">
        <v>11</v>
      </c>
      <c r="B2348" s="662" t="s">
        <v>581</v>
      </c>
      <c r="C2348" s="662" t="s">
        <v>2731</v>
      </c>
      <c r="D2348" s="743" t="s">
        <v>4537</v>
      </c>
      <c r="E2348" s="744" t="s">
        <v>2758</v>
      </c>
      <c r="F2348" s="662" t="s">
        <v>2728</v>
      </c>
      <c r="G2348" s="662" t="s">
        <v>2809</v>
      </c>
      <c r="H2348" s="662" t="s">
        <v>582</v>
      </c>
      <c r="I2348" s="662" t="s">
        <v>4478</v>
      </c>
      <c r="J2348" s="662" t="s">
        <v>4479</v>
      </c>
      <c r="K2348" s="662" t="s">
        <v>3244</v>
      </c>
      <c r="L2348" s="663">
        <v>5000</v>
      </c>
      <c r="M2348" s="663">
        <v>5000</v>
      </c>
      <c r="N2348" s="662">
        <v>1</v>
      </c>
      <c r="O2348" s="745">
        <v>1</v>
      </c>
      <c r="P2348" s="663">
        <v>5000</v>
      </c>
      <c r="Q2348" s="678">
        <v>1</v>
      </c>
      <c r="R2348" s="662">
        <v>1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11</v>
      </c>
      <c r="B2349" s="662" t="s">
        <v>581</v>
      </c>
      <c r="C2349" s="662" t="s">
        <v>2731</v>
      </c>
      <c r="D2349" s="743" t="s">
        <v>4537</v>
      </c>
      <c r="E2349" s="744" t="s">
        <v>2758</v>
      </c>
      <c r="F2349" s="662" t="s">
        <v>2728</v>
      </c>
      <c r="G2349" s="662" t="s">
        <v>3278</v>
      </c>
      <c r="H2349" s="662" t="s">
        <v>582</v>
      </c>
      <c r="I2349" s="662" t="s">
        <v>4026</v>
      </c>
      <c r="J2349" s="662" t="s">
        <v>3280</v>
      </c>
      <c r="K2349" s="662" t="s">
        <v>4027</v>
      </c>
      <c r="L2349" s="663">
        <v>553.15</v>
      </c>
      <c r="M2349" s="663">
        <v>1659.4499999999998</v>
      </c>
      <c r="N2349" s="662">
        <v>3</v>
      </c>
      <c r="O2349" s="745">
        <v>1</v>
      </c>
      <c r="P2349" s="663">
        <v>1659.4499999999998</v>
      </c>
      <c r="Q2349" s="678">
        <v>1</v>
      </c>
      <c r="R2349" s="662">
        <v>3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11</v>
      </c>
      <c r="B2350" s="662" t="s">
        <v>581</v>
      </c>
      <c r="C2350" s="662" t="s">
        <v>2731</v>
      </c>
      <c r="D2350" s="743" t="s">
        <v>4537</v>
      </c>
      <c r="E2350" s="744" t="s">
        <v>2758</v>
      </c>
      <c r="F2350" s="662" t="s">
        <v>2728</v>
      </c>
      <c r="G2350" s="662" t="s">
        <v>3278</v>
      </c>
      <c r="H2350" s="662" t="s">
        <v>582</v>
      </c>
      <c r="I2350" s="662" t="s">
        <v>3279</v>
      </c>
      <c r="J2350" s="662" t="s">
        <v>3280</v>
      </c>
      <c r="K2350" s="662" t="s">
        <v>3281</v>
      </c>
      <c r="L2350" s="663">
        <v>1659.44</v>
      </c>
      <c r="M2350" s="663">
        <v>1659.44</v>
      </c>
      <c r="N2350" s="662">
        <v>1</v>
      </c>
      <c r="O2350" s="745">
        <v>1</v>
      </c>
      <c r="P2350" s="663">
        <v>1659.44</v>
      </c>
      <c r="Q2350" s="678">
        <v>1</v>
      </c>
      <c r="R2350" s="662">
        <v>1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11</v>
      </c>
      <c r="B2351" s="662" t="s">
        <v>581</v>
      </c>
      <c r="C2351" s="662" t="s">
        <v>2731</v>
      </c>
      <c r="D2351" s="743" t="s">
        <v>4537</v>
      </c>
      <c r="E2351" s="744" t="s">
        <v>2758</v>
      </c>
      <c r="F2351" s="662" t="s">
        <v>2728</v>
      </c>
      <c r="G2351" s="662" t="s">
        <v>3278</v>
      </c>
      <c r="H2351" s="662" t="s">
        <v>582</v>
      </c>
      <c r="I2351" s="662" t="s">
        <v>3478</v>
      </c>
      <c r="J2351" s="662" t="s">
        <v>3479</v>
      </c>
      <c r="K2351" s="662" t="s">
        <v>3480</v>
      </c>
      <c r="L2351" s="663">
        <v>553.15</v>
      </c>
      <c r="M2351" s="663">
        <v>4978.3499999999995</v>
      </c>
      <c r="N2351" s="662">
        <v>9</v>
      </c>
      <c r="O2351" s="745">
        <v>2</v>
      </c>
      <c r="P2351" s="663">
        <v>4978.3499999999995</v>
      </c>
      <c r="Q2351" s="678">
        <v>1</v>
      </c>
      <c r="R2351" s="662">
        <v>9</v>
      </c>
      <c r="S2351" s="678">
        <v>1</v>
      </c>
      <c r="T2351" s="745">
        <v>2</v>
      </c>
      <c r="U2351" s="701">
        <v>1</v>
      </c>
    </row>
    <row r="2352" spans="1:21" ht="14.4" customHeight="1" x14ac:dyDescent="0.3">
      <c r="A2352" s="661">
        <v>11</v>
      </c>
      <c r="B2352" s="662" t="s">
        <v>581</v>
      </c>
      <c r="C2352" s="662" t="s">
        <v>2731</v>
      </c>
      <c r="D2352" s="743" t="s">
        <v>4537</v>
      </c>
      <c r="E2352" s="744" t="s">
        <v>2758</v>
      </c>
      <c r="F2352" s="662" t="s">
        <v>2728</v>
      </c>
      <c r="G2352" s="662" t="s">
        <v>3278</v>
      </c>
      <c r="H2352" s="662" t="s">
        <v>582</v>
      </c>
      <c r="I2352" s="662" t="s">
        <v>3857</v>
      </c>
      <c r="J2352" s="662" t="s">
        <v>3858</v>
      </c>
      <c r="K2352" s="662" t="s">
        <v>3859</v>
      </c>
      <c r="L2352" s="663">
        <v>1659.44</v>
      </c>
      <c r="M2352" s="663">
        <v>3318.88</v>
      </c>
      <c r="N2352" s="662">
        <v>2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11</v>
      </c>
      <c r="B2353" s="662" t="s">
        <v>581</v>
      </c>
      <c r="C2353" s="662" t="s">
        <v>2731</v>
      </c>
      <c r="D2353" s="743" t="s">
        <v>4537</v>
      </c>
      <c r="E2353" s="744" t="s">
        <v>2759</v>
      </c>
      <c r="F2353" s="662" t="s">
        <v>2726</v>
      </c>
      <c r="G2353" s="662" t="s">
        <v>3290</v>
      </c>
      <c r="H2353" s="662" t="s">
        <v>582</v>
      </c>
      <c r="I2353" s="662" t="s">
        <v>4480</v>
      </c>
      <c r="J2353" s="662" t="s">
        <v>3292</v>
      </c>
      <c r="K2353" s="662" t="s">
        <v>4167</v>
      </c>
      <c r="L2353" s="663">
        <v>0</v>
      </c>
      <c r="M2353" s="663">
        <v>0</v>
      </c>
      <c r="N2353" s="662">
        <v>2</v>
      </c>
      <c r="O2353" s="745">
        <v>1</v>
      </c>
      <c r="P2353" s="663">
        <v>0</v>
      </c>
      <c r="Q2353" s="678"/>
      <c r="R2353" s="662">
        <v>2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11</v>
      </c>
      <c r="B2354" s="662" t="s">
        <v>581</v>
      </c>
      <c r="C2354" s="662" t="s">
        <v>2731</v>
      </c>
      <c r="D2354" s="743" t="s">
        <v>4537</v>
      </c>
      <c r="E2354" s="744" t="s">
        <v>2759</v>
      </c>
      <c r="F2354" s="662" t="s">
        <v>2726</v>
      </c>
      <c r="G2354" s="662" t="s">
        <v>2966</v>
      </c>
      <c r="H2354" s="662" t="s">
        <v>582</v>
      </c>
      <c r="I2354" s="662" t="s">
        <v>2967</v>
      </c>
      <c r="J2354" s="662" t="s">
        <v>2968</v>
      </c>
      <c r="K2354" s="662" t="s">
        <v>2969</v>
      </c>
      <c r="L2354" s="663">
        <v>159.71</v>
      </c>
      <c r="M2354" s="663">
        <v>1277.68</v>
      </c>
      <c r="N2354" s="662">
        <v>8</v>
      </c>
      <c r="O2354" s="745">
        <v>4</v>
      </c>
      <c r="P2354" s="663">
        <v>479.13</v>
      </c>
      <c r="Q2354" s="678">
        <v>0.375</v>
      </c>
      <c r="R2354" s="662">
        <v>3</v>
      </c>
      <c r="S2354" s="678">
        <v>0.375</v>
      </c>
      <c r="T2354" s="745">
        <v>1</v>
      </c>
      <c r="U2354" s="701">
        <v>0.25</v>
      </c>
    </row>
    <row r="2355" spans="1:21" ht="14.4" customHeight="1" x14ac:dyDescent="0.3">
      <c r="A2355" s="661">
        <v>11</v>
      </c>
      <c r="B2355" s="662" t="s">
        <v>581</v>
      </c>
      <c r="C2355" s="662" t="s">
        <v>2731</v>
      </c>
      <c r="D2355" s="743" t="s">
        <v>4537</v>
      </c>
      <c r="E2355" s="744" t="s">
        <v>2759</v>
      </c>
      <c r="F2355" s="662" t="s">
        <v>2726</v>
      </c>
      <c r="G2355" s="662" t="s">
        <v>2769</v>
      </c>
      <c r="H2355" s="662" t="s">
        <v>582</v>
      </c>
      <c r="I2355" s="662" t="s">
        <v>4481</v>
      </c>
      <c r="J2355" s="662" t="s">
        <v>4482</v>
      </c>
      <c r="K2355" s="662" t="s">
        <v>4483</v>
      </c>
      <c r="L2355" s="663">
        <v>0</v>
      </c>
      <c r="M2355" s="663">
        <v>0</v>
      </c>
      <c r="N2355" s="662">
        <v>1</v>
      </c>
      <c r="O2355" s="745">
        <v>1</v>
      </c>
      <c r="P2355" s="663">
        <v>0</v>
      </c>
      <c r="Q2355" s="678"/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11</v>
      </c>
      <c r="B2356" s="662" t="s">
        <v>581</v>
      </c>
      <c r="C2356" s="662" t="s">
        <v>2731</v>
      </c>
      <c r="D2356" s="743" t="s">
        <v>4537</v>
      </c>
      <c r="E2356" s="744" t="s">
        <v>2759</v>
      </c>
      <c r="F2356" s="662" t="s">
        <v>2726</v>
      </c>
      <c r="G2356" s="662" t="s">
        <v>2916</v>
      </c>
      <c r="H2356" s="662" t="s">
        <v>582</v>
      </c>
      <c r="I2356" s="662" t="s">
        <v>2109</v>
      </c>
      <c r="J2356" s="662" t="s">
        <v>2110</v>
      </c>
      <c r="K2356" s="662" t="s">
        <v>2917</v>
      </c>
      <c r="L2356" s="663">
        <v>156.77000000000001</v>
      </c>
      <c r="M2356" s="663">
        <v>156.77000000000001</v>
      </c>
      <c r="N2356" s="662">
        <v>1</v>
      </c>
      <c r="O2356" s="745">
        <v>1</v>
      </c>
      <c r="P2356" s="663">
        <v>156.77000000000001</v>
      </c>
      <c r="Q2356" s="678">
        <v>1</v>
      </c>
      <c r="R2356" s="662">
        <v>1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11</v>
      </c>
      <c r="B2357" s="662" t="s">
        <v>581</v>
      </c>
      <c r="C2357" s="662" t="s">
        <v>2731</v>
      </c>
      <c r="D2357" s="743" t="s">
        <v>4537</v>
      </c>
      <c r="E2357" s="744" t="s">
        <v>2759</v>
      </c>
      <c r="F2357" s="662" t="s">
        <v>2726</v>
      </c>
      <c r="G2357" s="662" t="s">
        <v>4484</v>
      </c>
      <c r="H2357" s="662" t="s">
        <v>1064</v>
      </c>
      <c r="I2357" s="662" t="s">
        <v>4485</v>
      </c>
      <c r="J2357" s="662" t="s">
        <v>2670</v>
      </c>
      <c r="K2357" s="662" t="s">
        <v>3149</v>
      </c>
      <c r="L2357" s="663">
        <v>107.34</v>
      </c>
      <c r="M2357" s="663">
        <v>107.34</v>
      </c>
      <c r="N2357" s="662">
        <v>1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11</v>
      </c>
      <c r="B2358" s="662" t="s">
        <v>581</v>
      </c>
      <c r="C2358" s="662" t="s">
        <v>2731</v>
      </c>
      <c r="D2358" s="743" t="s">
        <v>4537</v>
      </c>
      <c r="E2358" s="744" t="s">
        <v>2759</v>
      </c>
      <c r="F2358" s="662" t="s">
        <v>2726</v>
      </c>
      <c r="G2358" s="662" t="s">
        <v>2826</v>
      </c>
      <c r="H2358" s="662" t="s">
        <v>582</v>
      </c>
      <c r="I2358" s="662" t="s">
        <v>883</v>
      </c>
      <c r="J2358" s="662" t="s">
        <v>884</v>
      </c>
      <c r="K2358" s="662" t="s">
        <v>2827</v>
      </c>
      <c r="L2358" s="663">
        <v>60.9</v>
      </c>
      <c r="M2358" s="663">
        <v>60.9</v>
      </c>
      <c r="N2358" s="662">
        <v>1</v>
      </c>
      <c r="O2358" s="745">
        <v>0.5</v>
      </c>
      <c r="P2358" s="663">
        <v>60.9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11</v>
      </c>
      <c r="B2359" s="662" t="s">
        <v>581</v>
      </c>
      <c r="C2359" s="662" t="s">
        <v>2731</v>
      </c>
      <c r="D2359" s="743" t="s">
        <v>4537</v>
      </c>
      <c r="E2359" s="744" t="s">
        <v>2759</v>
      </c>
      <c r="F2359" s="662" t="s">
        <v>2726</v>
      </c>
      <c r="G2359" s="662" t="s">
        <v>2882</v>
      </c>
      <c r="H2359" s="662" t="s">
        <v>582</v>
      </c>
      <c r="I2359" s="662" t="s">
        <v>3011</v>
      </c>
      <c r="J2359" s="662" t="s">
        <v>3003</v>
      </c>
      <c r="K2359" s="662" t="s">
        <v>2884</v>
      </c>
      <c r="L2359" s="663">
        <v>49.66</v>
      </c>
      <c r="M2359" s="663">
        <v>49.66</v>
      </c>
      <c r="N2359" s="662">
        <v>1</v>
      </c>
      <c r="O2359" s="745">
        <v>0.5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11</v>
      </c>
      <c r="B2360" s="662" t="s">
        <v>581</v>
      </c>
      <c r="C2360" s="662" t="s">
        <v>2731</v>
      </c>
      <c r="D2360" s="743" t="s">
        <v>4537</v>
      </c>
      <c r="E2360" s="744" t="s">
        <v>2759</v>
      </c>
      <c r="F2360" s="662" t="s">
        <v>2726</v>
      </c>
      <c r="G2360" s="662" t="s">
        <v>2780</v>
      </c>
      <c r="H2360" s="662" t="s">
        <v>1064</v>
      </c>
      <c r="I2360" s="662" t="s">
        <v>1197</v>
      </c>
      <c r="J2360" s="662" t="s">
        <v>1089</v>
      </c>
      <c r="K2360" s="662" t="s">
        <v>2554</v>
      </c>
      <c r="L2360" s="663">
        <v>543.39</v>
      </c>
      <c r="M2360" s="663">
        <v>543.39</v>
      </c>
      <c r="N2360" s="662">
        <v>1</v>
      </c>
      <c r="O2360" s="745">
        <v>1</v>
      </c>
      <c r="P2360" s="663">
        <v>543.39</v>
      </c>
      <c r="Q2360" s="678">
        <v>1</v>
      </c>
      <c r="R2360" s="662">
        <v>1</v>
      </c>
      <c r="S2360" s="678">
        <v>1</v>
      </c>
      <c r="T2360" s="745">
        <v>1</v>
      </c>
      <c r="U2360" s="701">
        <v>1</v>
      </c>
    </row>
    <row r="2361" spans="1:21" ht="14.4" customHeight="1" x14ac:dyDescent="0.3">
      <c r="A2361" s="661">
        <v>11</v>
      </c>
      <c r="B2361" s="662" t="s">
        <v>581</v>
      </c>
      <c r="C2361" s="662" t="s">
        <v>2731</v>
      </c>
      <c r="D2361" s="743" t="s">
        <v>4537</v>
      </c>
      <c r="E2361" s="744" t="s">
        <v>2759</v>
      </c>
      <c r="F2361" s="662" t="s">
        <v>2726</v>
      </c>
      <c r="G2361" s="662" t="s">
        <v>2780</v>
      </c>
      <c r="H2361" s="662" t="s">
        <v>1064</v>
      </c>
      <c r="I2361" s="662" t="s">
        <v>1088</v>
      </c>
      <c r="J2361" s="662" t="s">
        <v>1089</v>
      </c>
      <c r="K2361" s="662" t="s">
        <v>2553</v>
      </c>
      <c r="L2361" s="663">
        <v>815.1</v>
      </c>
      <c r="M2361" s="663">
        <v>815.1</v>
      </c>
      <c r="N2361" s="662">
        <v>1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11</v>
      </c>
      <c r="B2362" s="662" t="s">
        <v>581</v>
      </c>
      <c r="C2362" s="662" t="s">
        <v>2731</v>
      </c>
      <c r="D2362" s="743" t="s">
        <v>4537</v>
      </c>
      <c r="E2362" s="744" t="s">
        <v>2759</v>
      </c>
      <c r="F2362" s="662" t="s">
        <v>2726</v>
      </c>
      <c r="G2362" s="662" t="s">
        <v>2783</v>
      </c>
      <c r="H2362" s="662" t="s">
        <v>1064</v>
      </c>
      <c r="I2362" s="662" t="s">
        <v>1160</v>
      </c>
      <c r="J2362" s="662" t="s">
        <v>1074</v>
      </c>
      <c r="K2362" s="662" t="s">
        <v>2607</v>
      </c>
      <c r="L2362" s="663">
        <v>24.22</v>
      </c>
      <c r="M2362" s="663">
        <v>24.22</v>
      </c>
      <c r="N2362" s="662">
        <v>1</v>
      </c>
      <c r="O2362" s="745">
        <v>0.5</v>
      </c>
      <c r="P2362" s="663">
        <v>24.22</v>
      </c>
      <c r="Q2362" s="678">
        <v>1</v>
      </c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11</v>
      </c>
      <c r="B2363" s="662" t="s">
        <v>581</v>
      </c>
      <c r="C2363" s="662" t="s">
        <v>2731</v>
      </c>
      <c r="D2363" s="743" t="s">
        <v>4537</v>
      </c>
      <c r="E2363" s="744" t="s">
        <v>2759</v>
      </c>
      <c r="F2363" s="662" t="s">
        <v>2726</v>
      </c>
      <c r="G2363" s="662" t="s">
        <v>2783</v>
      </c>
      <c r="H2363" s="662" t="s">
        <v>1064</v>
      </c>
      <c r="I2363" s="662" t="s">
        <v>1073</v>
      </c>
      <c r="J2363" s="662" t="s">
        <v>1074</v>
      </c>
      <c r="K2363" s="662" t="s">
        <v>2608</v>
      </c>
      <c r="L2363" s="663">
        <v>48.42</v>
      </c>
      <c r="M2363" s="663">
        <v>242.10000000000002</v>
      </c>
      <c r="N2363" s="662">
        <v>5</v>
      </c>
      <c r="O2363" s="745">
        <v>4</v>
      </c>
      <c r="P2363" s="663">
        <v>48.42</v>
      </c>
      <c r="Q2363" s="678">
        <v>0.19999999999999998</v>
      </c>
      <c r="R2363" s="662">
        <v>1</v>
      </c>
      <c r="S2363" s="678">
        <v>0.2</v>
      </c>
      <c r="T2363" s="745">
        <v>1</v>
      </c>
      <c r="U2363" s="701">
        <v>0.25</v>
      </c>
    </row>
    <row r="2364" spans="1:21" ht="14.4" customHeight="1" x14ac:dyDescent="0.3">
      <c r="A2364" s="661">
        <v>11</v>
      </c>
      <c r="B2364" s="662" t="s">
        <v>581</v>
      </c>
      <c r="C2364" s="662" t="s">
        <v>2731</v>
      </c>
      <c r="D2364" s="743" t="s">
        <v>4537</v>
      </c>
      <c r="E2364" s="744" t="s">
        <v>2759</v>
      </c>
      <c r="F2364" s="662" t="s">
        <v>2726</v>
      </c>
      <c r="G2364" s="662" t="s">
        <v>2783</v>
      </c>
      <c r="H2364" s="662" t="s">
        <v>1064</v>
      </c>
      <c r="I2364" s="662" t="s">
        <v>2831</v>
      </c>
      <c r="J2364" s="662" t="s">
        <v>1074</v>
      </c>
      <c r="K2364" s="662" t="s">
        <v>2832</v>
      </c>
      <c r="L2364" s="663">
        <v>0</v>
      </c>
      <c r="M2364" s="663">
        <v>0</v>
      </c>
      <c r="N2364" s="662">
        <v>3</v>
      </c>
      <c r="O2364" s="745">
        <v>3</v>
      </c>
      <c r="P2364" s="663">
        <v>0</v>
      </c>
      <c r="Q2364" s="678"/>
      <c r="R2364" s="662">
        <v>1</v>
      </c>
      <c r="S2364" s="678">
        <v>0.33333333333333331</v>
      </c>
      <c r="T2364" s="745">
        <v>1</v>
      </c>
      <c r="U2364" s="701">
        <v>0.33333333333333331</v>
      </c>
    </row>
    <row r="2365" spans="1:21" ht="14.4" customHeight="1" x14ac:dyDescent="0.3">
      <c r="A2365" s="661">
        <v>11</v>
      </c>
      <c r="B2365" s="662" t="s">
        <v>581</v>
      </c>
      <c r="C2365" s="662" t="s">
        <v>2731</v>
      </c>
      <c r="D2365" s="743" t="s">
        <v>4537</v>
      </c>
      <c r="E2365" s="744" t="s">
        <v>2759</v>
      </c>
      <c r="F2365" s="662" t="s">
        <v>2726</v>
      </c>
      <c r="G2365" s="662" t="s">
        <v>2783</v>
      </c>
      <c r="H2365" s="662" t="s">
        <v>582</v>
      </c>
      <c r="I2365" s="662" t="s">
        <v>2258</v>
      </c>
      <c r="J2365" s="662" t="s">
        <v>1074</v>
      </c>
      <c r="K2365" s="662" t="s">
        <v>2889</v>
      </c>
      <c r="L2365" s="663">
        <v>48.42</v>
      </c>
      <c r="M2365" s="663">
        <v>145.26</v>
      </c>
      <c r="N2365" s="662">
        <v>3</v>
      </c>
      <c r="O2365" s="745">
        <v>2.5</v>
      </c>
      <c r="P2365" s="663">
        <v>96.84</v>
      </c>
      <c r="Q2365" s="678">
        <v>0.66666666666666674</v>
      </c>
      <c r="R2365" s="662">
        <v>2</v>
      </c>
      <c r="S2365" s="678">
        <v>0.66666666666666663</v>
      </c>
      <c r="T2365" s="745">
        <v>1.5</v>
      </c>
      <c r="U2365" s="701">
        <v>0.6</v>
      </c>
    </row>
    <row r="2366" spans="1:21" ht="14.4" customHeight="1" x14ac:dyDescent="0.3">
      <c r="A2366" s="661">
        <v>11</v>
      </c>
      <c r="B2366" s="662" t="s">
        <v>581</v>
      </c>
      <c r="C2366" s="662" t="s">
        <v>2731</v>
      </c>
      <c r="D2366" s="743" t="s">
        <v>4537</v>
      </c>
      <c r="E2366" s="744" t="s">
        <v>2759</v>
      </c>
      <c r="F2366" s="662" t="s">
        <v>2726</v>
      </c>
      <c r="G2366" s="662" t="s">
        <v>2783</v>
      </c>
      <c r="H2366" s="662" t="s">
        <v>582</v>
      </c>
      <c r="I2366" s="662" t="s">
        <v>4486</v>
      </c>
      <c r="J2366" s="662" t="s">
        <v>3698</v>
      </c>
      <c r="K2366" s="662" t="s">
        <v>4487</v>
      </c>
      <c r="L2366" s="663">
        <v>0</v>
      </c>
      <c r="M2366" s="663">
        <v>0</v>
      </c>
      <c r="N2366" s="662">
        <v>1</v>
      </c>
      <c r="O2366" s="745">
        <v>0.5</v>
      </c>
      <c r="P2366" s="663">
        <v>0</v>
      </c>
      <c r="Q2366" s="678"/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11</v>
      </c>
      <c r="B2367" s="662" t="s">
        <v>581</v>
      </c>
      <c r="C2367" s="662" t="s">
        <v>2731</v>
      </c>
      <c r="D2367" s="743" t="s">
        <v>4537</v>
      </c>
      <c r="E2367" s="744" t="s">
        <v>2759</v>
      </c>
      <c r="F2367" s="662" t="s">
        <v>2726</v>
      </c>
      <c r="G2367" s="662" t="s">
        <v>2784</v>
      </c>
      <c r="H2367" s="662" t="s">
        <v>582</v>
      </c>
      <c r="I2367" s="662" t="s">
        <v>725</v>
      </c>
      <c r="J2367" s="662" t="s">
        <v>2785</v>
      </c>
      <c r="K2367" s="662" t="s">
        <v>2786</v>
      </c>
      <c r="L2367" s="663">
        <v>0</v>
      </c>
      <c r="M2367" s="663">
        <v>0</v>
      </c>
      <c r="N2367" s="662">
        <v>6</v>
      </c>
      <c r="O2367" s="745">
        <v>3</v>
      </c>
      <c r="P2367" s="663">
        <v>0</v>
      </c>
      <c r="Q2367" s="678"/>
      <c r="R2367" s="662">
        <v>1</v>
      </c>
      <c r="S2367" s="678">
        <v>0.16666666666666666</v>
      </c>
      <c r="T2367" s="745">
        <v>1</v>
      </c>
      <c r="U2367" s="701">
        <v>0.33333333333333331</v>
      </c>
    </row>
    <row r="2368" spans="1:21" ht="14.4" customHeight="1" x14ac:dyDescent="0.3">
      <c r="A2368" s="661">
        <v>11</v>
      </c>
      <c r="B2368" s="662" t="s">
        <v>581</v>
      </c>
      <c r="C2368" s="662" t="s">
        <v>2731</v>
      </c>
      <c r="D2368" s="743" t="s">
        <v>4537</v>
      </c>
      <c r="E2368" s="744" t="s">
        <v>2759</v>
      </c>
      <c r="F2368" s="662" t="s">
        <v>2728</v>
      </c>
      <c r="G2368" s="662" t="s">
        <v>2839</v>
      </c>
      <c r="H2368" s="662" t="s">
        <v>582</v>
      </c>
      <c r="I2368" s="662" t="s">
        <v>3747</v>
      </c>
      <c r="J2368" s="662" t="s">
        <v>3748</v>
      </c>
      <c r="K2368" s="662" t="s">
        <v>3171</v>
      </c>
      <c r="L2368" s="663">
        <v>300</v>
      </c>
      <c r="M2368" s="663">
        <v>7800</v>
      </c>
      <c r="N2368" s="662">
        <v>26</v>
      </c>
      <c r="O2368" s="745">
        <v>26</v>
      </c>
      <c r="P2368" s="663">
        <v>300</v>
      </c>
      <c r="Q2368" s="678">
        <v>3.8461538461538464E-2</v>
      </c>
      <c r="R2368" s="662">
        <v>1</v>
      </c>
      <c r="S2368" s="678">
        <v>3.8461538461538464E-2</v>
      </c>
      <c r="T2368" s="745">
        <v>1</v>
      </c>
      <c r="U2368" s="701">
        <v>3.8461538461538464E-2</v>
      </c>
    </row>
    <row r="2369" spans="1:21" ht="14.4" customHeight="1" x14ac:dyDescent="0.3">
      <c r="A2369" s="661">
        <v>11</v>
      </c>
      <c r="B2369" s="662" t="s">
        <v>581</v>
      </c>
      <c r="C2369" s="662" t="s">
        <v>2731</v>
      </c>
      <c r="D2369" s="743" t="s">
        <v>4537</v>
      </c>
      <c r="E2369" s="744" t="s">
        <v>2759</v>
      </c>
      <c r="F2369" s="662" t="s">
        <v>2728</v>
      </c>
      <c r="G2369" s="662" t="s">
        <v>2839</v>
      </c>
      <c r="H2369" s="662" t="s">
        <v>582</v>
      </c>
      <c r="I2369" s="662" t="s">
        <v>2840</v>
      </c>
      <c r="J2369" s="662" t="s">
        <v>2841</v>
      </c>
      <c r="K2369" s="662" t="s">
        <v>2842</v>
      </c>
      <c r="L2369" s="663">
        <v>0</v>
      </c>
      <c r="M2369" s="663">
        <v>0</v>
      </c>
      <c r="N2369" s="662">
        <v>2</v>
      </c>
      <c r="O2369" s="745">
        <v>2</v>
      </c>
      <c r="P2369" s="663"/>
      <c r="Q2369" s="678"/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11</v>
      </c>
      <c r="B2370" s="662" t="s">
        <v>581</v>
      </c>
      <c r="C2370" s="662" t="s">
        <v>2731</v>
      </c>
      <c r="D2370" s="743" t="s">
        <v>4537</v>
      </c>
      <c r="E2370" s="744" t="s">
        <v>2759</v>
      </c>
      <c r="F2370" s="662" t="s">
        <v>2728</v>
      </c>
      <c r="G2370" s="662" t="s">
        <v>2839</v>
      </c>
      <c r="H2370" s="662" t="s">
        <v>582</v>
      </c>
      <c r="I2370" s="662" t="s">
        <v>3908</v>
      </c>
      <c r="J2370" s="662" t="s">
        <v>3904</v>
      </c>
      <c r="K2370" s="662" t="s">
        <v>3909</v>
      </c>
      <c r="L2370" s="663">
        <v>1000</v>
      </c>
      <c r="M2370" s="663">
        <v>2000</v>
      </c>
      <c r="N2370" s="662">
        <v>2</v>
      </c>
      <c r="O2370" s="745">
        <v>2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11</v>
      </c>
      <c r="B2371" s="662" t="s">
        <v>581</v>
      </c>
      <c r="C2371" s="662" t="s">
        <v>2731</v>
      </c>
      <c r="D2371" s="743" t="s">
        <v>4537</v>
      </c>
      <c r="E2371" s="744" t="s">
        <v>2759</v>
      </c>
      <c r="F2371" s="662" t="s">
        <v>2728</v>
      </c>
      <c r="G2371" s="662" t="s">
        <v>2795</v>
      </c>
      <c r="H2371" s="662" t="s">
        <v>582</v>
      </c>
      <c r="I2371" s="662" t="s">
        <v>2899</v>
      </c>
      <c r="J2371" s="662" t="s">
        <v>2900</v>
      </c>
      <c r="K2371" s="662" t="s">
        <v>2901</v>
      </c>
      <c r="L2371" s="663">
        <v>350</v>
      </c>
      <c r="M2371" s="663">
        <v>350</v>
      </c>
      <c r="N2371" s="662">
        <v>1</v>
      </c>
      <c r="O2371" s="745">
        <v>1</v>
      </c>
      <c r="P2371" s="663">
        <v>350</v>
      </c>
      <c r="Q2371" s="678">
        <v>1</v>
      </c>
      <c r="R2371" s="662">
        <v>1</v>
      </c>
      <c r="S2371" s="678">
        <v>1</v>
      </c>
      <c r="T2371" s="745">
        <v>1</v>
      </c>
      <c r="U2371" s="701">
        <v>1</v>
      </c>
    </row>
    <row r="2372" spans="1:21" ht="14.4" customHeight="1" x14ac:dyDescent="0.3">
      <c r="A2372" s="661">
        <v>11</v>
      </c>
      <c r="B2372" s="662" t="s">
        <v>581</v>
      </c>
      <c r="C2372" s="662" t="s">
        <v>2731</v>
      </c>
      <c r="D2372" s="743" t="s">
        <v>4537</v>
      </c>
      <c r="E2372" s="744" t="s">
        <v>2759</v>
      </c>
      <c r="F2372" s="662" t="s">
        <v>2728</v>
      </c>
      <c r="G2372" s="662" t="s">
        <v>2809</v>
      </c>
      <c r="H2372" s="662" t="s">
        <v>582</v>
      </c>
      <c r="I2372" s="662" t="s">
        <v>2921</v>
      </c>
      <c r="J2372" s="662" t="s">
        <v>2922</v>
      </c>
      <c r="K2372" s="662" t="s">
        <v>2923</v>
      </c>
      <c r="L2372" s="663">
        <v>200</v>
      </c>
      <c r="M2372" s="663">
        <v>800</v>
      </c>
      <c r="N2372" s="662">
        <v>4</v>
      </c>
      <c r="O2372" s="745">
        <v>2</v>
      </c>
      <c r="P2372" s="663">
        <v>800</v>
      </c>
      <c r="Q2372" s="678">
        <v>1</v>
      </c>
      <c r="R2372" s="662">
        <v>4</v>
      </c>
      <c r="S2372" s="678">
        <v>1</v>
      </c>
      <c r="T2372" s="745">
        <v>2</v>
      </c>
      <c r="U2372" s="701">
        <v>1</v>
      </c>
    </row>
    <row r="2373" spans="1:21" ht="14.4" customHeight="1" x14ac:dyDescent="0.3">
      <c r="A2373" s="661">
        <v>11</v>
      </c>
      <c r="B2373" s="662" t="s">
        <v>581</v>
      </c>
      <c r="C2373" s="662" t="s">
        <v>2731</v>
      </c>
      <c r="D2373" s="743" t="s">
        <v>4537</v>
      </c>
      <c r="E2373" s="744" t="s">
        <v>2759</v>
      </c>
      <c r="F2373" s="662" t="s">
        <v>2728</v>
      </c>
      <c r="G2373" s="662" t="s">
        <v>2809</v>
      </c>
      <c r="H2373" s="662" t="s">
        <v>582</v>
      </c>
      <c r="I2373" s="662" t="s">
        <v>2813</v>
      </c>
      <c r="J2373" s="662" t="s">
        <v>2814</v>
      </c>
      <c r="K2373" s="662" t="s">
        <v>2815</v>
      </c>
      <c r="L2373" s="663">
        <v>278.75</v>
      </c>
      <c r="M2373" s="663">
        <v>1672.5</v>
      </c>
      <c r="N2373" s="662">
        <v>6</v>
      </c>
      <c r="O2373" s="745">
        <v>3</v>
      </c>
      <c r="P2373" s="663">
        <v>1672.5</v>
      </c>
      <c r="Q2373" s="678">
        <v>1</v>
      </c>
      <c r="R2373" s="662">
        <v>6</v>
      </c>
      <c r="S2373" s="678">
        <v>1</v>
      </c>
      <c r="T2373" s="745">
        <v>3</v>
      </c>
      <c r="U2373" s="701">
        <v>1</v>
      </c>
    </row>
    <row r="2374" spans="1:21" ht="14.4" customHeight="1" x14ac:dyDescent="0.3">
      <c r="A2374" s="661">
        <v>11</v>
      </c>
      <c r="B2374" s="662" t="s">
        <v>581</v>
      </c>
      <c r="C2374" s="662" t="s">
        <v>2731</v>
      </c>
      <c r="D2374" s="743" t="s">
        <v>4537</v>
      </c>
      <c r="E2374" s="744" t="s">
        <v>2759</v>
      </c>
      <c r="F2374" s="662" t="s">
        <v>2728</v>
      </c>
      <c r="G2374" s="662" t="s">
        <v>2849</v>
      </c>
      <c r="H2374" s="662" t="s">
        <v>582</v>
      </c>
      <c r="I2374" s="662" t="s">
        <v>3921</v>
      </c>
      <c r="J2374" s="662" t="s">
        <v>3922</v>
      </c>
      <c r="K2374" s="662" t="s">
        <v>3923</v>
      </c>
      <c r="L2374" s="663">
        <v>0</v>
      </c>
      <c r="M2374" s="663">
        <v>0</v>
      </c>
      <c r="N2374" s="662">
        <v>3</v>
      </c>
      <c r="O2374" s="745">
        <v>2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11</v>
      </c>
      <c r="B2375" s="662" t="s">
        <v>581</v>
      </c>
      <c r="C2375" s="662" t="s">
        <v>2731</v>
      </c>
      <c r="D2375" s="743" t="s">
        <v>4537</v>
      </c>
      <c r="E2375" s="744" t="s">
        <v>2759</v>
      </c>
      <c r="F2375" s="662" t="s">
        <v>2728</v>
      </c>
      <c r="G2375" s="662" t="s">
        <v>3278</v>
      </c>
      <c r="H2375" s="662" t="s">
        <v>582</v>
      </c>
      <c r="I2375" s="662" t="s">
        <v>3478</v>
      </c>
      <c r="J2375" s="662" t="s">
        <v>3479</v>
      </c>
      <c r="K2375" s="662" t="s">
        <v>3480</v>
      </c>
      <c r="L2375" s="663">
        <v>553.15</v>
      </c>
      <c r="M2375" s="663">
        <v>1659.4499999999998</v>
      </c>
      <c r="N2375" s="662">
        <v>3</v>
      </c>
      <c r="O2375" s="745">
        <v>2</v>
      </c>
      <c r="P2375" s="663">
        <v>1659.4499999999998</v>
      </c>
      <c r="Q2375" s="678">
        <v>1</v>
      </c>
      <c r="R2375" s="662">
        <v>3</v>
      </c>
      <c r="S2375" s="678">
        <v>1</v>
      </c>
      <c r="T2375" s="745">
        <v>2</v>
      </c>
      <c r="U2375" s="701">
        <v>1</v>
      </c>
    </row>
    <row r="2376" spans="1:21" ht="14.4" customHeight="1" x14ac:dyDescent="0.3">
      <c r="A2376" s="661">
        <v>11</v>
      </c>
      <c r="B2376" s="662" t="s">
        <v>581</v>
      </c>
      <c r="C2376" s="662" t="s">
        <v>2731</v>
      </c>
      <c r="D2376" s="743" t="s">
        <v>4537</v>
      </c>
      <c r="E2376" s="744" t="s">
        <v>2760</v>
      </c>
      <c r="F2376" s="662" t="s">
        <v>2726</v>
      </c>
      <c r="G2376" s="662" t="s">
        <v>3018</v>
      </c>
      <c r="H2376" s="662" t="s">
        <v>582</v>
      </c>
      <c r="I2376" s="662" t="s">
        <v>3022</v>
      </c>
      <c r="J2376" s="662" t="s">
        <v>3020</v>
      </c>
      <c r="K2376" s="662" t="s">
        <v>3023</v>
      </c>
      <c r="L2376" s="663">
        <v>96.84</v>
      </c>
      <c r="M2376" s="663">
        <v>96.84</v>
      </c>
      <c r="N2376" s="662">
        <v>1</v>
      </c>
      <c r="O2376" s="745">
        <v>1</v>
      </c>
      <c r="P2376" s="663">
        <v>96.84</v>
      </c>
      <c r="Q2376" s="678">
        <v>1</v>
      </c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11</v>
      </c>
      <c r="B2377" s="662" t="s">
        <v>581</v>
      </c>
      <c r="C2377" s="662" t="s">
        <v>2731</v>
      </c>
      <c r="D2377" s="743" t="s">
        <v>4537</v>
      </c>
      <c r="E2377" s="744" t="s">
        <v>2760</v>
      </c>
      <c r="F2377" s="662" t="s">
        <v>2726</v>
      </c>
      <c r="G2377" s="662" t="s">
        <v>3018</v>
      </c>
      <c r="H2377" s="662" t="s">
        <v>582</v>
      </c>
      <c r="I2377" s="662" t="s">
        <v>3022</v>
      </c>
      <c r="J2377" s="662" t="s">
        <v>2743</v>
      </c>
      <c r="K2377" s="662"/>
      <c r="L2377" s="663">
        <v>96.84</v>
      </c>
      <c r="M2377" s="663">
        <v>96.84</v>
      </c>
      <c r="N2377" s="662">
        <v>1</v>
      </c>
      <c r="O2377" s="745">
        <v>1</v>
      </c>
      <c r="P2377" s="663">
        <v>96.84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11</v>
      </c>
      <c r="B2378" s="662" t="s">
        <v>581</v>
      </c>
      <c r="C2378" s="662" t="s">
        <v>2731</v>
      </c>
      <c r="D2378" s="743" t="s">
        <v>4537</v>
      </c>
      <c r="E2378" s="744" t="s">
        <v>2760</v>
      </c>
      <c r="F2378" s="662" t="s">
        <v>2726</v>
      </c>
      <c r="G2378" s="662" t="s">
        <v>3018</v>
      </c>
      <c r="H2378" s="662" t="s">
        <v>582</v>
      </c>
      <c r="I2378" s="662" t="s">
        <v>3926</v>
      </c>
      <c r="J2378" s="662" t="s">
        <v>3927</v>
      </c>
      <c r="K2378" s="662" t="s">
        <v>3928</v>
      </c>
      <c r="L2378" s="663">
        <v>0</v>
      </c>
      <c r="M2378" s="663">
        <v>0</v>
      </c>
      <c r="N2378" s="662">
        <v>5</v>
      </c>
      <c r="O2378" s="745">
        <v>2</v>
      </c>
      <c r="P2378" s="663">
        <v>0</v>
      </c>
      <c r="Q2378" s="678"/>
      <c r="R2378" s="662">
        <v>3</v>
      </c>
      <c r="S2378" s="678">
        <v>0.6</v>
      </c>
      <c r="T2378" s="745">
        <v>1.5</v>
      </c>
      <c r="U2378" s="701">
        <v>0.75</v>
      </c>
    </row>
    <row r="2379" spans="1:21" ht="14.4" customHeight="1" x14ac:dyDescent="0.3">
      <c r="A2379" s="661">
        <v>11</v>
      </c>
      <c r="B2379" s="662" t="s">
        <v>581</v>
      </c>
      <c r="C2379" s="662" t="s">
        <v>2731</v>
      </c>
      <c r="D2379" s="743" t="s">
        <v>4537</v>
      </c>
      <c r="E2379" s="744" t="s">
        <v>2760</v>
      </c>
      <c r="F2379" s="662" t="s">
        <v>2726</v>
      </c>
      <c r="G2379" s="662" t="s">
        <v>3018</v>
      </c>
      <c r="H2379" s="662" t="s">
        <v>582</v>
      </c>
      <c r="I2379" s="662" t="s">
        <v>3929</v>
      </c>
      <c r="J2379" s="662" t="s">
        <v>3927</v>
      </c>
      <c r="K2379" s="662" t="s">
        <v>3928</v>
      </c>
      <c r="L2379" s="663">
        <v>0</v>
      </c>
      <c r="M2379" s="663">
        <v>0</v>
      </c>
      <c r="N2379" s="662">
        <v>7</v>
      </c>
      <c r="O2379" s="745">
        <v>4.5</v>
      </c>
      <c r="P2379" s="663">
        <v>0</v>
      </c>
      <c r="Q2379" s="678"/>
      <c r="R2379" s="662">
        <v>5</v>
      </c>
      <c r="S2379" s="678">
        <v>0.7142857142857143</v>
      </c>
      <c r="T2379" s="745">
        <v>3.5</v>
      </c>
      <c r="U2379" s="701">
        <v>0.77777777777777779</v>
      </c>
    </row>
    <row r="2380" spans="1:21" ht="14.4" customHeight="1" x14ac:dyDescent="0.3">
      <c r="A2380" s="661">
        <v>11</v>
      </c>
      <c r="B2380" s="662" t="s">
        <v>581</v>
      </c>
      <c r="C2380" s="662" t="s">
        <v>2731</v>
      </c>
      <c r="D2380" s="743" t="s">
        <v>4537</v>
      </c>
      <c r="E2380" s="744" t="s">
        <v>2760</v>
      </c>
      <c r="F2380" s="662" t="s">
        <v>2726</v>
      </c>
      <c r="G2380" s="662" t="s">
        <v>2765</v>
      </c>
      <c r="H2380" s="662" t="s">
        <v>1064</v>
      </c>
      <c r="I2380" s="662" t="s">
        <v>1272</v>
      </c>
      <c r="J2380" s="662" t="s">
        <v>2587</v>
      </c>
      <c r="K2380" s="662" t="s">
        <v>2588</v>
      </c>
      <c r="L2380" s="663">
        <v>154.36000000000001</v>
      </c>
      <c r="M2380" s="663">
        <v>463.08000000000004</v>
      </c>
      <c r="N2380" s="662">
        <v>3</v>
      </c>
      <c r="O2380" s="745">
        <v>2</v>
      </c>
      <c r="P2380" s="663">
        <v>463.08000000000004</v>
      </c>
      <c r="Q2380" s="678">
        <v>1</v>
      </c>
      <c r="R2380" s="662">
        <v>3</v>
      </c>
      <c r="S2380" s="678">
        <v>1</v>
      </c>
      <c r="T2380" s="745">
        <v>2</v>
      </c>
      <c r="U2380" s="701">
        <v>1</v>
      </c>
    </row>
    <row r="2381" spans="1:21" ht="14.4" customHeight="1" x14ac:dyDescent="0.3">
      <c r="A2381" s="661">
        <v>11</v>
      </c>
      <c r="B2381" s="662" t="s">
        <v>581</v>
      </c>
      <c r="C2381" s="662" t="s">
        <v>2731</v>
      </c>
      <c r="D2381" s="743" t="s">
        <v>4537</v>
      </c>
      <c r="E2381" s="744" t="s">
        <v>2760</v>
      </c>
      <c r="F2381" s="662" t="s">
        <v>2726</v>
      </c>
      <c r="G2381" s="662" t="s">
        <v>2966</v>
      </c>
      <c r="H2381" s="662" t="s">
        <v>582</v>
      </c>
      <c r="I2381" s="662" t="s">
        <v>2967</v>
      </c>
      <c r="J2381" s="662" t="s">
        <v>2968</v>
      </c>
      <c r="K2381" s="662" t="s">
        <v>2969</v>
      </c>
      <c r="L2381" s="663">
        <v>159.71</v>
      </c>
      <c r="M2381" s="663">
        <v>2235.94</v>
      </c>
      <c r="N2381" s="662">
        <v>14</v>
      </c>
      <c r="O2381" s="745">
        <v>6.5</v>
      </c>
      <c r="P2381" s="663">
        <v>1597.1</v>
      </c>
      <c r="Q2381" s="678">
        <v>0.71428571428571419</v>
      </c>
      <c r="R2381" s="662">
        <v>10</v>
      </c>
      <c r="S2381" s="678">
        <v>0.7142857142857143</v>
      </c>
      <c r="T2381" s="745">
        <v>3.5</v>
      </c>
      <c r="U2381" s="701">
        <v>0.53846153846153844</v>
      </c>
    </row>
    <row r="2382" spans="1:21" ht="14.4" customHeight="1" x14ac:dyDescent="0.3">
      <c r="A2382" s="661">
        <v>11</v>
      </c>
      <c r="B2382" s="662" t="s">
        <v>581</v>
      </c>
      <c r="C2382" s="662" t="s">
        <v>2731</v>
      </c>
      <c r="D2382" s="743" t="s">
        <v>4537</v>
      </c>
      <c r="E2382" s="744" t="s">
        <v>2760</v>
      </c>
      <c r="F2382" s="662" t="s">
        <v>2726</v>
      </c>
      <c r="G2382" s="662" t="s">
        <v>2854</v>
      </c>
      <c r="H2382" s="662" t="s">
        <v>1064</v>
      </c>
      <c r="I2382" s="662" t="s">
        <v>3611</v>
      </c>
      <c r="J2382" s="662" t="s">
        <v>3612</v>
      </c>
      <c r="K2382" s="662" t="s">
        <v>3030</v>
      </c>
      <c r="L2382" s="663">
        <v>70.540000000000006</v>
      </c>
      <c r="M2382" s="663">
        <v>70.540000000000006</v>
      </c>
      <c r="N2382" s="662">
        <v>1</v>
      </c>
      <c r="O2382" s="745">
        <v>1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11</v>
      </c>
      <c r="B2383" s="662" t="s">
        <v>581</v>
      </c>
      <c r="C2383" s="662" t="s">
        <v>2731</v>
      </c>
      <c r="D2383" s="743" t="s">
        <v>4537</v>
      </c>
      <c r="E2383" s="744" t="s">
        <v>2760</v>
      </c>
      <c r="F2383" s="662" t="s">
        <v>2726</v>
      </c>
      <c r="G2383" s="662" t="s">
        <v>2816</v>
      </c>
      <c r="H2383" s="662" t="s">
        <v>582</v>
      </c>
      <c r="I2383" s="662" t="s">
        <v>4488</v>
      </c>
      <c r="J2383" s="662" t="s">
        <v>4489</v>
      </c>
      <c r="K2383" s="662" t="s">
        <v>4490</v>
      </c>
      <c r="L2383" s="663">
        <v>86.02</v>
      </c>
      <c r="M2383" s="663">
        <v>172.04</v>
      </c>
      <c r="N2383" s="662">
        <v>2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11</v>
      </c>
      <c r="B2384" s="662" t="s">
        <v>581</v>
      </c>
      <c r="C2384" s="662" t="s">
        <v>2731</v>
      </c>
      <c r="D2384" s="743" t="s">
        <v>4537</v>
      </c>
      <c r="E2384" s="744" t="s">
        <v>2760</v>
      </c>
      <c r="F2384" s="662" t="s">
        <v>2726</v>
      </c>
      <c r="G2384" s="662" t="s">
        <v>2766</v>
      </c>
      <c r="H2384" s="662" t="s">
        <v>582</v>
      </c>
      <c r="I2384" s="662" t="s">
        <v>1247</v>
      </c>
      <c r="J2384" s="662" t="s">
        <v>1248</v>
      </c>
      <c r="K2384" s="662" t="s">
        <v>2594</v>
      </c>
      <c r="L2384" s="663">
        <v>170.52</v>
      </c>
      <c r="M2384" s="663">
        <v>341.04</v>
      </c>
      <c r="N2384" s="662">
        <v>2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11</v>
      </c>
      <c r="B2385" s="662" t="s">
        <v>581</v>
      </c>
      <c r="C2385" s="662" t="s">
        <v>2731</v>
      </c>
      <c r="D2385" s="743" t="s">
        <v>4537</v>
      </c>
      <c r="E2385" s="744" t="s">
        <v>2760</v>
      </c>
      <c r="F2385" s="662" t="s">
        <v>2726</v>
      </c>
      <c r="G2385" s="662" t="s">
        <v>2766</v>
      </c>
      <c r="H2385" s="662" t="s">
        <v>582</v>
      </c>
      <c r="I2385" s="662" t="s">
        <v>2767</v>
      </c>
      <c r="J2385" s="662" t="s">
        <v>1248</v>
      </c>
      <c r="K2385" s="662" t="s">
        <v>1237</v>
      </c>
      <c r="L2385" s="663">
        <v>0</v>
      </c>
      <c r="M2385" s="663">
        <v>0</v>
      </c>
      <c r="N2385" s="662">
        <v>3</v>
      </c>
      <c r="O2385" s="745">
        <v>1.5</v>
      </c>
      <c r="P2385" s="663">
        <v>0</v>
      </c>
      <c r="Q2385" s="678"/>
      <c r="R2385" s="662">
        <v>3</v>
      </c>
      <c r="S2385" s="678">
        <v>1</v>
      </c>
      <c r="T2385" s="745">
        <v>1.5</v>
      </c>
      <c r="U2385" s="701">
        <v>1</v>
      </c>
    </row>
    <row r="2386" spans="1:21" ht="14.4" customHeight="1" x14ac:dyDescent="0.3">
      <c r="A2386" s="661">
        <v>11</v>
      </c>
      <c r="B2386" s="662" t="s">
        <v>581</v>
      </c>
      <c r="C2386" s="662" t="s">
        <v>2731</v>
      </c>
      <c r="D2386" s="743" t="s">
        <v>4537</v>
      </c>
      <c r="E2386" s="744" t="s">
        <v>2760</v>
      </c>
      <c r="F2386" s="662" t="s">
        <v>2726</v>
      </c>
      <c r="G2386" s="662" t="s">
        <v>2766</v>
      </c>
      <c r="H2386" s="662" t="s">
        <v>582</v>
      </c>
      <c r="I2386" s="662" t="s">
        <v>2859</v>
      </c>
      <c r="J2386" s="662" t="s">
        <v>1248</v>
      </c>
      <c r="K2386" s="662" t="s">
        <v>2594</v>
      </c>
      <c r="L2386" s="663">
        <v>0</v>
      </c>
      <c r="M2386" s="663">
        <v>0</v>
      </c>
      <c r="N2386" s="662">
        <v>1</v>
      </c>
      <c r="O2386" s="745">
        <v>0.5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11</v>
      </c>
      <c r="B2387" s="662" t="s">
        <v>581</v>
      </c>
      <c r="C2387" s="662" t="s">
        <v>2731</v>
      </c>
      <c r="D2387" s="743" t="s">
        <v>4537</v>
      </c>
      <c r="E2387" s="744" t="s">
        <v>2760</v>
      </c>
      <c r="F2387" s="662" t="s">
        <v>2726</v>
      </c>
      <c r="G2387" s="662" t="s">
        <v>3623</v>
      </c>
      <c r="H2387" s="662" t="s">
        <v>582</v>
      </c>
      <c r="I2387" s="662" t="s">
        <v>3633</v>
      </c>
      <c r="J2387" s="662" t="s">
        <v>3634</v>
      </c>
      <c r="K2387" s="662" t="s">
        <v>3635</v>
      </c>
      <c r="L2387" s="663">
        <v>254.37</v>
      </c>
      <c r="M2387" s="663">
        <v>508.74</v>
      </c>
      <c r="N2387" s="662">
        <v>2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11</v>
      </c>
      <c r="B2388" s="662" t="s">
        <v>581</v>
      </c>
      <c r="C2388" s="662" t="s">
        <v>2731</v>
      </c>
      <c r="D2388" s="743" t="s">
        <v>4537</v>
      </c>
      <c r="E2388" s="744" t="s">
        <v>2760</v>
      </c>
      <c r="F2388" s="662" t="s">
        <v>2726</v>
      </c>
      <c r="G2388" s="662" t="s">
        <v>2769</v>
      </c>
      <c r="H2388" s="662" t="s">
        <v>582</v>
      </c>
      <c r="I2388" s="662" t="s">
        <v>3945</v>
      </c>
      <c r="J2388" s="662" t="s">
        <v>3946</v>
      </c>
      <c r="K2388" s="662" t="s">
        <v>3947</v>
      </c>
      <c r="L2388" s="663">
        <v>0</v>
      </c>
      <c r="M2388" s="663">
        <v>0</v>
      </c>
      <c r="N2388" s="662">
        <v>14</v>
      </c>
      <c r="O2388" s="745">
        <v>7.5</v>
      </c>
      <c r="P2388" s="663">
        <v>0</v>
      </c>
      <c r="Q2388" s="678"/>
      <c r="R2388" s="662">
        <v>12</v>
      </c>
      <c r="S2388" s="678">
        <v>0.8571428571428571</v>
      </c>
      <c r="T2388" s="745">
        <v>6.5</v>
      </c>
      <c r="U2388" s="701">
        <v>0.8666666666666667</v>
      </c>
    </row>
    <row r="2389" spans="1:21" ht="14.4" customHeight="1" x14ac:dyDescent="0.3">
      <c r="A2389" s="661">
        <v>11</v>
      </c>
      <c r="B2389" s="662" t="s">
        <v>581</v>
      </c>
      <c r="C2389" s="662" t="s">
        <v>2731</v>
      </c>
      <c r="D2389" s="743" t="s">
        <v>4537</v>
      </c>
      <c r="E2389" s="744" t="s">
        <v>2760</v>
      </c>
      <c r="F2389" s="662" t="s">
        <v>2726</v>
      </c>
      <c r="G2389" s="662" t="s">
        <v>2769</v>
      </c>
      <c r="H2389" s="662" t="s">
        <v>582</v>
      </c>
      <c r="I2389" s="662" t="s">
        <v>3803</v>
      </c>
      <c r="J2389" s="662" t="s">
        <v>3016</v>
      </c>
      <c r="K2389" s="662" t="s">
        <v>1145</v>
      </c>
      <c r="L2389" s="663">
        <v>0</v>
      </c>
      <c r="M2389" s="663">
        <v>0</v>
      </c>
      <c r="N2389" s="662">
        <v>3</v>
      </c>
      <c r="O2389" s="745">
        <v>2.5</v>
      </c>
      <c r="P2389" s="663">
        <v>0</v>
      </c>
      <c r="Q2389" s="678"/>
      <c r="R2389" s="662">
        <v>2</v>
      </c>
      <c r="S2389" s="678">
        <v>0.66666666666666663</v>
      </c>
      <c r="T2389" s="745">
        <v>1.5</v>
      </c>
      <c r="U2389" s="701">
        <v>0.6</v>
      </c>
    </row>
    <row r="2390" spans="1:21" ht="14.4" customHeight="1" x14ac:dyDescent="0.3">
      <c r="A2390" s="661">
        <v>11</v>
      </c>
      <c r="B2390" s="662" t="s">
        <v>581</v>
      </c>
      <c r="C2390" s="662" t="s">
        <v>2731</v>
      </c>
      <c r="D2390" s="743" t="s">
        <v>4537</v>
      </c>
      <c r="E2390" s="744" t="s">
        <v>2760</v>
      </c>
      <c r="F2390" s="662" t="s">
        <v>2726</v>
      </c>
      <c r="G2390" s="662" t="s">
        <v>2769</v>
      </c>
      <c r="H2390" s="662" t="s">
        <v>582</v>
      </c>
      <c r="I2390" s="662" t="s">
        <v>4491</v>
      </c>
      <c r="J2390" s="662" t="s">
        <v>4482</v>
      </c>
      <c r="K2390" s="662" t="s">
        <v>1642</v>
      </c>
      <c r="L2390" s="663">
        <v>0</v>
      </c>
      <c r="M2390" s="663">
        <v>0</v>
      </c>
      <c r="N2390" s="662">
        <v>2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11</v>
      </c>
      <c r="B2391" s="662" t="s">
        <v>581</v>
      </c>
      <c r="C2391" s="662" t="s">
        <v>2731</v>
      </c>
      <c r="D2391" s="743" t="s">
        <v>4537</v>
      </c>
      <c r="E2391" s="744" t="s">
        <v>2760</v>
      </c>
      <c r="F2391" s="662" t="s">
        <v>2726</v>
      </c>
      <c r="G2391" s="662" t="s">
        <v>2769</v>
      </c>
      <c r="H2391" s="662" t="s">
        <v>582</v>
      </c>
      <c r="I2391" s="662" t="s">
        <v>4492</v>
      </c>
      <c r="J2391" s="662" t="s">
        <v>4482</v>
      </c>
      <c r="K2391" s="662" t="s">
        <v>1702</v>
      </c>
      <c r="L2391" s="663">
        <v>0</v>
      </c>
      <c r="M2391" s="663">
        <v>0</v>
      </c>
      <c r="N2391" s="662">
        <v>2</v>
      </c>
      <c r="O2391" s="745">
        <v>2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11</v>
      </c>
      <c r="B2392" s="662" t="s">
        <v>581</v>
      </c>
      <c r="C2392" s="662" t="s">
        <v>2731</v>
      </c>
      <c r="D2392" s="743" t="s">
        <v>4537</v>
      </c>
      <c r="E2392" s="744" t="s">
        <v>2760</v>
      </c>
      <c r="F2392" s="662" t="s">
        <v>2726</v>
      </c>
      <c r="G2392" s="662" t="s">
        <v>2769</v>
      </c>
      <c r="H2392" s="662" t="s">
        <v>582</v>
      </c>
      <c r="I2392" s="662" t="s">
        <v>3015</v>
      </c>
      <c r="J2392" s="662" t="s">
        <v>3016</v>
      </c>
      <c r="K2392" s="662" t="s">
        <v>3017</v>
      </c>
      <c r="L2392" s="663">
        <v>32.28</v>
      </c>
      <c r="M2392" s="663">
        <v>64.56</v>
      </c>
      <c r="N2392" s="662">
        <v>2</v>
      </c>
      <c r="O2392" s="745">
        <v>1</v>
      </c>
      <c r="P2392" s="663">
        <v>32.28</v>
      </c>
      <c r="Q2392" s="678">
        <v>0.5</v>
      </c>
      <c r="R2392" s="662">
        <v>1</v>
      </c>
      <c r="S2392" s="678">
        <v>0.5</v>
      </c>
      <c r="T2392" s="745">
        <v>0.5</v>
      </c>
      <c r="U2392" s="701">
        <v>0.5</v>
      </c>
    </row>
    <row r="2393" spans="1:21" ht="14.4" customHeight="1" x14ac:dyDescent="0.3">
      <c r="A2393" s="661">
        <v>11</v>
      </c>
      <c r="B2393" s="662" t="s">
        <v>581</v>
      </c>
      <c r="C2393" s="662" t="s">
        <v>2731</v>
      </c>
      <c r="D2393" s="743" t="s">
        <v>4537</v>
      </c>
      <c r="E2393" s="744" t="s">
        <v>2760</v>
      </c>
      <c r="F2393" s="662" t="s">
        <v>2726</v>
      </c>
      <c r="G2393" s="662" t="s">
        <v>2769</v>
      </c>
      <c r="H2393" s="662" t="s">
        <v>582</v>
      </c>
      <c r="I2393" s="662" t="s">
        <v>4175</v>
      </c>
      <c r="J2393" s="662" t="s">
        <v>3016</v>
      </c>
      <c r="K2393" s="662" t="s">
        <v>4176</v>
      </c>
      <c r="L2393" s="663">
        <v>60.9</v>
      </c>
      <c r="M2393" s="663">
        <v>182.7</v>
      </c>
      <c r="N2393" s="662">
        <v>3</v>
      </c>
      <c r="O2393" s="745">
        <v>3</v>
      </c>
      <c r="P2393" s="663">
        <v>121.8</v>
      </c>
      <c r="Q2393" s="678">
        <v>0.66666666666666674</v>
      </c>
      <c r="R2393" s="662">
        <v>2</v>
      </c>
      <c r="S2393" s="678">
        <v>0.66666666666666663</v>
      </c>
      <c r="T2393" s="745">
        <v>2</v>
      </c>
      <c r="U2393" s="701">
        <v>0.66666666666666663</v>
      </c>
    </row>
    <row r="2394" spans="1:21" ht="14.4" customHeight="1" x14ac:dyDescent="0.3">
      <c r="A2394" s="661">
        <v>11</v>
      </c>
      <c r="B2394" s="662" t="s">
        <v>581</v>
      </c>
      <c r="C2394" s="662" t="s">
        <v>2731</v>
      </c>
      <c r="D2394" s="743" t="s">
        <v>4537</v>
      </c>
      <c r="E2394" s="744" t="s">
        <v>2760</v>
      </c>
      <c r="F2394" s="662" t="s">
        <v>2726</v>
      </c>
      <c r="G2394" s="662" t="s">
        <v>2769</v>
      </c>
      <c r="H2394" s="662" t="s">
        <v>582</v>
      </c>
      <c r="I2394" s="662" t="s">
        <v>4175</v>
      </c>
      <c r="J2394" s="662" t="s">
        <v>3016</v>
      </c>
      <c r="K2394" s="662" t="s">
        <v>4176</v>
      </c>
      <c r="L2394" s="663">
        <v>80.7</v>
      </c>
      <c r="M2394" s="663">
        <v>807</v>
      </c>
      <c r="N2394" s="662">
        <v>10</v>
      </c>
      <c r="O2394" s="745">
        <v>7</v>
      </c>
      <c r="P2394" s="663">
        <v>564.9</v>
      </c>
      <c r="Q2394" s="678">
        <v>0.7</v>
      </c>
      <c r="R2394" s="662">
        <v>7</v>
      </c>
      <c r="S2394" s="678">
        <v>0.7</v>
      </c>
      <c r="T2394" s="745">
        <v>4.5</v>
      </c>
      <c r="U2394" s="701">
        <v>0.6428571428571429</v>
      </c>
    </row>
    <row r="2395" spans="1:21" ht="14.4" customHeight="1" x14ac:dyDescent="0.3">
      <c r="A2395" s="661">
        <v>11</v>
      </c>
      <c r="B2395" s="662" t="s">
        <v>581</v>
      </c>
      <c r="C2395" s="662" t="s">
        <v>2731</v>
      </c>
      <c r="D2395" s="743" t="s">
        <v>4537</v>
      </c>
      <c r="E2395" s="744" t="s">
        <v>2760</v>
      </c>
      <c r="F2395" s="662" t="s">
        <v>2726</v>
      </c>
      <c r="G2395" s="662" t="s">
        <v>2769</v>
      </c>
      <c r="H2395" s="662" t="s">
        <v>582</v>
      </c>
      <c r="I2395" s="662" t="s">
        <v>4481</v>
      </c>
      <c r="J2395" s="662" t="s">
        <v>4482</v>
      </c>
      <c r="K2395" s="662" t="s">
        <v>4483</v>
      </c>
      <c r="L2395" s="663">
        <v>0</v>
      </c>
      <c r="M2395" s="663">
        <v>0</v>
      </c>
      <c r="N2395" s="662">
        <v>2</v>
      </c>
      <c r="O2395" s="745">
        <v>1.5</v>
      </c>
      <c r="P2395" s="663">
        <v>0</v>
      </c>
      <c r="Q2395" s="678"/>
      <c r="R2395" s="662">
        <v>1</v>
      </c>
      <c r="S2395" s="678">
        <v>0.5</v>
      </c>
      <c r="T2395" s="745">
        <v>0.5</v>
      </c>
      <c r="U2395" s="701">
        <v>0.33333333333333331</v>
      </c>
    </row>
    <row r="2396" spans="1:21" ht="14.4" customHeight="1" x14ac:dyDescent="0.3">
      <c r="A2396" s="661">
        <v>11</v>
      </c>
      <c r="B2396" s="662" t="s">
        <v>581</v>
      </c>
      <c r="C2396" s="662" t="s">
        <v>2731</v>
      </c>
      <c r="D2396" s="743" t="s">
        <v>4537</v>
      </c>
      <c r="E2396" s="744" t="s">
        <v>2760</v>
      </c>
      <c r="F2396" s="662" t="s">
        <v>2726</v>
      </c>
      <c r="G2396" s="662" t="s">
        <v>2823</v>
      </c>
      <c r="H2396" s="662" t="s">
        <v>582</v>
      </c>
      <c r="I2396" s="662" t="s">
        <v>675</v>
      </c>
      <c r="J2396" s="662" t="s">
        <v>676</v>
      </c>
      <c r="K2396" s="662" t="s">
        <v>2825</v>
      </c>
      <c r="L2396" s="663">
        <v>110.28</v>
      </c>
      <c r="M2396" s="663">
        <v>110.28</v>
      </c>
      <c r="N2396" s="662">
        <v>1</v>
      </c>
      <c r="O2396" s="745">
        <v>0.5</v>
      </c>
      <c r="P2396" s="663">
        <v>110.28</v>
      </c>
      <c r="Q2396" s="678">
        <v>1</v>
      </c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11</v>
      </c>
      <c r="B2397" s="662" t="s">
        <v>581</v>
      </c>
      <c r="C2397" s="662" t="s">
        <v>2731</v>
      </c>
      <c r="D2397" s="743" t="s">
        <v>4537</v>
      </c>
      <c r="E2397" s="744" t="s">
        <v>2760</v>
      </c>
      <c r="F2397" s="662" t="s">
        <v>2726</v>
      </c>
      <c r="G2397" s="662" t="s">
        <v>4493</v>
      </c>
      <c r="H2397" s="662" t="s">
        <v>582</v>
      </c>
      <c r="I2397" s="662" t="s">
        <v>2293</v>
      </c>
      <c r="J2397" s="662" t="s">
        <v>2294</v>
      </c>
      <c r="K2397" s="662" t="s">
        <v>4494</v>
      </c>
      <c r="L2397" s="663">
        <v>0</v>
      </c>
      <c r="M2397" s="663">
        <v>0</v>
      </c>
      <c r="N2397" s="662">
        <v>1</v>
      </c>
      <c r="O2397" s="745">
        <v>0.5</v>
      </c>
      <c r="P2397" s="663"/>
      <c r="Q2397" s="678"/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11</v>
      </c>
      <c r="B2398" s="662" t="s">
        <v>581</v>
      </c>
      <c r="C2398" s="662" t="s">
        <v>2731</v>
      </c>
      <c r="D2398" s="743" t="s">
        <v>4537</v>
      </c>
      <c r="E2398" s="744" t="s">
        <v>2760</v>
      </c>
      <c r="F2398" s="662" t="s">
        <v>2726</v>
      </c>
      <c r="G2398" s="662" t="s">
        <v>2916</v>
      </c>
      <c r="H2398" s="662" t="s">
        <v>582</v>
      </c>
      <c r="I2398" s="662" t="s">
        <v>2109</v>
      </c>
      <c r="J2398" s="662" t="s">
        <v>2110</v>
      </c>
      <c r="K2398" s="662" t="s">
        <v>2917</v>
      </c>
      <c r="L2398" s="663">
        <v>107.27</v>
      </c>
      <c r="M2398" s="663">
        <v>321.81</v>
      </c>
      <c r="N2398" s="662">
        <v>3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11</v>
      </c>
      <c r="B2399" s="662" t="s">
        <v>581</v>
      </c>
      <c r="C2399" s="662" t="s">
        <v>2731</v>
      </c>
      <c r="D2399" s="743" t="s">
        <v>4537</v>
      </c>
      <c r="E2399" s="744" t="s">
        <v>2760</v>
      </c>
      <c r="F2399" s="662" t="s">
        <v>2726</v>
      </c>
      <c r="G2399" s="662" t="s">
        <v>3067</v>
      </c>
      <c r="H2399" s="662" t="s">
        <v>582</v>
      </c>
      <c r="I2399" s="662" t="s">
        <v>3671</v>
      </c>
      <c r="J2399" s="662" t="s">
        <v>3672</v>
      </c>
      <c r="K2399" s="662" t="s">
        <v>3673</v>
      </c>
      <c r="L2399" s="663">
        <v>0</v>
      </c>
      <c r="M2399" s="663">
        <v>0</v>
      </c>
      <c r="N2399" s="662">
        <v>1</v>
      </c>
      <c r="O2399" s="745">
        <v>1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11</v>
      </c>
      <c r="B2400" s="662" t="s">
        <v>581</v>
      </c>
      <c r="C2400" s="662" t="s">
        <v>2731</v>
      </c>
      <c r="D2400" s="743" t="s">
        <v>4537</v>
      </c>
      <c r="E2400" s="744" t="s">
        <v>2760</v>
      </c>
      <c r="F2400" s="662" t="s">
        <v>2726</v>
      </c>
      <c r="G2400" s="662" t="s">
        <v>2826</v>
      </c>
      <c r="H2400" s="662" t="s">
        <v>582</v>
      </c>
      <c r="I2400" s="662" t="s">
        <v>2211</v>
      </c>
      <c r="J2400" s="662" t="s">
        <v>2212</v>
      </c>
      <c r="K2400" s="662" t="s">
        <v>3085</v>
      </c>
      <c r="L2400" s="663">
        <v>30.46</v>
      </c>
      <c r="M2400" s="663">
        <v>30.46</v>
      </c>
      <c r="N2400" s="662">
        <v>1</v>
      </c>
      <c r="O2400" s="745">
        <v>0.5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11</v>
      </c>
      <c r="B2401" s="662" t="s">
        <v>581</v>
      </c>
      <c r="C2401" s="662" t="s">
        <v>2731</v>
      </c>
      <c r="D2401" s="743" t="s">
        <v>4537</v>
      </c>
      <c r="E2401" s="744" t="s">
        <v>2760</v>
      </c>
      <c r="F2401" s="662" t="s">
        <v>2726</v>
      </c>
      <c r="G2401" s="662" t="s">
        <v>2826</v>
      </c>
      <c r="H2401" s="662" t="s">
        <v>582</v>
      </c>
      <c r="I2401" s="662" t="s">
        <v>883</v>
      </c>
      <c r="J2401" s="662" t="s">
        <v>884</v>
      </c>
      <c r="K2401" s="662" t="s">
        <v>2827</v>
      </c>
      <c r="L2401" s="663">
        <v>60.9</v>
      </c>
      <c r="M2401" s="663">
        <v>121.8</v>
      </c>
      <c r="N2401" s="662">
        <v>2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11</v>
      </c>
      <c r="B2402" s="662" t="s">
        <v>581</v>
      </c>
      <c r="C2402" s="662" t="s">
        <v>2731</v>
      </c>
      <c r="D2402" s="743" t="s">
        <v>4537</v>
      </c>
      <c r="E2402" s="744" t="s">
        <v>2760</v>
      </c>
      <c r="F2402" s="662" t="s">
        <v>2726</v>
      </c>
      <c r="G2402" s="662" t="s">
        <v>2828</v>
      </c>
      <c r="H2402" s="662" t="s">
        <v>582</v>
      </c>
      <c r="I2402" s="662" t="s">
        <v>798</v>
      </c>
      <c r="J2402" s="662" t="s">
        <v>799</v>
      </c>
      <c r="K2402" s="662" t="s">
        <v>2870</v>
      </c>
      <c r="L2402" s="663">
        <v>0</v>
      </c>
      <c r="M2402" s="663">
        <v>0</v>
      </c>
      <c r="N2402" s="662">
        <v>2</v>
      </c>
      <c r="O2402" s="745">
        <v>1.5</v>
      </c>
      <c r="P2402" s="663">
        <v>0</v>
      </c>
      <c r="Q2402" s="678"/>
      <c r="R2402" s="662">
        <v>2</v>
      </c>
      <c r="S2402" s="678">
        <v>1</v>
      </c>
      <c r="T2402" s="745">
        <v>1.5</v>
      </c>
      <c r="U2402" s="701">
        <v>1</v>
      </c>
    </row>
    <row r="2403" spans="1:21" ht="14.4" customHeight="1" x14ac:dyDescent="0.3">
      <c r="A2403" s="661">
        <v>11</v>
      </c>
      <c r="B2403" s="662" t="s">
        <v>581</v>
      </c>
      <c r="C2403" s="662" t="s">
        <v>2731</v>
      </c>
      <c r="D2403" s="743" t="s">
        <v>4537</v>
      </c>
      <c r="E2403" s="744" t="s">
        <v>2760</v>
      </c>
      <c r="F2403" s="662" t="s">
        <v>2726</v>
      </c>
      <c r="G2403" s="662" t="s">
        <v>2828</v>
      </c>
      <c r="H2403" s="662" t="s">
        <v>582</v>
      </c>
      <c r="I2403" s="662" t="s">
        <v>2829</v>
      </c>
      <c r="J2403" s="662" t="s">
        <v>799</v>
      </c>
      <c r="K2403" s="662" t="s">
        <v>2830</v>
      </c>
      <c r="L2403" s="663">
        <v>0</v>
      </c>
      <c r="M2403" s="663">
        <v>0</v>
      </c>
      <c r="N2403" s="662">
        <v>5</v>
      </c>
      <c r="O2403" s="745">
        <v>3</v>
      </c>
      <c r="P2403" s="663">
        <v>0</v>
      </c>
      <c r="Q2403" s="678"/>
      <c r="R2403" s="662">
        <v>4</v>
      </c>
      <c r="S2403" s="678">
        <v>0.8</v>
      </c>
      <c r="T2403" s="745">
        <v>2</v>
      </c>
      <c r="U2403" s="701">
        <v>0.66666666666666663</v>
      </c>
    </row>
    <row r="2404" spans="1:21" ht="14.4" customHeight="1" x14ac:dyDescent="0.3">
      <c r="A2404" s="661">
        <v>11</v>
      </c>
      <c r="B2404" s="662" t="s">
        <v>581</v>
      </c>
      <c r="C2404" s="662" t="s">
        <v>2731</v>
      </c>
      <c r="D2404" s="743" t="s">
        <v>4537</v>
      </c>
      <c r="E2404" s="744" t="s">
        <v>2760</v>
      </c>
      <c r="F2404" s="662" t="s">
        <v>2726</v>
      </c>
      <c r="G2404" s="662" t="s">
        <v>2828</v>
      </c>
      <c r="H2404" s="662" t="s">
        <v>582</v>
      </c>
      <c r="I2404" s="662" t="s">
        <v>1851</v>
      </c>
      <c r="J2404" s="662" t="s">
        <v>799</v>
      </c>
      <c r="K2404" s="662" t="s">
        <v>1852</v>
      </c>
      <c r="L2404" s="663">
        <v>0</v>
      </c>
      <c r="M2404" s="663">
        <v>0</v>
      </c>
      <c r="N2404" s="662">
        <v>4</v>
      </c>
      <c r="O2404" s="745">
        <v>3</v>
      </c>
      <c r="P2404" s="663"/>
      <c r="Q2404" s="678"/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11</v>
      </c>
      <c r="B2405" s="662" t="s">
        <v>581</v>
      </c>
      <c r="C2405" s="662" t="s">
        <v>2731</v>
      </c>
      <c r="D2405" s="743" t="s">
        <v>4537</v>
      </c>
      <c r="E2405" s="744" t="s">
        <v>2760</v>
      </c>
      <c r="F2405" s="662" t="s">
        <v>2726</v>
      </c>
      <c r="G2405" s="662" t="s">
        <v>2775</v>
      </c>
      <c r="H2405" s="662" t="s">
        <v>582</v>
      </c>
      <c r="I2405" s="662" t="s">
        <v>1251</v>
      </c>
      <c r="J2405" s="662" t="s">
        <v>1252</v>
      </c>
      <c r="K2405" s="662" t="s">
        <v>1253</v>
      </c>
      <c r="L2405" s="663">
        <v>147.31</v>
      </c>
      <c r="M2405" s="663">
        <v>147.31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11</v>
      </c>
      <c r="B2406" s="662" t="s">
        <v>581</v>
      </c>
      <c r="C2406" s="662" t="s">
        <v>2731</v>
      </c>
      <c r="D2406" s="743" t="s">
        <v>4537</v>
      </c>
      <c r="E2406" s="744" t="s">
        <v>2760</v>
      </c>
      <c r="F2406" s="662" t="s">
        <v>2726</v>
      </c>
      <c r="G2406" s="662" t="s">
        <v>4495</v>
      </c>
      <c r="H2406" s="662" t="s">
        <v>582</v>
      </c>
      <c r="I2406" s="662" t="s">
        <v>4496</v>
      </c>
      <c r="J2406" s="662" t="s">
        <v>4497</v>
      </c>
      <c r="K2406" s="662" t="s">
        <v>4498</v>
      </c>
      <c r="L2406" s="663">
        <v>57.22</v>
      </c>
      <c r="M2406" s="663">
        <v>228.88</v>
      </c>
      <c r="N2406" s="662">
        <v>4</v>
      </c>
      <c r="O2406" s="745">
        <v>2</v>
      </c>
      <c r="P2406" s="663">
        <v>228.88</v>
      </c>
      <c r="Q2406" s="678">
        <v>1</v>
      </c>
      <c r="R2406" s="662">
        <v>4</v>
      </c>
      <c r="S2406" s="678">
        <v>1</v>
      </c>
      <c r="T2406" s="745">
        <v>2</v>
      </c>
      <c r="U2406" s="701">
        <v>1</v>
      </c>
    </row>
    <row r="2407" spans="1:21" ht="14.4" customHeight="1" x14ac:dyDescent="0.3">
      <c r="A2407" s="661">
        <v>11</v>
      </c>
      <c r="B2407" s="662" t="s">
        <v>581</v>
      </c>
      <c r="C2407" s="662" t="s">
        <v>2731</v>
      </c>
      <c r="D2407" s="743" t="s">
        <v>4537</v>
      </c>
      <c r="E2407" s="744" t="s">
        <v>2760</v>
      </c>
      <c r="F2407" s="662" t="s">
        <v>2726</v>
      </c>
      <c r="G2407" s="662" t="s">
        <v>3098</v>
      </c>
      <c r="H2407" s="662" t="s">
        <v>582</v>
      </c>
      <c r="I2407" s="662" t="s">
        <v>3352</v>
      </c>
      <c r="J2407" s="662" t="s">
        <v>3353</v>
      </c>
      <c r="K2407" s="662" t="s">
        <v>3101</v>
      </c>
      <c r="L2407" s="663">
        <v>1776.67</v>
      </c>
      <c r="M2407" s="663">
        <v>3553.34</v>
      </c>
      <c r="N2407" s="662">
        <v>2</v>
      </c>
      <c r="O2407" s="745">
        <v>2</v>
      </c>
      <c r="P2407" s="663">
        <v>3553.34</v>
      </c>
      <c r="Q2407" s="678">
        <v>1</v>
      </c>
      <c r="R2407" s="662">
        <v>2</v>
      </c>
      <c r="S2407" s="678">
        <v>1</v>
      </c>
      <c r="T2407" s="745">
        <v>2</v>
      </c>
      <c r="U2407" s="701">
        <v>1</v>
      </c>
    </row>
    <row r="2408" spans="1:21" ht="14.4" customHeight="1" x14ac:dyDescent="0.3">
      <c r="A2408" s="661">
        <v>11</v>
      </c>
      <c r="B2408" s="662" t="s">
        <v>581</v>
      </c>
      <c r="C2408" s="662" t="s">
        <v>2731</v>
      </c>
      <c r="D2408" s="743" t="s">
        <v>4537</v>
      </c>
      <c r="E2408" s="744" t="s">
        <v>2760</v>
      </c>
      <c r="F2408" s="662" t="s">
        <v>2726</v>
      </c>
      <c r="G2408" s="662" t="s">
        <v>3098</v>
      </c>
      <c r="H2408" s="662" t="s">
        <v>582</v>
      </c>
      <c r="I2408" s="662" t="s">
        <v>3099</v>
      </c>
      <c r="J2408" s="662" t="s">
        <v>3100</v>
      </c>
      <c r="K2408" s="662" t="s">
        <v>3101</v>
      </c>
      <c r="L2408" s="663">
        <v>1776.68</v>
      </c>
      <c r="M2408" s="663">
        <v>1776.68</v>
      </c>
      <c r="N2408" s="662">
        <v>1</v>
      </c>
      <c r="O2408" s="745">
        <v>1</v>
      </c>
      <c r="P2408" s="663">
        <v>1776.68</v>
      </c>
      <c r="Q2408" s="678">
        <v>1</v>
      </c>
      <c r="R2408" s="662">
        <v>1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11</v>
      </c>
      <c r="B2409" s="662" t="s">
        <v>581</v>
      </c>
      <c r="C2409" s="662" t="s">
        <v>2731</v>
      </c>
      <c r="D2409" s="743" t="s">
        <v>4537</v>
      </c>
      <c r="E2409" s="744" t="s">
        <v>2760</v>
      </c>
      <c r="F2409" s="662" t="s">
        <v>2726</v>
      </c>
      <c r="G2409" s="662" t="s">
        <v>2780</v>
      </c>
      <c r="H2409" s="662" t="s">
        <v>1064</v>
      </c>
      <c r="I2409" s="662" t="s">
        <v>1197</v>
      </c>
      <c r="J2409" s="662" t="s">
        <v>1089</v>
      </c>
      <c r="K2409" s="662" t="s">
        <v>2554</v>
      </c>
      <c r="L2409" s="663">
        <v>543.39</v>
      </c>
      <c r="M2409" s="663">
        <v>3260.34</v>
      </c>
      <c r="N2409" s="662">
        <v>6</v>
      </c>
      <c r="O2409" s="745">
        <v>1.5</v>
      </c>
      <c r="P2409" s="663">
        <v>1086.78</v>
      </c>
      <c r="Q2409" s="678">
        <v>0.33333333333333331</v>
      </c>
      <c r="R2409" s="662">
        <v>2</v>
      </c>
      <c r="S2409" s="678">
        <v>0.33333333333333331</v>
      </c>
      <c r="T2409" s="745">
        <v>0.5</v>
      </c>
      <c r="U2409" s="701">
        <v>0.33333333333333331</v>
      </c>
    </row>
    <row r="2410" spans="1:21" ht="14.4" customHeight="1" x14ac:dyDescent="0.3">
      <c r="A2410" s="661">
        <v>11</v>
      </c>
      <c r="B2410" s="662" t="s">
        <v>581</v>
      </c>
      <c r="C2410" s="662" t="s">
        <v>2731</v>
      </c>
      <c r="D2410" s="743" t="s">
        <v>4537</v>
      </c>
      <c r="E2410" s="744" t="s">
        <v>2760</v>
      </c>
      <c r="F2410" s="662" t="s">
        <v>2726</v>
      </c>
      <c r="G2410" s="662" t="s">
        <v>2780</v>
      </c>
      <c r="H2410" s="662" t="s">
        <v>1064</v>
      </c>
      <c r="I2410" s="662" t="s">
        <v>1088</v>
      </c>
      <c r="J2410" s="662" t="s">
        <v>1089</v>
      </c>
      <c r="K2410" s="662" t="s">
        <v>2553</v>
      </c>
      <c r="L2410" s="663">
        <v>815.1</v>
      </c>
      <c r="M2410" s="663">
        <v>1630.2</v>
      </c>
      <c r="N2410" s="662">
        <v>2</v>
      </c>
      <c r="O2410" s="745">
        <v>1</v>
      </c>
      <c r="P2410" s="663">
        <v>1630.2</v>
      </c>
      <c r="Q2410" s="678">
        <v>1</v>
      </c>
      <c r="R2410" s="662">
        <v>2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11</v>
      </c>
      <c r="B2411" s="662" t="s">
        <v>581</v>
      </c>
      <c r="C2411" s="662" t="s">
        <v>2731</v>
      </c>
      <c r="D2411" s="743" t="s">
        <v>4537</v>
      </c>
      <c r="E2411" s="744" t="s">
        <v>2760</v>
      </c>
      <c r="F2411" s="662" t="s">
        <v>2726</v>
      </c>
      <c r="G2411" s="662" t="s">
        <v>2783</v>
      </c>
      <c r="H2411" s="662" t="s">
        <v>1064</v>
      </c>
      <c r="I2411" s="662" t="s">
        <v>1160</v>
      </c>
      <c r="J2411" s="662" t="s">
        <v>1074</v>
      </c>
      <c r="K2411" s="662" t="s">
        <v>2607</v>
      </c>
      <c r="L2411" s="663">
        <v>24.22</v>
      </c>
      <c r="M2411" s="663">
        <v>145.32</v>
      </c>
      <c r="N2411" s="662">
        <v>6</v>
      </c>
      <c r="O2411" s="745">
        <v>5</v>
      </c>
      <c r="P2411" s="663">
        <v>96.88</v>
      </c>
      <c r="Q2411" s="678">
        <v>0.66666666666666663</v>
      </c>
      <c r="R2411" s="662">
        <v>4</v>
      </c>
      <c r="S2411" s="678">
        <v>0.66666666666666663</v>
      </c>
      <c r="T2411" s="745">
        <v>3</v>
      </c>
      <c r="U2411" s="701">
        <v>0.6</v>
      </c>
    </row>
    <row r="2412" spans="1:21" ht="14.4" customHeight="1" x14ac:dyDescent="0.3">
      <c r="A2412" s="661">
        <v>11</v>
      </c>
      <c r="B2412" s="662" t="s">
        <v>581</v>
      </c>
      <c r="C2412" s="662" t="s">
        <v>2731</v>
      </c>
      <c r="D2412" s="743" t="s">
        <v>4537</v>
      </c>
      <c r="E2412" s="744" t="s">
        <v>2760</v>
      </c>
      <c r="F2412" s="662" t="s">
        <v>2726</v>
      </c>
      <c r="G2412" s="662" t="s">
        <v>2783</v>
      </c>
      <c r="H2412" s="662" t="s">
        <v>1064</v>
      </c>
      <c r="I2412" s="662" t="s">
        <v>1073</v>
      </c>
      <c r="J2412" s="662" t="s">
        <v>1074</v>
      </c>
      <c r="K2412" s="662" t="s">
        <v>2608</v>
      </c>
      <c r="L2412" s="663">
        <v>48.42</v>
      </c>
      <c r="M2412" s="663">
        <v>435.78</v>
      </c>
      <c r="N2412" s="662">
        <v>9</v>
      </c>
      <c r="O2412" s="745">
        <v>7.5</v>
      </c>
      <c r="P2412" s="663">
        <v>338.94</v>
      </c>
      <c r="Q2412" s="678">
        <v>0.77777777777777779</v>
      </c>
      <c r="R2412" s="662">
        <v>7</v>
      </c>
      <c r="S2412" s="678">
        <v>0.77777777777777779</v>
      </c>
      <c r="T2412" s="745">
        <v>5.5</v>
      </c>
      <c r="U2412" s="701">
        <v>0.73333333333333328</v>
      </c>
    </row>
    <row r="2413" spans="1:21" ht="14.4" customHeight="1" x14ac:dyDescent="0.3">
      <c r="A2413" s="661">
        <v>11</v>
      </c>
      <c r="B2413" s="662" t="s">
        <v>581</v>
      </c>
      <c r="C2413" s="662" t="s">
        <v>2731</v>
      </c>
      <c r="D2413" s="743" t="s">
        <v>4537</v>
      </c>
      <c r="E2413" s="744" t="s">
        <v>2760</v>
      </c>
      <c r="F2413" s="662" t="s">
        <v>2726</v>
      </c>
      <c r="G2413" s="662" t="s">
        <v>2783</v>
      </c>
      <c r="H2413" s="662" t="s">
        <v>1064</v>
      </c>
      <c r="I2413" s="662" t="s">
        <v>1073</v>
      </c>
      <c r="J2413" s="662" t="s">
        <v>1074</v>
      </c>
      <c r="K2413" s="662" t="s">
        <v>2608</v>
      </c>
      <c r="L2413" s="663">
        <v>36.54</v>
      </c>
      <c r="M2413" s="663">
        <v>109.62</v>
      </c>
      <c r="N2413" s="662">
        <v>3</v>
      </c>
      <c r="O2413" s="745">
        <v>2.5</v>
      </c>
      <c r="P2413" s="663">
        <v>109.62</v>
      </c>
      <c r="Q2413" s="678">
        <v>1</v>
      </c>
      <c r="R2413" s="662">
        <v>3</v>
      </c>
      <c r="S2413" s="678">
        <v>1</v>
      </c>
      <c r="T2413" s="745">
        <v>2.5</v>
      </c>
      <c r="U2413" s="701">
        <v>1</v>
      </c>
    </row>
    <row r="2414" spans="1:21" ht="14.4" customHeight="1" x14ac:dyDescent="0.3">
      <c r="A2414" s="661">
        <v>11</v>
      </c>
      <c r="B2414" s="662" t="s">
        <v>581</v>
      </c>
      <c r="C2414" s="662" t="s">
        <v>2731</v>
      </c>
      <c r="D2414" s="743" t="s">
        <v>4537</v>
      </c>
      <c r="E2414" s="744" t="s">
        <v>2760</v>
      </c>
      <c r="F2414" s="662" t="s">
        <v>2726</v>
      </c>
      <c r="G2414" s="662" t="s">
        <v>2783</v>
      </c>
      <c r="H2414" s="662" t="s">
        <v>1064</v>
      </c>
      <c r="I2414" s="662" t="s">
        <v>2831</v>
      </c>
      <c r="J2414" s="662" t="s">
        <v>1074</v>
      </c>
      <c r="K2414" s="662" t="s">
        <v>2832</v>
      </c>
      <c r="L2414" s="663">
        <v>0</v>
      </c>
      <c r="M2414" s="663">
        <v>0</v>
      </c>
      <c r="N2414" s="662">
        <v>15</v>
      </c>
      <c r="O2414" s="745">
        <v>13</v>
      </c>
      <c r="P2414" s="663">
        <v>0</v>
      </c>
      <c r="Q2414" s="678"/>
      <c r="R2414" s="662">
        <v>10</v>
      </c>
      <c r="S2414" s="678">
        <v>0.66666666666666663</v>
      </c>
      <c r="T2414" s="745">
        <v>8</v>
      </c>
      <c r="U2414" s="701">
        <v>0.61538461538461542</v>
      </c>
    </row>
    <row r="2415" spans="1:21" ht="14.4" customHeight="1" x14ac:dyDescent="0.3">
      <c r="A2415" s="661">
        <v>11</v>
      </c>
      <c r="B2415" s="662" t="s">
        <v>581</v>
      </c>
      <c r="C2415" s="662" t="s">
        <v>2731</v>
      </c>
      <c r="D2415" s="743" t="s">
        <v>4537</v>
      </c>
      <c r="E2415" s="744" t="s">
        <v>2760</v>
      </c>
      <c r="F2415" s="662" t="s">
        <v>2726</v>
      </c>
      <c r="G2415" s="662" t="s">
        <v>2783</v>
      </c>
      <c r="H2415" s="662" t="s">
        <v>582</v>
      </c>
      <c r="I2415" s="662" t="s">
        <v>2258</v>
      </c>
      <c r="J2415" s="662" t="s">
        <v>1074</v>
      </c>
      <c r="K2415" s="662" t="s">
        <v>2889</v>
      </c>
      <c r="L2415" s="663">
        <v>48.42</v>
      </c>
      <c r="M2415" s="663">
        <v>96.84</v>
      </c>
      <c r="N2415" s="662">
        <v>2</v>
      </c>
      <c r="O2415" s="745">
        <v>1.5</v>
      </c>
      <c r="P2415" s="663">
        <v>48.42</v>
      </c>
      <c r="Q2415" s="678">
        <v>0.5</v>
      </c>
      <c r="R2415" s="662">
        <v>1</v>
      </c>
      <c r="S2415" s="678">
        <v>0.5</v>
      </c>
      <c r="T2415" s="745">
        <v>1</v>
      </c>
      <c r="U2415" s="701">
        <v>0.66666666666666663</v>
      </c>
    </row>
    <row r="2416" spans="1:21" ht="14.4" customHeight="1" x14ac:dyDescent="0.3">
      <c r="A2416" s="661">
        <v>11</v>
      </c>
      <c r="B2416" s="662" t="s">
        <v>581</v>
      </c>
      <c r="C2416" s="662" t="s">
        <v>2731</v>
      </c>
      <c r="D2416" s="743" t="s">
        <v>4537</v>
      </c>
      <c r="E2416" s="744" t="s">
        <v>2760</v>
      </c>
      <c r="F2416" s="662" t="s">
        <v>2726</v>
      </c>
      <c r="G2416" s="662" t="s">
        <v>3125</v>
      </c>
      <c r="H2416" s="662" t="s">
        <v>582</v>
      </c>
      <c r="I2416" s="662" t="s">
        <v>4499</v>
      </c>
      <c r="J2416" s="662" t="s">
        <v>3889</v>
      </c>
      <c r="K2416" s="662" t="s">
        <v>695</v>
      </c>
      <c r="L2416" s="663">
        <v>185.26</v>
      </c>
      <c r="M2416" s="663">
        <v>185.26</v>
      </c>
      <c r="N2416" s="662">
        <v>1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11</v>
      </c>
      <c r="B2417" s="662" t="s">
        <v>581</v>
      </c>
      <c r="C2417" s="662" t="s">
        <v>2731</v>
      </c>
      <c r="D2417" s="743" t="s">
        <v>4537</v>
      </c>
      <c r="E2417" s="744" t="s">
        <v>2760</v>
      </c>
      <c r="F2417" s="662" t="s">
        <v>2726</v>
      </c>
      <c r="G2417" s="662" t="s">
        <v>2833</v>
      </c>
      <c r="H2417" s="662" t="s">
        <v>582</v>
      </c>
      <c r="I2417" s="662" t="s">
        <v>2904</v>
      </c>
      <c r="J2417" s="662" t="s">
        <v>962</v>
      </c>
      <c r="K2417" s="662" t="s">
        <v>1192</v>
      </c>
      <c r="L2417" s="663">
        <v>0</v>
      </c>
      <c r="M2417" s="663">
        <v>0</v>
      </c>
      <c r="N2417" s="662">
        <v>1</v>
      </c>
      <c r="O2417" s="745">
        <v>0.5</v>
      </c>
      <c r="P2417" s="663">
        <v>0</v>
      </c>
      <c r="Q2417" s="678"/>
      <c r="R2417" s="662">
        <v>1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11</v>
      </c>
      <c r="B2418" s="662" t="s">
        <v>581</v>
      </c>
      <c r="C2418" s="662" t="s">
        <v>2731</v>
      </c>
      <c r="D2418" s="743" t="s">
        <v>4537</v>
      </c>
      <c r="E2418" s="744" t="s">
        <v>2760</v>
      </c>
      <c r="F2418" s="662" t="s">
        <v>2726</v>
      </c>
      <c r="G2418" s="662" t="s">
        <v>2837</v>
      </c>
      <c r="H2418" s="662" t="s">
        <v>582</v>
      </c>
      <c r="I2418" s="662" t="s">
        <v>775</v>
      </c>
      <c r="J2418" s="662" t="s">
        <v>776</v>
      </c>
      <c r="K2418" s="662" t="s">
        <v>2838</v>
      </c>
      <c r="L2418" s="663">
        <v>107.25</v>
      </c>
      <c r="M2418" s="663">
        <v>107.25</v>
      </c>
      <c r="N2418" s="662">
        <v>1</v>
      </c>
      <c r="O2418" s="745">
        <v>0.5</v>
      </c>
      <c r="P2418" s="663">
        <v>107.25</v>
      </c>
      <c r="Q2418" s="678">
        <v>1</v>
      </c>
      <c r="R2418" s="662">
        <v>1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11</v>
      </c>
      <c r="B2419" s="662" t="s">
        <v>581</v>
      </c>
      <c r="C2419" s="662" t="s">
        <v>2731</v>
      </c>
      <c r="D2419" s="743" t="s">
        <v>4537</v>
      </c>
      <c r="E2419" s="744" t="s">
        <v>2760</v>
      </c>
      <c r="F2419" s="662" t="s">
        <v>2726</v>
      </c>
      <c r="G2419" s="662" t="s">
        <v>2784</v>
      </c>
      <c r="H2419" s="662" t="s">
        <v>582</v>
      </c>
      <c r="I2419" s="662" t="s">
        <v>725</v>
      </c>
      <c r="J2419" s="662" t="s">
        <v>2785</v>
      </c>
      <c r="K2419" s="662" t="s">
        <v>2786</v>
      </c>
      <c r="L2419" s="663">
        <v>0</v>
      </c>
      <c r="M2419" s="663">
        <v>0</v>
      </c>
      <c r="N2419" s="662">
        <v>2</v>
      </c>
      <c r="O2419" s="745">
        <v>1</v>
      </c>
      <c r="P2419" s="663">
        <v>0</v>
      </c>
      <c r="Q2419" s="678"/>
      <c r="R2419" s="662">
        <v>2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11</v>
      </c>
      <c r="B2420" s="662" t="s">
        <v>581</v>
      </c>
      <c r="C2420" s="662" t="s">
        <v>2731</v>
      </c>
      <c r="D2420" s="743" t="s">
        <v>4537</v>
      </c>
      <c r="E2420" s="744" t="s">
        <v>2760</v>
      </c>
      <c r="F2420" s="662" t="s">
        <v>2726</v>
      </c>
      <c r="G2420" s="662" t="s">
        <v>2790</v>
      </c>
      <c r="H2420" s="662" t="s">
        <v>1064</v>
      </c>
      <c r="I2420" s="662" t="s">
        <v>2933</v>
      </c>
      <c r="J2420" s="662" t="s">
        <v>2934</v>
      </c>
      <c r="K2420" s="662" t="s">
        <v>2935</v>
      </c>
      <c r="L2420" s="663">
        <v>31.32</v>
      </c>
      <c r="M2420" s="663">
        <v>93.960000000000008</v>
      </c>
      <c r="N2420" s="662">
        <v>3</v>
      </c>
      <c r="O2420" s="745">
        <v>2.5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11</v>
      </c>
      <c r="B2421" s="662" t="s">
        <v>581</v>
      </c>
      <c r="C2421" s="662" t="s">
        <v>2731</v>
      </c>
      <c r="D2421" s="743" t="s">
        <v>4537</v>
      </c>
      <c r="E2421" s="744" t="s">
        <v>2760</v>
      </c>
      <c r="F2421" s="662" t="s">
        <v>2726</v>
      </c>
      <c r="G2421" s="662" t="s">
        <v>2790</v>
      </c>
      <c r="H2421" s="662" t="s">
        <v>1064</v>
      </c>
      <c r="I2421" s="662" t="s">
        <v>3969</v>
      </c>
      <c r="J2421" s="662" t="s">
        <v>3553</v>
      </c>
      <c r="K2421" s="662" t="s">
        <v>3970</v>
      </c>
      <c r="L2421" s="663">
        <v>187.92</v>
      </c>
      <c r="M2421" s="663">
        <v>3946.3199999999997</v>
      </c>
      <c r="N2421" s="662">
        <v>21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11</v>
      </c>
      <c r="B2422" s="662" t="s">
        <v>581</v>
      </c>
      <c r="C2422" s="662" t="s">
        <v>2731</v>
      </c>
      <c r="D2422" s="743" t="s">
        <v>4537</v>
      </c>
      <c r="E2422" s="744" t="s">
        <v>2760</v>
      </c>
      <c r="F2422" s="662" t="s">
        <v>2726</v>
      </c>
      <c r="G2422" s="662" t="s">
        <v>2790</v>
      </c>
      <c r="H2422" s="662" t="s">
        <v>1064</v>
      </c>
      <c r="I2422" s="662" t="s">
        <v>1123</v>
      </c>
      <c r="J2422" s="662" t="s">
        <v>1120</v>
      </c>
      <c r="K2422" s="662" t="s">
        <v>2613</v>
      </c>
      <c r="L2422" s="663">
        <v>93.96</v>
      </c>
      <c r="M2422" s="663">
        <v>187.92</v>
      </c>
      <c r="N2422" s="662">
        <v>2</v>
      </c>
      <c r="O2422" s="745">
        <v>2</v>
      </c>
      <c r="P2422" s="663">
        <v>187.92</v>
      </c>
      <c r="Q2422" s="678">
        <v>1</v>
      </c>
      <c r="R2422" s="662">
        <v>2</v>
      </c>
      <c r="S2422" s="678">
        <v>1</v>
      </c>
      <c r="T2422" s="745">
        <v>2</v>
      </c>
      <c r="U2422" s="701">
        <v>1</v>
      </c>
    </row>
    <row r="2423" spans="1:21" ht="14.4" customHeight="1" x14ac:dyDescent="0.3">
      <c r="A2423" s="661">
        <v>11</v>
      </c>
      <c r="B2423" s="662" t="s">
        <v>581</v>
      </c>
      <c r="C2423" s="662" t="s">
        <v>2731</v>
      </c>
      <c r="D2423" s="743" t="s">
        <v>4537</v>
      </c>
      <c r="E2423" s="744" t="s">
        <v>2760</v>
      </c>
      <c r="F2423" s="662" t="s">
        <v>2726</v>
      </c>
      <c r="G2423" s="662" t="s">
        <v>2790</v>
      </c>
      <c r="H2423" s="662" t="s">
        <v>1064</v>
      </c>
      <c r="I2423" s="662" t="s">
        <v>3550</v>
      </c>
      <c r="J2423" s="662" t="s">
        <v>3551</v>
      </c>
      <c r="K2423" s="662" t="s">
        <v>3549</v>
      </c>
      <c r="L2423" s="663">
        <v>300.68</v>
      </c>
      <c r="M2423" s="663">
        <v>300.68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11</v>
      </c>
      <c r="B2424" s="662" t="s">
        <v>581</v>
      </c>
      <c r="C2424" s="662" t="s">
        <v>2731</v>
      </c>
      <c r="D2424" s="743" t="s">
        <v>4537</v>
      </c>
      <c r="E2424" s="744" t="s">
        <v>2760</v>
      </c>
      <c r="F2424" s="662" t="s">
        <v>2728</v>
      </c>
      <c r="G2424" s="662" t="s">
        <v>2839</v>
      </c>
      <c r="H2424" s="662" t="s">
        <v>582</v>
      </c>
      <c r="I2424" s="662" t="s">
        <v>3169</v>
      </c>
      <c r="J2424" s="662" t="s">
        <v>3170</v>
      </c>
      <c r="K2424" s="662" t="s">
        <v>3171</v>
      </c>
      <c r="L2424" s="663">
        <v>100</v>
      </c>
      <c r="M2424" s="663">
        <v>100</v>
      </c>
      <c r="N2424" s="662">
        <v>1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11</v>
      </c>
      <c r="B2425" s="662" t="s">
        <v>581</v>
      </c>
      <c r="C2425" s="662" t="s">
        <v>2731</v>
      </c>
      <c r="D2425" s="743" t="s">
        <v>4537</v>
      </c>
      <c r="E2425" s="744" t="s">
        <v>2760</v>
      </c>
      <c r="F2425" s="662" t="s">
        <v>2728</v>
      </c>
      <c r="G2425" s="662" t="s">
        <v>2839</v>
      </c>
      <c r="H2425" s="662" t="s">
        <v>582</v>
      </c>
      <c r="I2425" s="662" t="s">
        <v>2840</v>
      </c>
      <c r="J2425" s="662" t="s">
        <v>2841</v>
      </c>
      <c r="K2425" s="662" t="s">
        <v>2842</v>
      </c>
      <c r="L2425" s="663">
        <v>0</v>
      </c>
      <c r="M2425" s="663">
        <v>0</v>
      </c>
      <c r="N2425" s="662">
        <v>6</v>
      </c>
      <c r="O2425" s="745">
        <v>6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11</v>
      </c>
      <c r="B2426" s="662" t="s">
        <v>581</v>
      </c>
      <c r="C2426" s="662" t="s">
        <v>2731</v>
      </c>
      <c r="D2426" s="743" t="s">
        <v>4537</v>
      </c>
      <c r="E2426" s="744" t="s">
        <v>2760</v>
      </c>
      <c r="F2426" s="662" t="s">
        <v>2728</v>
      </c>
      <c r="G2426" s="662" t="s">
        <v>2791</v>
      </c>
      <c r="H2426" s="662" t="s">
        <v>582</v>
      </c>
      <c r="I2426" s="662" t="s">
        <v>3175</v>
      </c>
      <c r="J2426" s="662" t="s">
        <v>3176</v>
      </c>
      <c r="K2426" s="662" t="s">
        <v>3177</v>
      </c>
      <c r="L2426" s="663">
        <v>35.130000000000003</v>
      </c>
      <c r="M2426" s="663">
        <v>70.260000000000005</v>
      </c>
      <c r="N2426" s="662">
        <v>2</v>
      </c>
      <c r="O2426" s="745">
        <v>1</v>
      </c>
      <c r="P2426" s="663">
        <v>70.260000000000005</v>
      </c>
      <c r="Q2426" s="678">
        <v>1</v>
      </c>
      <c r="R2426" s="662">
        <v>2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11</v>
      </c>
      <c r="B2427" s="662" t="s">
        <v>581</v>
      </c>
      <c r="C2427" s="662" t="s">
        <v>2731</v>
      </c>
      <c r="D2427" s="743" t="s">
        <v>4537</v>
      </c>
      <c r="E2427" s="744" t="s">
        <v>2760</v>
      </c>
      <c r="F2427" s="662" t="s">
        <v>2728</v>
      </c>
      <c r="G2427" s="662" t="s">
        <v>2791</v>
      </c>
      <c r="H2427" s="662" t="s">
        <v>582</v>
      </c>
      <c r="I2427" s="662" t="s">
        <v>3187</v>
      </c>
      <c r="J2427" s="662" t="s">
        <v>3188</v>
      </c>
      <c r="K2427" s="662" t="s">
        <v>3189</v>
      </c>
      <c r="L2427" s="663">
        <v>35.75</v>
      </c>
      <c r="M2427" s="663">
        <v>35.75</v>
      </c>
      <c r="N2427" s="662">
        <v>1</v>
      </c>
      <c r="O2427" s="745">
        <v>1</v>
      </c>
      <c r="P2427" s="663">
        <v>35.75</v>
      </c>
      <c r="Q2427" s="678">
        <v>1</v>
      </c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11</v>
      </c>
      <c r="B2428" s="662" t="s">
        <v>581</v>
      </c>
      <c r="C2428" s="662" t="s">
        <v>2731</v>
      </c>
      <c r="D2428" s="743" t="s">
        <v>4537</v>
      </c>
      <c r="E2428" s="744" t="s">
        <v>2760</v>
      </c>
      <c r="F2428" s="662" t="s">
        <v>2728</v>
      </c>
      <c r="G2428" s="662" t="s">
        <v>2795</v>
      </c>
      <c r="H2428" s="662" t="s">
        <v>582</v>
      </c>
      <c r="I2428" s="662" t="s">
        <v>3414</v>
      </c>
      <c r="J2428" s="662" t="s">
        <v>3415</v>
      </c>
      <c r="K2428" s="662" t="s">
        <v>3416</v>
      </c>
      <c r="L2428" s="663">
        <v>245.43</v>
      </c>
      <c r="M2428" s="663">
        <v>245.43</v>
      </c>
      <c r="N2428" s="662">
        <v>1</v>
      </c>
      <c r="O2428" s="745">
        <v>1</v>
      </c>
      <c r="P2428" s="663">
        <v>245.43</v>
      </c>
      <c r="Q2428" s="678">
        <v>1</v>
      </c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11</v>
      </c>
      <c r="B2429" s="662" t="s">
        <v>581</v>
      </c>
      <c r="C2429" s="662" t="s">
        <v>2731</v>
      </c>
      <c r="D2429" s="743" t="s">
        <v>4537</v>
      </c>
      <c r="E2429" s="744" t="s">
        <v>2760</v>
      </c>
      <c r="F2429" s="662" t="s">
        <v>2728</v>
      </c>
      <c r="G2429" s="662" t="s">
        <v>2795</v>
      </c>
      <c r="H2429" s="662" t="s">
        <v>582</v>
      </c>
      <c r="I2429" s="662" t="s">
        <v>2798</v>
      </c>
      <c r="J2429" s="662" t="s">
        <v>2799</v>
      </c>
      <c r="K2429" s="662" t="s">
        <v>2800</v>
      </c>
      <c r="L2429" s="663">
        <v>1000</v>
      </c>
      <c r="M2429" s="663">
        <v>1000</v>
      </c>
      <c r="N2429" s="662">
        <v>1</v>
      </c>
      <c r="O2429" s="745">
        <v>1</v>
      </c>
      <c r="P2429" s="663">
        <v>1000</v>
      </c>
      <c r="Q2429" s="678">
        <v>1</v>
      </c>
      <c r="R2429" s="662">
        <v>1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11</v>
      </c>
      <c r="B2430" s="662" t="s">
        <v>581</v>
      </c>
      <c r="C2430" s="662" t="s">
        <v>2731</v>
      </c>
      <c r="D2430" s="743" t="s">
        <v>4537</v>
      </c>
      <c r="E2430" s="744" t="s">
        <v>2760</v>
      </c>
      <c r="F2430" s="662" t="s">
        <v>2728</v>
      </c>
      <c r="G2430" s="662" t="s">
        <v>2795</v>
      </c>
      <c r="H2430" s="662" t="s">
        <v>582</v>
      </c>
      <c r="I2430" s="662" t="s">
        <v>2899</v>
      </c>
      <c r="J2430" s="662" t="s">
        <v>2900</v>
      </c>
      <c r="K2430" s="662" t="s">
        <v>2901</v>
      </c>
      <c r="L2430" s="663">
        <v>350</v>
      </c>
      <c r="M2430" s="663">
        <v>350</v>
      </c>
      <c r="N2430" s="662">
        <v>1</v>
      </c>
      <c r="O2430" s="745">
        <v>1</v>
      </c>
      <c r="P2430" s="663">
        <v>350</v>
      </c>
      <c r="Q2430" s="678">
        <v>1</v>
      </c>
      <c r="R2430" s="662">
        <v>1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11</v>
      </c>
      <c r="B2431" s="662" t="s">
        <v>581</v>
      </c>
      <c r="C2431" s="662" t="s">
        <v>2731</v>
      </c>
      <c r="D2431" s="743" t="s">
        <v>4537</v>
      </c>
      <c r="E2431" s="744" t="s">
        <v>2760</v>
      </c>
      <c r="F2431" s="662" t="s">
        <v>2728</v>
      </c>
      <c r="G2431" s="662" t="s">
        <v>2795</v>
      </c>
      <c r="H2431" s="662" t="s">
        <v>582</v>
      </c>
      <c r="I2431" s="662" t="s">
        <v>2804</v>
      </c>
      <c r="J2431" s="662" t="s">
        <v>2805</v>
      </c>
      <c r="K2431" s="662" t="s">
        <v>2806</v>
      </c>
      <c r="L2431" s="663">
        <v>971.25</v>
      </c>
      <c r="M2431" s="663">
        <v>971.25</v>
      </c>
      <c r="N2431" s="662">
        <v>1</v>
      </c>
      <c r="O2431" s="745">
        <v>1</v>
      </c>
      <c r="P2431" s="663">
        <v>971.25</v>
      </c>
      <c r="Q2431" s="678">
        <v>1</v>
      </c>
      <c r="R2431" s="662">
        <v>1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11</v>
      </c>
      <c r="B2432" s="662" t="s">
        <v>581</v>
      </c>
      <c r="C2432" s="662" t="s">
        <v>2731</v>
      </c>
      <c r="D2432" s="743" t="s">
        <v>4537</v>
      </c>
      <c r="E2432" s="744" t="s">
        <v>2760</v>
      </c>
      <c r="F2432" s="662" t="s">
        <v>2728</v>
      </c>
      <c r="G2432" s="662" t="s">
        <v>2795</v>
      </c>
      <c r="H2432" s="662" t="s">
        <v>582</v>
      </c>
      <c r="I2432" s="662" t="s">
        <v>3204</v>
      </c>
      <c r="J2432" s="662" t="s">
        <v>3205</v>
      </c>
      <c r="K2432" s="662" t="s">
        <v>3206</v>
      </c>
      <c r="L2432" s="663">
        <v>180</v>
      </c>
      <c r="M2432" s="663">
        <v>180</v>
      </c>
      <c r="N2432" s="662">
        <v>1</v>
      </c>
      <c r="O2432" s="745">
        <v>1</v>
      </c>
      <c r="P2432" s="663">
        <v>180</v>
      </c>
      <c r="Q2432" s="678">
        <v>1</v>
      </c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11</v>
      </c>
      <c r="B2433" s="662" t="s">
        <v>581</v>
      </c>
      <c r="C2433" s="662" t="s">
        <v>2731</v>
      </c>
      <c r="D2433" s="743" t="s">
        <v>4537</v>
      </c>
      <c r="E2433" s="744" t="s">
        <v>2760</v>
      </c>
      <c r="F2433" s="662" t="s">
        <v>2728</v>
      </c>
      <c r="G2433" s="662" t="s">
        <v>2795</v>
      </c>
      <c r="H2433" s="662" t="s">
        <v>582</v>
      </c>
      <c r="I2433" s="662" t="s">
        <v>3427</v>
      </c>
      <c r="J2433" s="662" t="s">
        <v>3428</v>
      </c>
      <c r="K2433" s="662" t="s">
        <v>3429</v>
      </c>
      <c r="L2433" s="663">
        <v>250</v>
      </c>
      <c r="M2433" s="663">
        <v>250</v>
      </c>
      <c r="N2433" s="662">
        <v>1</v>
      </c>
      <c r="O2433" s="745">
        <v>1</v>
      </c>
      <c r="P2433" s="663">
        <v>250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11</v>
      </c>
      <c r="B2434" s="662" t="s">
        <v>581</v>
      </c>
      <c r="C2434" s="662" t="s">
        <v>2731</v>
      </c>
      <c r="D2434" s="743" t="s">
        <v>4537</v>
      </c>
      <c r="E2434" s="744" t="s">
        <v>2760</v>
      </c>
      <c r="F2434" s="662" t="s">
        <v>2728</v>
      </c>
      <c r="G2434" s="662" t="s">
        <v>2795</v>
      </c>
      <c r="H2434" s="662" t="s">
        <v>582</v>
      </c>
      <c r="I2434" s="662" t="s">
        <v>3430</v>
      </c>
      <c r="J2434" s="662" t="s">
        <v>3431</v>
      </c>
      <c r="K2434" s="662"/>
      <c r="L2434" s="663">
        <v>750</v>
      </c>
      <c r="M2434" s="663">
        <v>750</v>
      </c>
      <c r="N2434" s="662">
        <v>1</v>
      </c>
      <c r="O2434" s="745">
        <v>1</v>
      </c>
      <c r="P2434" s="663">
        <v>750</v>
      </c>
      <c r="Q2434" s="678">
        <v>1</v>
      </c>
      <c r="R2434" s="662">
        <v>1</v>
      </c>
      <c r="S2434" s="678">
        <v>1</v>
      </c>
      <c r="T2434" s="745">
        <v>1</v>
      </c>
      <c r="U2434" s="701">
        <v>1</v>
      </c>
    </row>
    <row r="2435" spans="1:21" ht="14.4" customHeight="1" x14ac:dyDescent="0.3">
      <c r="A2435" s="661">
        <v>11</v>
      </c>
      <c r="B2435" s="662" t="s">
        <v>581</v>
      </c>
      <c r="C2435" s="662" t="s">
        <v>2731</v>
      </c>
      <c r="D2435" s="743" t="s">
        <v>4537</v>
      </c>
      <c r="E2435" s="744" t="s">
        <v>2760</v>
      </c>
      <c r="F2435" s="662" t="s">
        <v>2728</v>
      </c>
      <c r="G2435" s="662" t="s">
        <v>2795</v>
      </c>
      <c r="H2435" s="662" t="s">
        <v>582</v>
      </c>
      <c r="I2435" s="662" t="s">
        <v>3207</v>
      </c>
      <c r="J2435" s="662" t="s">
        <v>3208</v>
      </c>
      <c r="K2435" s="662"/>
      <c r="L2435" s="663">
        <v>600</v>
      </c>
      <c r="M2435" s="663">
        <v>1200</v>
      </c>
      <c r="N2435" s="662">
        <v>2</v>
      </c>
      <c r="O2435" s="745">
        <v>2</v>
      </c>
      <c r="P2435" s="663">
        <v>1200</v>
      </c>
      <c r="Q2435" s="678">
        <v>1</v>
      </c>
      <c r="R2435" s="662">
        <v>2</v>
      </c>
      <c r="S2435" s="678">
        <v>1</v>
      </c>
      <c r="T2435" s="745">
        <v>2</v>
      </c>
      <c r="U2435" s="701">
        <v>1</v>
      </c>
    </row>
    <row r="2436" spans="1:21" ht="14.4" customHeight="1" x14ac:dyDescent="0.3">
      <c r="A2436" s="661">
        <v>11</v>
      </c>
      <c r="B2436" s="662" t="s">
        <v>581</v>
      </c>
      <c r="C2436" s="662" t="s">
        <v>2731</v>
      </c>
      <c r="D2436" s="743" t="s">
        <v>4537</v>
      </c>
      <c r="E2436" s="744" t="s">
        <v>2760</v>
      </c>
      <c r="F2436" s="662" t="s">
        <v>2728</v>
      </c>
      <c r="G2436" s="662" t="s">
        <v>2795</v>
      </c>
      <c r="H2436" s="662" t="s">
        <v>582</v>
      </c>
      <c r="I2436" s="662" t="s">
        <v>3569</v>
      </c>
      <c r="J2436" s="662" t="s">
        <v>3570</v>
      </c>
      <c r="K2436" s="662" t="s">
        <v>3571</v>
      </c>
      <c r="L2436" s="663">
        <v>600</v>
      </c>
      <c r="M2436" s="663">
        <v>600</v>
      </c>
      <c r="N2436" s="662">
        <v>1</v>
      </c>
      <c r="O2436" s="745">
        <v>1</v>
      </c>
      <c r="P2436" s="663">
        <v>600</v>
      </c>
      <c r="Q2436" s="678">
        <v>1</v>
      </c>
      <c r="R2436" s="662">
        <v>1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11</v>
      </c>
      <c r="B2437" s="662" t="s">
        <v>581</v>
      </c>
      <c r="C2437" s="662" t="s">
        <v>2731</v>
      </c>
      <c r="D2437" s="743" t="s">
        <v>4537</v>
      </c>
      <c r="E2437" s="744" t="s">
        <v>2760</v>
      </c>
      <c r="F2437" s="662" t="s">
        <v>2728</v>
      </c>
      <c r="G2437" s="662" t="s">
        <v>2795</v>
      </c>
      <c r="H2437" s="662" t="s">
        <v>582</v>
      </c>
      <c r="I2437" s="662" t="s">
        <v>3505</v>
      </c>
      <c r="J2437" s="662" t="s">
        <v>3506</v>
      </c>
      <c r="K2437" s="662" t="s">
        <v>3507</v>
      </c>
      <c r="L2437" s="663">
        <v>350</v>
      </c>
      <c r="M2437" s="663">
        <v>350</v>
      </c>
      <c r="N2437" s="662">
        <v>1</v>
      </c>
      <c r="O2437" s="745">
        <v>1</v>
      </c>
      <c r="P2437" s="663">
        <v>350</v>
      </c>
      <c r="Q2437" s="678">
        <v>1</v>
      </c>
      <c r="R2437" s="662">
        <v>1</v>
      </c>
      <c r="S2437" s="678">
        <v>1</v>
      </c>
      <c r="T2437" s="745">
        <v>1</v>
      </c>
      <c r="U2437" s="701">
        <v>1</v>
      </c>
    </row>
    <row r="2438" spans="1:21" ht="14.4" customHeight="1" x14ac:dyDescent="0.3">
      <c r="A2438" s="661">
        <v>11</v>
      </c>
      <c r="B2438" s="662" t="s">
        <v>581</v>
      </c>
      <c r="C2438" s="662" t="s">
        <v>2731</v>
      </c>
      <c r="D2438" s="743" t="s">
        <v>4537</v>
      </c>
      <c r="E2438" s="744" t="s">
        <v>2760</v>
      </c>
      <c r="F2438" s="662" t="s">
        <v>2728</v>
      </c>
      <c r="G2438" s="662" t="s">
        <v>2795</v>
      </c>
      <c r="H2438" s="662" t="s">
        <v>582</v>
      </c>
      <c r="I2438" s="662" t="s">
        <v>3221</v>
      </c>
      <c r="J2438" s="662" t="s">
        <v>3222</v>
      </c>
      <c r="K2438" s="662" t="s">
        <v>3223</v>
      </c>
      <c r="L2438" s="663">
        <v>2140.3000000000002</v>
      </c>
      <c r="M2438" s="663">
        <v>4280.6000000000004</v>
      </c>
      <c r="N2438" s="662">
        <v>2</v>
      </c>
      <c r="O2438" s="745">
        <v>1</v>
      </c>
      <c r="P2438" s="663">
        <v>4280.6000000000004</v>
      </c>
      <c r="Q2438" s="678">
        <v>1</v>
      </c>
      <c r="R2438" s="662">
        <v>2</v>
      </c>
      <c r="S2438" s="678">
        <v>1</v>
      </c>
      <c r="T2438" s="745">
        <v>1</v>
      </c>
      <c r="U2438" s="701">
        <v>1</v>
      </c>
    </row>
    <row r="2439" spans="1:21" ht="14.4" customHeight="1" x14ac:dyDescent="0.3">
      <c r="A2439" s="661">
        <v>11</v>
      </c>
      <c r="B2439" s="662" t="s">
        <v>581</v>
      </c>
      <c r="C2439" s="662" t="s">
        <v>2731</v>
      </c>
      <c r="D2439" s="743" t="s">
        <v>4537</v>
      </c>
      <c r="E2439" s="744" t="s">
        <v>2760</v>
      </c>
      <c r="F2439" s="662" t="s">
        <v>2728</v>
      </c>
      <c r="G2439" s="662" t="s">
        <v>2795</v>
      </c>
      <c r="H2439" s="662" t="s">
        <v>582</v>
      </c>
      <c r="I2439" s="662" t="s">
        <v>3227</v>
      </c>
      <c r="J2439" s="662" t="s">
        <v>3228</v>
      </c>
      <c r="K2439" s="662" t="s">
        <v>3229</v>
      </c>
      <c r="L2439" s="663">
        <v>1000</v>
      </c>
      <c r="M2439" s="663">
        <v>2000</v>
      </c>
      <c r="N2439" s="662">
        <v>2</v>
      </c>
      <c r="O2439" s="745">
        <v>2</v>
      </c>
      <c r="P2439" s="663">
        <v>2000</v>
      </c>
      <c r="Q2439" s="678">
        <v>1</v>
      </c>
      <c r="R2439" s="662">
        <v>2</v>
      </c>
      <c r="S2439" s="678">
        <v>1</v>
      </c>
      <c r="T2439" s="745">
        <v>2</v>
      </c>
      <c r="U2439" s="701">
        <v>1</v>
      </c>
    </row>
    <row r="2440" spans="1:21" ht="14.4" customHeight="1" x14ac:dyDescent="0.3">
      <c r="A2440" s="661">
        <v>11</v>
      </c>
      <c r="B2440" s="662" t="s">
        <v>581</v>
      </c>
      <c r="C2440" s="662" t="s">
        <v>2731</v>
      </c>
      <c r="D2440" s="743" t="s">
        <v>4537</v>
      </c>
      <c r="E2440" s="744" t="s">
        <v>2760</v>
      </c>
      <c r="F2440" s="662" t="s">
        <v>2728</v>
      </c>
      <c r="G2440" s="662" t="s">
        <v>2795</v>
      </c>
      <c r="H2440" s="662" t="s">
        <v>582</v>
      </c>
      <c r="I2440" s="662" t="s">
        <v>4500</v>
      </c>
      <c r="J2440" s="662" t="s">
        <v>4501</v>
      </c>
      <c r="K2440" s="662" t="s">
        <v>4502</v>
      </c>
      <c r="L2440" s="663">
        <v>114.71</v>
      </c>
      <c r="M2440" s="663">
        <v>114.71</v>
      </c>
      <c r="N2440" s="662">
        <v>1</v>
      </c>
      <c r="O2440" s="745">
        <v>1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11</v>
      </c>
      <c r="B2441" s="662" t="s">
        <v>581</v>
      </c>
      <c r="C2441" s="662" t="s">
        <v>2731</v>
      </c>
      <c r="D2441" s="743" t="s">
        <v>4537</v>
      </c>
      <c r="E2441" s="744" t="s">
        <v>2760</v>
      </c>
      <c r="F2441" s="662" t="s">
        <v>2728</v>
      </c>
      <c r="G2441" s="662" t="s">
        <v>2795</v>
      </c>
      <c r="H2441" s="662" t="s">
        <v>582</v>
      </c>
      <c r="I2441" s="662" t="s">
        <v>4503</v>
      </c>
      <c r="J2441" s="662" t="s">
        <v>4504</v>
      </c>
      <c r="K2441" s="662" t="s">
        <v>4505</v>
      </c>
      <c r="L2441" s="663">
        <v>3000</v>
      </c>
      <c r="M2441" s="663">
        <v>3000</v>
      </c>
      <c r="N2441" s="662">
        <v>1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11</v>
      </c>
      <c r="B2442" s="662" t="s">
        <v>581</v>
      </c>
      <c r="C2442" s="662" t="s">
        <v>2731</v>
      </c>
      <c r="D2442" s="743" t="s">
        <v>4537</v>
      </c>
      <c r="E2442" s="744" t="s">
        <v>2760</v>
      </c>
      <c r="F2442" s="662" t="s">
        <v>2728</v>
      </c>
      <c r="G2442" s="662" t="s">
        <v>2809</v>
      </c>
      <c r="H2442" s="662" t="s">
        <v>582</v>
      </c>
      <c r="I2442" s="662" t="s">
        <v>3463</v>
      </c>
      <c r="J2442" s="662" t="s">
        <v>3464</v>
      </c>
      <c r="K2442" s="662" t="s">
        <v>3465</v>
      </c>
      <c r="L2442" s="663">
        <v>260</v>
      </c>
      <c r="M2442" s="663">
        <v>520</v>
      </c>
      <c r="N2442" s="662">
        <v>2</v>
      </c>
      <c r="O2442" s="745">
        <v>1</v>
      </c>
      <c r="P2442" s="663">
        <v>520</v>
      </c>
      <c r="Q2442" s="678">
        <v>1</v>
      </c>
      <c r="R2442" s="662">
        <v>2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11</v>
      </c>
      <c r="B2443" s="662" t="s">
        <v>581</v>
      </c>
      <c r="C2443" s="662" t="s">
        <v>2731</v>
      </c>
      <c r="D2443" s="743" t="s">
        <v>4537</v>
      </c>
      <c r="E2443" s="744" t="s">
        <v>2760</v>
      </c>
      <c r="F2443" s="662" t="s">
        <v>2728</v>
      </c>
      <c r="G2443" s="662" t="s">
        <v>2809</v>
      </c>
      <c r="H2443" s="662" t="s">
        <v>582</v>
      </c>
      <c r="I2443" s="662" t="s">
        <v>2921</v>
      </c>
      <c r="J2443" s="662" t="s">
        <v>2922</v>
      </c>
      <c r="K2443" s="662" t="s">
        <v>2923</v>
      </c>
      <c r="L2443" s="663">
        <v>200</v>
      </c>
      <c r="M2443" s="663">
        <v>1600</v>
      </c>
      <c r="N2443" s="662">
        <v>8</v>
      </c>
      <c r="O2443" s="745">
        <v>4</v>
      </c>
      <c r="P2443" s="663">
        <v>1600</v>
      </c>
      <c r="Q2443" s="678">
        <v>1</v>
      </c>
      <c r="R2443" s="662">
        <v>8</v>
      </c>
      <c r="S2443" s="678">
        <v>1</v>
      </c>
      <c r="T2443" s="745">
        <v>4</v>
      </c>
      <c r="U2443" s="701">
        <v>1</v>
      </c>
    </row>
    <row r="2444" spans="1:21" ht="14.4" customHeight="1" x14ac:dyDescent="0.3">
      <c r="A2444" s="661">
        <v>11</v>
      </c>
      <c r="B2444" s="662" t="s">
        <v>581</v>
      </c>
      <c r="C2444" s="662" t="s">
        <v>2731</v>
      </c>
      <c r="D2444" s="743" t="s">
        <v>4537</v>
      </c>
      <c r="E2444" s="744" t="s">
        <v>2760</v>
      </c>
      <c r="F2444" s="662" t="s">
        <v>2728</v>
      </c>
      <c r="G2444" s="662" t="s">
        <v>2809</v>
      </c>
      <c r="H2444" s="662" t="s">
        <v>582</v>
      </c>
      <c r="I2444" s="662" t="s">
        <v>2813</v>
      </c>
      <c r="J2444" s="662" t="s">
        <v>2814</v>
      </c>
      <c r="K2444" s="662" t="s">
        <v>2815</v>
      </c>
      <c r="L2444" s="663">
        <v>278.75</v>
      </c>
      <c r="M2444" s="663">
        <v>6132.5</v>
      </c>
      <c r="N2444" s="662">
        <v>22</v>
      </c>
      <c r="O2444" s="745">
        <v>11</v>
      </c>
      <c r="P2444" s="663">
        <v>6132.5</v>
      </c>
      <c r="Q2444" s="678">
        <v>1</v>
      </c>
      <c r="R2444" s="662">
        <v>22</v>
      </c>
      <c r="S2444" s="678">
        <v>1</v>
      </c>
      <c r="T2444" s="745">
        <v>11</v>
      </c>
      <c r="U2444" s="701">
        <v>1</v>
      </c>
    </row>
    <row r="2445" spans="1:21" ht="14.4" customHeight="1" x14ac:dyDescent="0.3">
      <c r="A2445" s="661">
        <v>11</v>
      </c>
      <c r="B2445" s="662" t="s">
        <v>581</v>
      </c>
      <c r="C2445" s="662" t="s">
        <v>2731</v>
      </c>
      <c r="D2445" s="743" t="s">
        <v>4537</v>
      </c>
      <c r="E2445" s="744" t="s">
        <v>2760</v>
      </c>
      <c r="F2445" s="662" t="s">
        <v>2728</v>
      </c>
      <c r="G2445" s="662" t="s">
        <v>3278</v>
      </c>
      <c r="H2445" s="662" t="s">
        <v>582</v>
      </c>
      <c r="I2445" s="662" t="s">
        <v>3854</v>
      </c>
      <c r="J2445" s="662" t="s">
        <v>3855</v>
      </c>
      <c r="K2445" s="662" t="s">
        <v>3856</v>
      </c>
      <c r="L2445" s="663">
        <v>1659.44</v>
      </c>
      <c r="M2445" s="663">
        <v>1659.44</v>
      </c>
      <c r="N2445" s="662">
        <v>1</v>
      </c>
      <c r="O2445" s="745">
        <v>1</v>
      </c>
      <c r="P2445" s="663">
        <v>1659.44</v>
      </c>
      <c r="Q2445" s="678">
        <v>1</v>
      </c>
      <c r="R2445" s="662">
        <v>1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11</v>
      </c>
      <c r="B2446" s="662" t="s">
        <v>581</v>
      </c>
      <c r="C2446" s="662" t="s">
        <v>2731</v>
      </c>
      <c r="D2446" s="743" t="s">
        <v>4537</v>
      </c>
      <c r="E2446" s="744" t="s">
        <v>2760</v>
      </c>
      <c r="F2446" s="662" t="s">
        <v>2728</v>
      </c>
      <c r="G2446" s="662" t="s">
        <v>3278</v>
      </c>
      <c r="H2446" s="662" t="s">
        <v>582</v>
      </c>
      <c r="I2446" s="662" t="s">
        <v>3279</v>
      </c>
      <c r="J2446" s="662" t="s">
        <v>3280</v>
      </c>
      <c r="K2446" s="662" t="s">
        <v>3281</v>
      </c>
      <c r="L2446" s="663">
        <v>1659.44</v>
      </c>
      <c r="M2446" s="663">
        <v>3318.88</v>
      </c>
      <c r="N2446" s="662">
        <v>2</v>
      </c>
      <c r="O2446" s="745">
        <v>2</v>
      </c>
      <c r="P2446" s="663">
        <v>3318.88</v>
      </c>
      <c r="Q2446" s="678">
        <v>1</v>
      </c>
      <c r="R2446" s="662">
        <v>2</v>
      </c>
      <c r="S2446" s="678">
        <v>1</v>
      </c>
      <c r="T2446" s="745">
        <v>2</v>
      </c>
      <c r="U2446" s="701">
        <v>1</v>
      </c>
    </row>
    <row r="2447" spans="1:21" ht="14.4" customHeight="1" x14ac:dyDescent="0.3">
      <c r="A2447" s="661">
        <v>11</v>
      </c>
      <c r="B2447" s="662" t="s">
        <v>581</v>
      </c>
      <c r="C2447" s="662" t="s">
        <v>2731</v>
      </c>
      <c r="D2447" s="743" t="s">
        <v>4537</v>
      </c>
      <c r="E2447" s="744" t="s">
        <v>2760</v>
      </c>
      <c r="F2447" s="662" t="s">
        <v>2728</v>
      </c>
      <c r="G2447" s="662" t="s">
        <v>3278</v>
      </c>
      <c r="H2447" s="662" t="s">
        <v>582</v>
      </c>
      <c r="I2447" s="662" t="s">
        <v>3857</v>
      </c>
      <c r="J2447" s="662" t="s">
        <v>3858</v>
      </c>
      <c r="K2447" s="662" t="s">
        <v>3859</v>
      </c>
      <c r="L2447" s="663">
        <v>1659.44</v>
      </c>
      <c r="M2447" s="663">
        <v>1659.44</v>
      </c>
      <c r="N2447" s="662">
        <v>1</v>
      </c>
      <c r="O2447" s="745">
        <v>1</v>
      </c>
      <c r="P2447" s="663">
        <v>1659.44</v>
      </c>
      <c r="Q2447" s="678">
        <v>1</v>
      </c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11</v>
      </c>
      <c r="B2448" s="662" t="s">
        <v>581</v>
      </c>
      <c r="C2448" s="662" t="s">
        <v>2731</v>
      </c>
      <c r="D2448" s="743" t="s">
        <v>4537</v>
      </c>
      <c r="E2448" s="744" t="s">
        <v>2760</v>
      </c>
      <c r="F2448" s="662" t="s">
        <v>2728</v>
      </c>
      <c r="G2448" s="662" t="s">
        <v>3278</v>
      </c>
      <c r="H2448" s="662" t="s">
        <v>582</v>
      </c>
      <c r="I2448" s="662" t="s">
        <v>4030</v>
      </c>
      <c r="J2448" s="662" t="s">
        <v>4031</v>
      </c>
      <c r="K2448" s="662" t="s">
        <v>4032</v>
      </c>
      <c r="L2448" s="663">
        <v>553.15</v>
      </c>
      <c r="M2448" s="663">
        <v>1106.3</v>
      </c>
      <c r="N2448" s="662">
        <v>2</v>
      </c>
      <c r="O2448" s="745">
        <v>2</v>
      </c>
      <c r="P2448" s="663">
        <v>553.15</v>
      </c>
      <c r="Q2448" s="678">
        <v>0.5</v>
      </c>
      <c r="R2448" s="662">
        <v>1</v>
      </c>
      <c r="S2448" s="678">
        <v>0.5</v>
      </c>
      <c r="T2448" s="745">
        <v>1</v>
      </c>
      <c r="U2448" s="701">
        <v>0.5</v>
      </c>
    </row>
    <row r="2449" spans="1:21" ht="14.4" customHeight="1" x14ac:dyDescent="0.3">
      <c r="A2449" s="661">
        <v>11</v>
      </c>
      <c r="B2449" s="662" t="s">
        <v>581</v>
      </c>
      <c r="C2449" s="662" t="s">
        <v>2731</v>
      </c>
      <c r="D2449" s="743" t="s">
        <v>4537</v>
      </c>
      <c r="E2449" s="744" t="s">
        <v>2761</v>
      </c>
      <c r="F2449" s="662" t="s">
        <v>2726</v>
      </c>
      <c r="G2449" s="662" t="s">
        <v>3018</v>
      </c>
      <c r="H2449" s="662" t="s">
        <v>582</v>
      </c>
      <c r="I2449" s="662" t="s">
        <v>3926</v>
      </c>
      <c r="J2449" s="662" t="s">
        <v>3927</v>
      </c>
      <c r="K2449" s="662" t="s">
        <v>3928</v>
      </c>
      <c r="L2449" s="663">
        <v>0</v>
      </c>
      <c r="M2449" s="663">
        <v>0</v>
      </c>
      <c r="N2449" s="662">
        <v>1</v>
      </c>
      <c r="O2449" s="745">
        <v>1</v>
      </c>
      <c r="P2449" s="663">
        <v>0</v>
      </c>
      <c r="Q2449" s="678"/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11</v>
      </c>
      <c r="B2450" s="662" t="s">
        <v>581</v>
      </c>
      <c r="C2450" s="662" t="s">
        <v>2731</v>
      </c>
      <c r="D2450" s="743" t="s">
        <v>4537</v>
      </c>
      <c r="E2450" s="744" t="s">
        <v>2761</v>
      </c>
      <c r="F2450" s="662" t="s">
        <v>2726</v>
      </c>
      <c r="G2450" s="662" t="s">
        <v>2769</v>
      </c>
      <c r="H2450" s="662" t="s">
        <v>582</v>
      </c>
      <c r="I2450" s="662" t="s">
        <v>897</v>
      </c>
      <c r="J2450" s="662" t="s">
        <v>898</v>
      </c>
      <c r="K2450" s="662" t="s">
        <v>2770</v>
      </c>
      <c r="L2450" s="663">
        <v>54.81</v>
      </c>
      <c r="M2450" s="663">
        <v>54.81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11</v>
      </c>
      <c r="B2451" s="662" t="s">
        <v>581</v>
      </c>
      <c r="C2451" s="662" t="s">
        <v>2731</v>
      </c>
      <c r="D2451" s="743" t="s">
        <v>4537</v>
      </c>
      <c r="E2451" s="744" t="s">
        <v>2761</v>
      </c>
      <c r="F2451" s="662" t="s">
        <v>2726</v>
      </c>
      <c r="G2451" s="662" t="s">
        <v>2769</v>
      </c>
      <c r="H2451" s="662" t="s">
        <v>582</v>
      </c>
      <c r="I2451" s="662" t="s">
        <v>3940</v>
      </c>
      <c r="J2451" s="662" t="s">
        <v>3801</v>
      </c>
      <c r="K2451" s="662" t="s">
        <v>3941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11</v>
      </c>
      <c r="B2452" s="662" t="s">
        <v>581</v>
      </c>
      <c r="C2452" s="662" t="s">
        <v>2731</v>
      </c>
      <c r="D2452" s="743" t="s">
        <v>4537</v>
      </c>
      <c r="E2452" s="744" t="s">
        <v>2761</v>
      </c>
      <c r="F2452" s="662" t="s">
        <v>2726</v>
      </c>
      <c r="G2452" s="662" t="s">
        <v>2769</v>
      </c>
      <c r="H2452" s="662" t="s">
        <v>582</v>
      </c>
      <c r="I2452" s="662" t="s">
        <v>4063</v>
      </c>
      <c r="J2452" s="662" t="s">
        <v>3946</v>
      </c>
      <c r="K2452" s="662" t="s">
        <v>4064</v>
      </c>
      <c r="L2452" s="663">
        <v>0</v>
      </c>
      <c r="M2452" s="663">
        <v>0</v>
      </c>
      <c r="N2452" s="662">
        <v>1</v>
      </c>
      <c r="O2452" s="745">
        <v>1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11</v>
      </c>
      <c r="B2453" s="662" t="s">
        <v>581</v>
      </c>
      <c r="C2453" s="662" t="s">
        <v>2731</v>
      </c>
      <c r="D2453" s="743" t="s">
        <v>4537</v>
      </c>
      <c r="E2453" s="744" t="s">
        <v>2761</v>
      </c>
      <c r="F2453" s="662" t="s">
        <v>2726</v>
      </c>
      <c r="G2453" s="662" t="s">
        <v>2783</v>
      </c>
      <c r="H2453" s="662" t="s">
        <v>1064</v>
      </c>
      <c r="I2453" s="662" t="s">
        <v>1073</v>
      </c>
      <c r="J2453" s="662" t="s">
        <v>1074</v>
      </c>
      <c r="K2453" s="662" t="s">
        <v>2608</v>
      </c>
      <c r="L2453" s="663">
        <v>36.54</v>
      </c>
      <c r="M2453" s="663">
        <v>146.16</v>
      </c>
      <c r="N2453" s="662">
        <v>4</v>
      </c>
      <c r="O2453" s="745">
        <v>3</v>
      </c>
      <c r="P2453" s="663">
        <v>73.08</v>
      </c>
      <c r="Q2453" s="678">
        <v>0.5</v>
      </c>
      <c r="R2453" s="662">
        <v>2</v>
      </c>
      <c r="S2453" s="678">
        <v>0.5</v>
      </c>
      <c r="T2453" s="745">
        <v>1.5</v>
      </c>
      <c r="U2453" s="701">
        <v>0.5</v>
      </c>
    </row>
    <row r="2454" spans="1:21" ht="14.4" customHeight="1" x14ac:dyDescent="0.3">
      <c r="A2454" s="661">
        <v>11</v>
      </c>
      <c r="B2454" s="662" t="s">
        <v>581</v>
      </c>
      <c r="C2454" s="662" t="s">
        <v>2731</v>
      </c>
      <c r="D2454" s="743" t="s">
        <v>4537</v>
      </c>
      <c r="E2454" s="744" t="s">
        <v>2761</v>
      </c>
      <c r="F2454" s="662" t="s">
        <v>2726</v>
      </c>
      <c r="G2454" s="662" t="s">
        <v>4506</v>
      </c>
      <c r="H2454" s="662" t="s">
        <v>582</v>
      </c>
      <c r="I2454" s="662" t="s">
        <v>4507</v>
      </c>
      <c r="J2454" s="662" t="s">
        <v>4508</v>
      </c>
      <c r="K2454" s="662" t="s">
        <v>4509</v>
      </c>
      <c r="L2454" s="663">
        <v>57.19</v>
      </c>
      <c r="M2454" s="663">
        <v>57.19</v>
      </c>
      <c r="N2454" s="662">
        <v>1</v>
      </c>
      <c r="O2454" s="745">
        <v>0.5</v>
      </c>
      <c r="P2454" s="663">
        <v>57.19</v>
      </c>
      <c r="Q2454" s="678">
        <v>1</v>
      </c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11</v>
      </c>
      <c r="B2455" s="662" t="s">
        <v>581</v>
      </c>
      <c r="C2455" s="662" t="s">
        <v>2731</v>
      </c>
      <c r="D2455" s="743" t="s">
        <v>4537</v>
      </c>
      <c r="E2455" s="744" t="s">
        <v>2761</v>
      </c>
      <c r="F2455" s="662" t="s">
        <v>2728</v>
      </c>
      <c r="G2455" s="662" t="s">
        <v>2809</v>
      </c>
      <c r="H2455" s="662" t="s">
        <v>582</v>
      </c>
      <c r="I2455" s="662" t="s">
        <v>2813</v>
      </c>
      <c r="J2455" s="662" t="s">
        <v>2814</v>
      </c>
      <c r="K2455" s="662" t="s">
        <v>2815</v>
      </c>
      <c r="L2455" s="663">
        <v>278.75</v>
      </c>
      <c r="M2455" s="663">
        <v>557.5</v>
      </c>
      <c r="N2455" s="662">
        <v>2</v>
      </c>
      <c r="O2455" s="745">
        <v>1</v>
      </c>
      <c r="P2455" s="663">
        <v>557.5</v>
      </c>
      <c r="Q2455" s="678">
        <v>1</v>
      </c>
      <c r="R2455" s="662">
        <v>2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11</v>
      </c>
      <c r="B2456" s="662" t="s">
        <v>581</v>
      </c>
      <c r="C2456" s="662" t="s">
        <v>2731</v>
      </c>
      <c r="D2456" s="743" t="s">
        <v>4537</v>
      </c>
      <c r="E2456" s="744" t="s">
        <v>2762</v>
      </c>
      <c r="F2456" s="662" t="s">
        <v>2726</v>
      </c>
      <c r="G2456" s="662" t="s">
        <v>3290</v>
      </c>
      <c r="H2456" s="662" t="s">
        <v>582</v>
      </c>
      <c r="I2456" s="662" t="s">
        <v>4166</v>
      </c>
      <c r="J2456" s="662" t="s">
        <v>3292</v>
      </c>
      <c r="K2456" s="662" t="s">
        <v>4167</v>
      </c>
      <c r="L2456" s="663">
        <v>0</v>
      </c>
      <c r="M2456" s="663">
        <v>0</v>
      </c>
      <c r="N2456" s="662">
        <v>3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11</v>
      </c>
      <c r="B2457" s="662" t="s">
        <v>581</v>
      </c>
      <c r="C2457" s="662" t="s">
        <v>2731</v>
      </c>
      <c r="D2457" s="743" t="s">
        <v>4537</v>
      </c>
      <c r="E2457" s="744" t="s">
        <v>2762</v>
      </c>
      <c r="F2457" s="662" t="s">
        <v>2726</v>
      </c>
      <c r="G2457" s="662" t="s">
        <v>2765</v>
      </c>
      <c r="H2457" s="662" t="s">
        <v>1064</v>
      </c>
      <c r="I2457" s="662" t="s">
        <v>1272</v>
      </c>
      <c r="J2457" s="662" t="s">
        <v>2587</v>
      </c>
      <c r="K2457" s="662" t="s">
        <v>2588</v>
      </c>
      <c r="L2457" s="663">
        <v>154.36000000000001</v>
      </c>
      <c r="M2457" s="663">
        <v>308.72000000000003</v>
      </c>
      <c r="N2457" s="662">
        <v>2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11</v>
      </c>
      <c r="B2458" s="662" t="s">
        <v>581</v>
      </c>
      <c r="C2458" s="662" t="s">
        <v>2731</v>
      </c>
      <c r="D2458" s="743" t="s">
        <v>4537</v>
      </c>
      <c r="E2458" s="744" t="s">
        <v>2762</v>
      </c>
      <c r="F2458" s="662" t="s">
        <v>2726</v>
      </c>
      <c r="G2458" s="662" t="s">
        <v>2765</v>
      </c>
      <c r="H2458" s="662" t="s">
        <v>1064</v>
      </c>
      <c r="I2458" s="662" t="s">
        <v>2965</v>
      </c>
      <c r="J2458" s="662" t="s">
        <v>2587</v>
      </c>
      <c r="K2458" s="662" t="s">
        <v>2951</v>
      </c>
      <c r="L2458" s="663">
        <v>225.06</v>
      </c>
      <c r="M2458" s="663">
        <v>225.06</v>
      </c>
      <c r="N2458" s="662">
        <v>1</v>
      </c>
      <c r="O2458" s="745">
        <v>0.5</v>
      </c>
      <c r="P2458" s="663">
        <v>225.06</v>
      </c>
      <c r="Q2458" s="678">
        <v>1</v>
      </c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11</v>
      </c>
      <c r="B2459" s="662" t="s">
        <v>581</v>
      </c>
      <c r="C2459" s="662" t="s">
        <v>2731</v>
      </c>
      <c r="D2459" s="743" t="s">
        <v>4537</v>
      </c>
      <c r="E2459" s="744" t="s">
        <v>2762</v>
      </c>
      <c r="F2459" s="662" t="s">
        <v>2726</v>
      </c>
      <c r="G2459" s="662" t="s">
        <v>2966</v>
      </c>
      <c r="H2459" s="662" t="s">
        <v>582</v>
      </c>
      <c r="I2459" s="662" t="s">
        <v>2967</v>
      </c>
      <c r="J2459" s="662" t="s">
        <v>2968</v>
      </c>
      <c r="K2459" s="662" t="s">
        <v>2969</v>
      </c>
      <c r="L2459" s="663">
        <v>159.71</v>
      </c>
      <c r="M2459" s="663">
        <v>479.13</v>
      </c>
      <c r="N2459" s="662">
        <v>3</v>
      </c>
      <c r="O2459" s="745">
        <v>1</v>
      </c>
      <c r="P2459" s="663">
        <v>479.13</v>
      </c>
      <c r="Q2459" s="678">
        <v>1</v>
      </c>
      <c r="R2459" s="662">
        <v>3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11</v>
      </c>
      <c r="B2460" s="662" t="s">
        <v>581</v>
      </c>
      <c r="C2460" s="662" t="s">
        <v>2731</v>
      </c>
      <c r="D2460" s="743" t="s">
        <v>4537</v>
      </c>
      <c r="E2460" s="744" t="s">
        <v>2762</v>
      </c>
      <c r="F2460" s="662" t="s">
        <v>2726</v>
      </c>
      <c r="G2460" s="662" t="s">
        <v>3623</v>
      </c>
      <c r="H2460" s="662" t="s">
        <v>582</v>
      </c>
      <c r="I2460" s="662" t="s">
        <v>3796</v>
      </c>
      <c r="J2460" s="662" t="s">
        <v>3797</v>
      </c>
      <c r="K2460" s="662" t="s">
        <v>3798</v>
      </c>
      <c r="L2460" s="663">
        <v>254.37</v>
      </c>
      <c r="M2460" s="663">
        <v>254.37</v>
      </c>
      <c r="N2460" s="662">
        <v>1</v>
      </c>
      <c r="O2460" s="745">
        <v>1</v>
      </c>
      <c r="P2460" s="663">
        <v>254.37</v>
      </c>
      <c r="Q2460" s="678">
        <v>1</v>
      </c>
      <c r="R2460" s="662">
        <v>1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11</v>
      </c>
      <c r="B2461" s="662" t="s">
        <v>581</v>
      </c>
      <c r="C2461" s="662" t="s">
        <v>2731</v>
      </c>
      <c r="D2461" s="743" t="s">
        <v>4537</v>
      </c>
      <c r="E2461" s="744" t="s">
        <v>2762</v>
      </c>
      <c r="F2461" s="662" t="s">
        <v>2726</v>
      </c>
      <c r="G2461" s="662" t="s">
        <v>2768</v>
      </c>
      <c r="H2461" s="662" t="s">
        <v>582</v>
      </c>
      <c r="I2461" s="662" t="s">
        <v>1957</v>
      </c>
      <c r="J2461" s="662" t="s">
        <v>1958</v>
      </c>
      <c r="K2461" s="662" t="s">
        <v>2594</v>
      </c>
      <c r="L2461" s="663">
        <v>78.33</v>
      </c>
      <c r="M2461" s="663">
        <v>78.33</v>
      </c>
      <c r="N2461" s="662">
        <v>1</v>
      </c>
      <c r="O2461" s="745">
        <v>0.5</v>
      </c>
      <c r="P2461" s="663">
        <v>78.33</v>
      </c>
      <c r="Q2461" s="678">
        <v>1</v>
      </c>
      <c r="R2461" s="662">
        <v>1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11</v>
      </c>
      <c r="B2462" s="662" t="s">
        <v>581</v>
      </c>
      <c r="C2462" s="662" t="s">
        <v>2731</v>
      </c>
      <c r="D2462" s="743" t="s">
        <v>4537</v>
      </c>
      <c r="E2462" s="744" t="s">
        <v>2762</v>
      </c>
      <c r="F2462" s="662" t="s">
        <v>2726</v>
      </c>
      <c r="G2462" s="662" t="s">
        <v>2769</v>
      </c>
      <c r="H2462" s="662" t="s">
        <v>582</v>
      </c>
      <c r="I2462" s="662" t="s">
        <v>897</v>
      </c>
      <c r="J2462" s="662" t="s">
        <v>898</v>
      </c>
      <c r="K2462" s="662" t="s">
        <v>2770</v>
      </c>
      <c r="L2462" s="663">
        <v>72.64</v>
      </c>
      <c r="M2462" s="663">
        <v>72.64</v>
      </c>
      <c r="N2462" s="662">
        <v>1</v>
      </c>
      <c r="O2462" s="745">
        <v>1</v>
      </c>
      <c r="P2462" s="663">
        <v>72.64</v>
      </c>
      <c r="Q2462" s="678">
        <v>1</v>
      </c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11</v>
      </c>
      <c r="B2463" s="662" t="s">
        <v>581</v>
      </c>
      <c r="C2463" s="662" t="s">
        <v>2731</v>
      </c>
      <c r="D2463" s="743" t="s">
        <v>4537</v>
      </c>
      <c r="E2463" s="744" t="s">
        <v>2762</v>
      </c>
      <c r="F2463" s="662" t="s">
        <v>2726</v>
      </c>
      <c r="G2463" s="662" t="s">
        <v>2769</v>
      </c>
      <c r="H2463" s="662" t="s">
        <v>582</v>
      </c>
      <c r="I2463" s="662" t="s">
        <v>4175</v>
      </c>
      <c r="J2463" s="662" t="s">
        <v>3016</v>
      </c>
      <c r="K2463" s="662" t="s">
        <v>4176</v>
      </c>
      <c r="L2463" s="663">
        <v>80.7</v>
      </c>
      <c r="M2463" s="663">
        <v>80.7</v>
      </c>
      <c r="N2463" s="662">
        <v>1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11</v>
      </c>
      <c r="B2464" s="662" t="s">
        <v>581</v>
      </c>
      <c r="C2464" s="662" t="s">
        <v>2731</v>
      </c>
      <c r="D2464" s="743" t="s">
        <v>4537</v>
      </c>
      <c r="E2464" s="744" t="s">
        <v>2762</v>
      </c>
      <c r="F2464" s="662" t="s">
        <v>2726</v>
      </c>
      <c r="G2464" s="662" t="s">
        <v>3057</v>
      </c>
      <c r="H2464" s="662" t="s">
        <v>582</v>
      </c>
      <c r="I2464" s="662" t="s">
        <v>4510</v>
      </c>
      <c r="J2464" s="662" t="s">
        <v>4511</v>
      </c>
      <c r="K2464" s="662" t="s">
        <v>3060</v>
      </c>
      <c r="L2464" s="663">
        <v>0</v>
      </c>
      <c r="M2464" s="663">
        <v>0</v>
      </c>
      <c r="N2464" s="662">
        <v>1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11</v>
      </c>
      <c r="B2465" s="662" t="s">
        <v>581</v>
      </c>
      <c r="C2465" s="662" t="s">
        <v>2731</v>
      </c>
      <c r="D2465" s="743" t="s">
        <v>4537</v>
      </c>
      <c r="E2465" s="744" t="s">
        <v>2762</v>
      </c>
      <c r="F2465" s="662" t="s">
        <v>2726</v>
      </c>
      <c r="G2465" s="662" t="s">
        <v>3067</v>
      </c>
      <c r="H2465" s="662" t="s">
        <v>582</v>
      </c>
      <c r="I2465" s="662" t="s">
        <v>3068</v>
      </c>
      <c r="J2465" s="662" t="s">
        <v>3069</v>
      </c>
      <c r="K2465" s="662" t="s">
        <v>3070</v>
      </c>
      <c r="L2465" s="663">
        <v>159.71</v>
      </c>
      <c r="M2465" s="663">
        <v>479.13</v>
      </c>
      <c r="N2465" s="662">
        <v>3</v>
      </c>
      <c r="O2465" s="745">
        <v>1</v>
      </c>
      <c r="P2465" s="663">
        <v>479.13</v>
      </c>
      <c r="Q2465" s="678">
        <v>1</v>
      </c>
      <c r="R2465" s="662">
        <v>3</v>
      </c>
      <c r="S2465" s="678">
        <v>1</v>
      </c>
      <c r="T2465" s="745">
        <v>1</v>
      </c>
      <c r="U2465" s="701">
        <v>1</v>
      </c>
    </row>
    <row r="2466" spans="1:21" ht="14.4" customHeight="1" x14ac:dyDescent="0.3">
      <c r="A2466" s="661">
        <v>11</v>
      </c>
      <c r="B2466" s="662" t="s">
        <v>581</v>
      </c>
      <c r="C2466" s="662" t="s">
        <v>2731</v>
      </c>
      <c r="D2466" s="743" t="s">
        <v>4537</v>
      </c>
      <c r="E2466" s="744" t="s">
        <v>2762</v>
      </c>
      <c r="F2466" s="662" t="s">
        <v>2726</v>
      </c>
      <c r="G2466" s="662" t="s">
        <v>2826</v>
      </c>
      <c r="H2466" s="662" t="s">
        <v>582</v>
      </c>
      <c r="I2466" s="662" t="s">
        <v>883</v>
      </c>
      <c r="J2466" s="662" t="s">
        <v>884</v>
      </c>
      <c r="K2466" s="662" t="s">
        <v>2827</v>
      </c>
      <c r="L2466" s="663">
        <v>60.9</v>
      </c>
      <c r="M2466" s="663">
        <v>60.9</v>
      </c>
      <c r="N2466" s="662">
        <v>1</v>
      </c>
      <c r="O2466" s="745">
        <v>0.5</v>
      </c>
      <c r="P2466" s="663">
        <v>60.9</v>
      </c>
      <c r="Q2466" s="678">
        <v>1</v>
      </c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11</v>
      </c>
      <c r="B2467" s="662" t="s">
        <v>581</v>
      </c>
      <c r="C2467" s="662" t="s">
        <v>2731</v>
      </c>
      <c r="D2467" s="743" t="s">
        <v>4537</v>
      </c>
      <c r="E2467" s="744" t="s">
        <v>2762</v>
      </c>
      <c r="F2467" s="662" t="s">
        <v>2726</v>
      </c>
      <c r="G2467" s="662" t="s">
        <v>2780</v>
      </c>
      <c r="H2467" s="662" t="s">
        <v>1064</v>
      </c>
      <c r="I2467" s="662" t="s">
        <v>1194</v>
      </c>
      <c r="J2467" s="662" t="s">
        <v>1089</v>
      </c>
      <c r="K2467" s="662" t="s">
        <v>2552</v>
      </c>
      <c r="L2467" s="663">
        <v>407.55</v>
      </c>
      <c r="M2467" s="663">
        <v>407.55</v>
      </c>
      <c r="N2467" s="662">
        <v>1</v>
      </c>
      <c r="O2467" s="745">
        <v>1</v>
      </c>
      <c r="P2467" s="663">
        <v>407.55</v>
      </c>
      <c r="Q2467" s="678">
        <v>1</v>
      </c>
      <c r="R2467" s="662">
        <v>1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11</v>
      </c>
      <c r="B2468" s="662" t="s">
        <v>581</v>
      </c>
      <c r="C2468" s="662" t="s">
        <v>2731</v>
      </c>
      <c r="D2468" s="743" t="s">
        <v>4537</v>
      </c>
      <c r="E2468" s="744" t="s">
        <v>2762</v>
      </c>
      <c r="F2468" s="662" t="s">
        <v>2726</v>
      </c>
      <c r="G2468" s="662" t="s">
        <v>2780</v>
      </c>
      <c r="H2468" s="662" t="s">
        <v>1064</v>
      </c>
      <c r="I2468" s="662" t="s">
        <v>1197</v>
      </c>
      <c r="J2468" s="662" t="s">
        <v>1089</v>
      </c>
      <c r="K2468" s="662" t="s">
        <v>2554</v>
      </c>
      <c r="L2468" s="663">
        <v>543.39</v>
      </c>
      <c r="M2468" s="663">
        <v>1630.17</v>
      </c>
      <c r="N2468" s="662">
        <v>3</v>
      </c>
      <c r="O2468" s="745">
        <v>1</v>
      </c>
      <c r="P2468" s="663">
        <v>1630.17</v>
      </c>
      <c r="Q2468" s="678">
        <v>1</v>
      </c>
      <c r="R2468" s="662">
        <v>3</v>
      </c>
      <c r="S2468" s="678">
        <v>1</v>
      </c>
      <c r="T2468" s="745">
        <v>1</v>
      </c>
      <c r="U2468" s="701">
        <v>1</v>
      </c>
    </row>
    <row r="2469" spans="1:21" ht="14.4" customHeight="1" x14ac:dyDescent="0.3">
      <c r="A2469" s="661">
        <v>11</v>
      </c>
      <c r="B2469" s="662" t="s">
        <v>581</v>
      </c>
      <c r="C2469" s="662" t="s">
        <v>2731</v>
      </c>
      <c r="D2469" s="743" t="s">
        <v>4537</v>
      </c>
      <c r="E2469" s="744" t="s">
        <v>2762</v>
      </c>
      <c r="F2469" s="662" t="s">
        <v>2726</v>
      </c>
      <c r="G2469" s="662" t="s">
        <v>2780</v>
      </c>
      <c r="H2469" s="662" t="s">
        <v>1064</v>
      </c>
      <c r="I2469" s="662" t="s">
        <v>1088</v>
      </c>
      <c r="J2469" s="662" t="s">
        <v>1089</v>
      </c>
      <c r="K2469" s="662" t="s">
        <v>2553</v>
      </c>
      <c r="L2469" s="663">
        <v>815.1</v>
      </c>
      <c r="M2469" s="663">
        <v>1630.2</v>
      </c>
      <c r="N2469" s="662">
        <v>2</v>
      </c>
      <c r="O2469" s="745">
        <v>1</v>
      </c>
      <c r="P2469" s="663">
        <v>1630.2</v>
      </c>
      <c r="Q2469" s="678">
        <v>1</v>
      </c>
      <c r="R2469" s="662">
        <v>2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11</v>
      </c>
      <c r="B2470" s="662" t="s">
        <v>581</v>
      </c>
      <c r="C2470" s="662" t="s">
        <v>2731</v>
      </c>
      <c r="D2470" s="743" t="s">
        <v>4537</v>
      </c>
      <c r="E2470" s="744" t="s">
        <v>2762</v>
      </c>
      <c r="F2470" s="662" t="s">
        <v>2726</v>
      </c>
      <c r="G2470" s="662" t="s">
        <v>2783</v>
      </c>
      <c r="H2470" s="662" t="s">
        <v>1064</v>
      </c>
      <c r="I2470" s="662" t="s">
        <v>1073</v>
      </c>
      <c r="J2470" s="662" t="s">
        <v>1074</v>
      </c>
      <c r="K2470" s="662" t="s">
        <v>2608</v>
      </c>
      <c r="L2470" s="663">
        <v>48.42</v>
      </c>
      <c r="M2470" s="663">
        <v>435.78</v>
      </c>
      <c r="N2470" s="662">
        <v>9</v>
      </c>
      <c r="O2470" s="745">
        <v>7.5</v>
      </c>
      <c r="P2470" s="663">
        <v>242.1</v>
      </c>
      <c r="Q2470" s="678">
        <v>0.55555555555555558</v>
      </c>
      <c r="R2470" s="662">
        <v>5</v>
      </c>
      <c r="S2470" s="678">
        <v>0.55555555555555558</v>
      </c>
      <c r="T2470" s="745">
        <v>3.5</v>
      </c>
      <c r="U2470" s="701">
        <v>0.46666666666666667</v>
      </c>
    </row>
    <row r="2471" spans="1:21" ht="14.4" customHeight="1" x14ac:dyDescent="0.3">
      <c r="A2471" s="661">
        <v>11</v>
      </c>
      <c r="B2471" s="662" t="s">
        <v>581</v>
      </c>
      <c r="C2471" s="662" t="s">
        <v>2731</v>
      </c>
      <c r="D2471" s="743" t="s">
        <v>4537</v>
      </c>
      <c r="E2471" s="744" t="s">
        <v>2762</v>
      </c>
      <c r="F2471" s="662" t="s">
        <v>2726</v>
      </c>
      <c r="G2471" s="662" t="s">
        <v>2783</v>
      </c>
      <c r="H2471" s="662" t="s">
        <v>582</v>
      </c>
      <c r="I2471" s="662" t="s">
        <v>2258</v>
      </c>
      <c r="J2471" s="662" t="s">
        <v>1074</v>
      </c>
      <c r="K2471" s="662" t="s">
        <v>2889</v>
      </c>
      <c r="L2471" s="663">
        <v>48.42</v>
      </c>
      <c r="M2471" s="663">
        <v>96.84</v>
      </c>
      <c r="N2471" s="662">
        <v>2</v>
      </c>
      <c r="O2471" s="745">
        <v>2</v>
      </c>
      <c r="P2471" s="663">
        <v>48.42</v>
      </c>
      <c r="Q2471" s="678">
        <v>0.5</v>
      </c>
      <c r="R2471" s="662">
        <v>1</v>
      </c>
      <c r="S2471" s="678">
        <v>0.5</v>
      </c>
      <c r="T2471" s="745">
        <v>1</v>
      </c>
      <c r="U2471" s="701">
        <v>0.5</v>
      </c>
    </row>
    <row r="2472" spans="1:21" ht="14.4" customHeight="1" x14ac:dyDescent="0.3">
      <c r="A2472" s="661">
        <v>11</v>
      </c>
      <c r="B2472" s="662" t="s">
        <v>581</v>
      </c>
      <c r="C2472" s="662" t="s">
        <v>2731</v>
      </c>
      <c r="D2472" s="743" t="s">
        <v>4537</v>
      </c>
      <c r="E2472" s="744" t="s">
        <v>2762</v>
      </c>
      <c r="F2472" s="662" t="s">
        <v>2726</v>
      </c>
      <c r="G2472" s="662" t="s">
        <v>4512</v>
      </c>
      <c r="H2472" s="662" t="s">
        <v>582</v>
      </c>
      <c r="I2472" s="662" t="s">
        <v>2155</v>
      </c>
      <c r="J2472" s="662" t="s">
        <v>830</v>
      </c>
      <c r="K2472" s="662" t="s">
        <v>2156</v>
      </c>
      <c r="L2472" s="663">
        <v>0</v>
      </c>
      <c r="M2472" s="663">
        <v>0</v>
      </c>
      <c r="N2472" s="662">
        <v>1</v>
      </c>
      <c r="O2472" s="745">
        <v>1</v>
      </c>
      <c r="P2472" s="663">
        <v>0</v>
      </c>
      <c r="Q2472" s="678"/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11</v>
      </c>
      <c r="B2473" s="662" t="s">
        <v>581</v>
      </c>
      <c r="C2473" s="662" t="s">
        <v>2731</v>
      </c>
      <c r="D2473" s="743" t="s">
        <v>4537</v>
      </c>
      <c r="E2473" s="744" t="s">
        <v>2762</v>
      </c>
      <c r="F2473" s="662" t="s">
        <v>2726</v>
      </c>
      <c r="G2473" s="662" t="s">
        <v>2784</v>
      </c>
      <c r="H2473" s="662" t="s">
        <v>582</v>
      </c>
      <c r="I2473" s="662" t="s">
        <v>725</v>
      </c>
      <c r="J2473" s="662" t="s">
        <v>2785</v>
      </c>
      <c r="K2473" s="662" t="s">
        <v>2786</v>
      </c>
      <c r="L2473" s="663">
        <v>0</v>
      </c>
      <c r="M2473" s="663">
        <v>0</v>
      </c>
      <c r="N2473" s="662">
        <v>3</v>
      </c>
      <c r="O2473" s="745">
        <v>2.5</v>
      </c>
      <c r="P2473" s="663">
        <v>0</v>
      </c>
      <c r="Q2473" s="678"/>
      <c r="R2473" s="662">
        <v>2</v>
      </c>
      <c r="S2473" s="678">
        <v>0.66666666666666663</v>
      </c>
      <c r="T2473" s="745">
        <v>2</v>
      </c>
      <c r="U2473" s="701">
        <v>0.8</v>
      </c>
    </row>
    <row r="2474" spans="1:21" ht="14.4" customHeight="1" x14ac:dyDescent="0.3">
      <c r="A2474" s="661">
        <v>11</v>
      </c>
      <c r="B2474" s="662" t="s">
        <v>581</v>
      </c>
      <c r="C2474" s="662" t="s">
        <v>2731</v>
      </c>
      <c r="D2474" s="743" t="s">
        <v>4537</v>
      </c>
      <c r="E2474" s="744" t="s">
        <v>2762</v>
      </c>
      <c r="F2474" s="662" t="s">
        <v>2728</v>
      </c>
      <c r="G2474" s="662" t="s">
        <v>2839</v>
      </c>
      <c r="H2474" s="662" t="s">
        <v>582</v>
      </c>
      <c r="I2474" s="662" t="s">
        <v>3747</v>
      </c>
      <c r="J2474" s="662" t="s">
        <v>3748</v>
      </c>
      <c r="K2474" s="662" t="s">
        <v>3171</v>
      </c>
      <c r="L2474" s="663">
        <v>300</v>
      </c>
      <c r="M2474" s="663">
        <v>2100</v>
      </c>
      <c r="N2474" s="662">
        <v>7</v>
      </c>
      <c r="O2474" s="745">
        <v>7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11</v>
      </c>
      <c r="B2475" s="662" t="s">
        <v>581</v>
      </c>
      <c r="C2475" s="662" t="s">
        <v>2731</v>
      </c>
      <c r="D2475" s="743" t="s">
        <v>4537</v>
      </c>
      <c r="E2475" s="744" t="s">
        <v>2762</v>
      </c>
      <c r="F2475" s="662" t="s">
        <v>2728</v>
      </c>
      <c r="G2475" s="662" t="s">
        <v>2839</v>
      </c>
      <c r="H2475" s="662" t="s">
        <v>582</v>
      </c>
      <c r="I2475" s="662" t="s">
        <v>2840</v>
      </c>
      <c r="J2475" s="662" t="s">
        <v>2841</v>
      </c>
      <c r="K2475" s="662" t="s">
        <v>2842</v>
      </c>
      <c r="L2475" s="663">
        <v>0</v>
      </c>
      <c r="M2475" s="663">
        <v>0</v>
      </c>
      <c r="N2475" s="662">
        <v>1</v>
      </c>
      <c r="O2475" s="745">
        <v>1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11</v>
      </c>
      <c r="B2476" s="662" t="s">
        <v>581</v>
      </c>
      <c r="C2476" s="662" t="s">
        <v>2731</v>
      </c>
      <c r="D2476" s="743" t="s">
        <v>4537</v>
      </c>
      <c r="E2476" s="744" t="s">
        <v>2762</v>
      </c>
      <c r="F2476" s="662" t="s">
        <v>2728</v>
      </c>
      <c r="G2476" s="662" t="s">
        <v>2791</v>
      </c>
      <c r="H2476" s="662" t="s">
        <v>582</v>
      </c>
      <c r="I2476" s="662" t="s">
        <v>3175</v>
      </c>
      <c r="J2476" s="662" t="s">
        <v>3176</v>
      </c>
      <c r="K2476" s="662" t="s">
        <v>3177</v>
      </c>
      <c r="L2476" s="663">
        <v>35.130000000000003</v>
      </c>
      <c r="M2476" s="663">
        <v>35.130000000000003</v>
      </c>
      <c r="N2476" s="662">
        <v>1</v>
      </c>
      <c r="O2476" s="745">
        <v>1</v>
      </c>
      <c r="P2476" s="663">
        <v>35.130000000000003</v>
      </c>
      <c r="Q2476" s="678">
        <v>1</v>
      </c>
      <c r="R2476" s="662">
        <v>1</v>
      </c>
      <c r="S2476" s="678">
        <v>1</v>
      </c>
      <c r="T2476" s="745">
        <v>1</v>
      </c>
      <c r="U2476" s="701">
        <v>1</v>
      </c>
    </row>
    <row r="2477" spans="1:21" ht="14.4" customHeight="1" x14ac:dyDescent="0.3">
      <c r="A2477" s="661">
        <v>11</v>
      </c>
      <c r="B2477" s="662" t="s">
        <v>581</v>
      </c>
      <c r="C2477" s="662" t="s">
        <v>2731</v>
      </c>
      <c r="D2477" s="743" t="s">
        <v>4537</v>
      </c>
      <c r="E2477" s="744" t="s">
        <v>2762</v>
      </c>
      <c r="F2477" s="662" t="s">
        <v>2728</v>
      </c>
      <c r="G2477" s="662" t="s">
        <v>2791</v>
      </c>
      <c r="H2477" s="662" t="s">
        <v>582</v>
      </c>
      <c r="I2477" s="662" t="s">
        <v>3187</v>
      </c>
      <c r="J2477" s="662" t="s">
        <v>3188</v>
      </c>
      <c r="K2477" s="662" t="s">
        <v>3189</v>
      </c>
      <c r="L2477" s="663">
        <v>30</v>
      </c>
      <c r="M2477" s="663">
        <v>60</v>
      </c>
      <c r="N2477" s="662">
        <v>2</v>
      </c>
      <c r="O2477" s="745">
        <v>1</v>
      </c>
      <c r="P2477" s="663">
        <v>60</v>
      </c>
      <c r="Q2477" s="678">
        <v>1</v>
      </c>
      <c r="R2477" s="662">
        <v>2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11</v>
      </c>
      <c r="B2478" s="662" t="s">
        <v>581</v>
      </c>
      <c r="C2478" s="662" t="s">
        <v>2731</v>
      </c>
      <c r="D2478" s="743" t="s">
        <v>4537</v>
      </c>
      <c r="E2478" s="744" t="s">
        <v>2762</v>
      </c>
      <c r="F2478" s="662" t="s">
        <v>2728</v>
      </c>
      <c r="G2478" s="662" t="s">
        <v>2795</v>
      </c>
      <c r="H2478" s="662" t="s">
        <v>582</v>
      </c>
      <c r="I2478" s="662" t="s">
        <v>2088</v>
      </c>
      <c r="J2478" s="662" t="s">
        <v>2796</v>
      </c>
      <c r="K2478" s="662" t="s">
        <v>2797</v>
      </c>
      <c r="L2478" s="663">
        <v>748.12</v>
      </c>
      <c r="M2478" s="663">
        <v>748.12</v>
      </c>
      <c r="N2478" s="662">
        <v>1</v>
      </c>
      <c r="O2478" s="745">
        <v>1</v>
      </c>
      <c r="P2478" s="663">
        <v>748.12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11</v>
      </c>
      <c r="B2479" s="662" t="s">
        <v>581</v>
      </c>
      <c r="C2479" s="662" t="s">
        <v>2731</v>
      </c>
      <c r="D2479" s="743" t="s">
        <v>4537</v>
      </c>
      <c r="E2479" s="744" t="s">
        <v>2762</v>
      </c>
      <c r="F2479" s="662" t="s">
        <v>2728</v>
      </c>
      <c r="G2479" s="662" t="s">
        <v>2795</v>
      </c>
      <c r="H2479" s="662" t="s">
        <v>582</v>
      </c>
      <c r="I2479" s="662" t="s">
        <v>2801</v>
      </c>
      <c r="J2479" s="662" t="s">
        <v>2802</v>
      </c>
      <c r="K2479" s="662" t="s">
        <v>2803</v>
      </c>
      <c r="L2479" s="663">
        <v>500</v>
      </c>
      <c r="M2479" s="663">
        <v>500</v>
      </c>
      <c r="N2479" s="662">
        <v>1</v>
      </c>
      <c r="O2479" s="745">
        <v>1</v>
      </c>
      <c r="P2479" s="663">
        <v>500</v>
      </c>
      <c r="Q2479" s="678">
        <v>1</v>
      </c>
      <c r="R2479" s="662">
        <v>1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11</v>
      </c>
      <c r="B2480" s="662" t="s">
        <v>581</v>
      </c>
      <c r="C2480" s="662" t="s">
        <v>2731</v>
      </c>
      <c r="D2480" s="743" t="s">
        <v>4537</v>
      </c>
      <c r="E2480" s="744" t="s">
        <v>2762</v>
      </c>
      <c r="F2480" s="662" t="s">
        <v>2728</v>
      </c>
      <c r="G2480" s="662" t="s">
        <v>2795</v>
      </c>
      <c r="H2480" s="662" t="s">
        <v>582</v>
      </c>
      <c r="I2480" s="662" t="s">
        <v>2804</v>
      </c>
      <c r="J2480" s="662" t="s">
        <v>2805</v>
      </c>
      <c r="K2480" s="662" t="s">
        <v>2806</v>
      </c>
      <c r="L2480" s="663">
        <v>971.25</v>
      </c>
      <c r="M2480" s="663">
        <v>971.25</v>
      </c>
      <c r="N2480" s="662">
        <v>1</v>
      </c>
      <c r="O2480" s="745">
        <v>1</v>
      </c>
      <c r="P2480" s="663">
        <v>971.25</v>
      </c>
      <c r="Q2480" s="678">
        <v>1</v>
      </c>
      <c r="R2480" s="662">
        <v>1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11</v>
      </c>
      <c r="B2481" s="662" t="s">
        <v>581</v>
      </c>
      <c r="C2481" s="662" t="s">
        <v>2731</v>
      </c>
      <c r="D2481" s="743" t="s">
        <v>4537</v>
      </c>
      <c r="E2481" s="744" t="s">
        <v>2762</v>
      </c>
      <c r="F2481" s="662" t="s">
        <v>2728</v>
      </c>
      <c r="G2481" s="662" t="s">
        <v>2795</v>
      </c>
      <c r="H2481" s="662" t="s">
        <v>582</v>
      </c>
      <c r="I2481" s="662" t="s">
        <v>3207</v>
      </c>
      <c r="J2481" s="662" t="s">
        <v>3208</v>
      </c>
      <c r="K2481" s="662"/>
      <c r="L2481" s="663">
        <v>600</v>
      </c>
      <c r="M2481" s="663">
        <v>600</v>
      </c>
      <c r="N2481" s="662">
        <v>1</v>
      </c>
      <c r="O2481" s="745">
        <v>1</v>
      </c>
      <c r="P2481" s="663">
        <v>600</v>
      </c>
      <c r="Q2481" s="678">
        <v>1</v>
      </c>
      <c r="R2481" s="662">
        <v>1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11</v>
      </c>
      <c r="B2482" s="662" t="s">
        <v>581</v>
      </c>
      <c r="C2482" s="662" t="s">
        <v>2731</v>
      </c>
      <c r="D2482" s="743" t="s">
        <v>4537</v>
      </c>
      <c r="E2482" s="744" t="s">
        <v>2762</v>
      </c>
      <c r="F2482" s="662" t="s">
        <v>2728</v>
      </c>
      <c r="G2482" s="662" t="s">
        <v>2795</v>
      </c>
      <c r="H2482" s="662" t="s">
        <v>582</v>
      </c>
      <c r="I2482" s="662" t="s">
        <v>3505</v>
      </c>
      <c r="J2482" s="662" t="s">
        <v>3506</v>
      </c>
      <c r="K2482" s="662" t="s">
        <v>3507</v>
      </c>
      <c r="L2482" s="663">
        <v>350</v>
      </c>
      <c r="M2482" s="663">
        <v>350</v>
      </c>
      <c r="N2482" s="662">
        <v>1</v>
      </c>
      <c r="O2482" s="745">
        <v>1</v>
      </c>
      <c r="P2482" s="663">
        <v>350</v>
      </c>
      <c r="Q2482" s="678">
        <v>1</v>
      </c>
      <c r="R2482" s="662">
        <v>1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11</v>
      </c>
      <c r="B2483" s="662" t="s">
        <v>581</v>
      </c>
      <c r="C2483" s="662" t="s">
        <v>2731</v>
      </c>
      <c r="D2483" s="743" t="s">
        <v>4537</v>
      </c>
      <c r="E2483" s="744" t="s">
        <v>2762</v>
      </c>
      <c r="F2483" s="662" t="s">
        <v>2728</v>
      </c>
      <c r="G2483" s="662" t="s">
        <v>2795</v>
      </c>
      <c r="H2483" s="662" t="s">
        <v>582</v>
      </c>
      <c r="I2483" s="662" t="s">
        <v>3912</v>
      </c>
      <c r="J2483" s="662" t="s">
        <v>3913</v>
      </c>
      <c r="K2483" s="662" t="s">
        <v>3914</v>
      </c>
      <c r="L2483" s="663">
        <v>416.1</v>
      </c>
      <c r="M2483" s="663">
        <v>416.1</v>
      </c>
      <c r="N2483" s="662">
        <v>1</v>
      </c>
      <c r="O2483" s="745">
        <v>1</v>
      </c>
      <c r="P2483" s="663">
        <v>416.1</v>
      </c>
      <c r="Q2483" s="678">
        <v>1</v>
      </c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11</v>
      </c>
      <c r="B2484" s="662" t="s">
        <v>581</v>
      </c>
      <c r="C2484" s="662" t="s">
        <v>2731</v>
      </c>
      <c r="D2484" s="743" t="s">
        <v>4537</v>
      </c>
      <c r="E2484" s="744" t="s">
        <v>2762</v>
      </c>
      <c r="F2484" s="662" t="s">
        <v>2728</v>
      </c>
      <c r="G2484" s="662" t="s">
        <v>2795</v>
      </c>
      <c r="H2484" s="662" t="s">
        <v>582</v>
      </c>
      <c r="I2484" s="662" t="s">
        <v>3236</v>
      </c>
      <c r="J2484" s="662" t="s">
        <v>3237</v>
      </c>
      <c r="K2484" s="662" t="s">
        <v>3238</v>
      </c>
      <c r="L2484" s="663">
        <v>1545.22</v>
      </c>
      <c r="M2484" s="663">
        <v>1545.22</v>
      </c>
      <c r="N2484" s="662">
        <v>1</v>
      </c>
      <c r="O2484" s="745">
        <v>1</v>
      </c>
      <c r="P2484" s="663">
        <v>1545.22</v>
      </c>
      <c r="Q2484" s="678">
        <v>1</v>
      </c>
      <c r="R2484" s="662">
        <v>1</v>
      </c>
      <c r="S2484" s="678">
        <v>1</v>
      </c>
      <c r="T2484" s="745">
        <v>1</v>
      </c>
      <c r="U2484" s="701">
        <v>1</v>
      </c>
    </row>
    <row r="2485" spans="1:21" ht="14.4" customHeight="1" x14ac:dyDescent="0.3">
      <c r="A2485" s="661">
        <v>11</v>
      </c>
      <c r="B2485" s="662" t="s">
        <v>581</v>
      </c>
      <c r="C2485" s="662" t="s">
        <v>2731</v>
      </c>
      <c r="D2485" s="743" t="s">
        <v>4537</v>
      </c>
      <c r="E2485" s="744" t="s">
        <v>2762</v>
      </c>
      <c r="F2485" s="662" t="s">
        <v>2728</v>
      </c>
      <c r="G2485" s="662" t="s">
        <v>2795</v>
      </c>
      <c r="H2485" s="662" t="s">
        <v>582</v>
      </c>
      <c r="I2485" s="662" t="s">
        <v>4513</v>
      </c>
      <c r="J2485" s="662" t="s">
        <v>4514</v>
      </c>
      <c r="K2485" s="662" t="s">
        <v>4515</v>
      </c>
      <c r="L2485" s="663">
        <v>497.36</v>
      </c>
      <c r="M2485" s="663">
        <v>497.36</v>
      </c>
      <c r="N2485" s="662">
        <v>1</v>
      </c>
      <c r="O2485" s="745">
        <v>1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11</v>
      </c>
      <c r="B2486" s="662" t="s">
        <v>581</v>
      </c>
      <c r="C2486" s="662" t="s">
        <v>2731</v>
      </c>
      <c r="D2486" s="743" t="s">
        <v>4537</v>
      </c>
      <c r="E2486" s="744" t="s">
        <v>2762</v>
      </c>
      <c r="F2486" s="662" t="s">
        <v>2728</v>
      </c>
      <c r="G2486" s="662" t="s">
        <v>2809</v>
      </c>
      <c r="H2486" s="662" t="s">
        <v>582</v>
      </c>
      <c r="I2486" s="662" t="s">
        <v>2846</v>
      </c>
      <c r="J2486" s="662" t="s">
        <v>2847</v>
      </c>
      <c r="K2486" s="662" t="s">
        <v>2848</v>
      </c>
      <c r="L2486" s="663">
        <v>1075</v>
      </c>
      <c r="M2486" s="663">
        <v>1075</v>
      </c>
      <c r="N2486" s="662">
        <v>1</v>
      </c>
      <c r="O2486" s="745">
        <v>1</v>
      </c>
      <c r="P2486" s="663">
        <v>1075</v>
      </c>
      <c r="Q2486" s="678">
        <v>1</v>
      </c>
      <c r="R2486" s="662">
        <v>1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11</v>
      </c>
      <c r="B2487" s="662" t="s">
        <v>581</v>
      </c>
      <c r="C2487" s="662" t="s">
        <v>2731</v>
      </c>
      <c r="D2487" s="743" t="s">
        <v>4537</v>
      </c>
      <c r="E2487" s="744" t="s">
        <v>2762</v>
      </c>
      <c r="F2487" s="662" t="s">
        <v>2728</v>
      </c>
      <c r="G2487" s="662" t="s">
        <v>2809</v>
      </c>
      <c r="H2487" s="662" t="s">
        <v>582</v>
      </c>
      <c r="I2487" s="662" t="s">
        <v>2921</v>
      </c>
      <c r="J2487" s="662" t="s">
        <v>2922</v>
      </c>
      <c r="K2487" s="662" t="s">
        <v>2923</v>
      </c>
      <c r="L2487" s="663">
        <v>200</v>
      </c>
      <c r="M2487" s="663">
        <v>400</v>
      </c>
      <c r="N2487" s="662">
        <v>2</v>
      </c>
      <c r="O2487" s="745">
        <v>1</v>
      </c>
      <c r="P2487" s="663">
        <v>400</v>
      </c>
      <c r="Q2487" s="678">
        <v>1</v>
      </c>
      <c r="R2487" s="662">
        <v>2</v>
      </c>
      <c r="S2487" s="678">
        <v>1</v>
      </c>
      <c r="T2487" s="745">
        <v>1</v>
      </c>
      <c r="U2487" s="701">
        <v>1</v>
      </c>
    </row>
    <row r="2488" spans="1:21" ht="14.4" customHeight="1" x14ac:dyDescent="0.3">
      <c r="A2488" s="661">
        <v>11</v>
      </c>
      <c r="B2488" s="662" t="s">
        <v>581</v>
      </c>
      <c r="C2488" s="662" t="s">
        <v>2731</v>
      </c>
      <c r="D2488" s="743" t="s">
        <v>4537</v>
      </c>
      <c r="E2488" s="744" t="s">
        <v>2762</v>
      </c>
      <c r="F2488" s="662" t="s">
        <v>2728</v>
      </c>
      <c r="G2488" s="662" t="s">
        <v>2809</v>
      </c>
      <c r="H2488" s="662" t="s">
        <v>582</v>
      </c>
      <c r="I2488" s="662" t="s">
        <v>2813</v>
      </c>
      <c r="J2488" s="662" t="s">
        <v>2814</v>
      </c>
      <c r="K2488" s="662" t="s">
        <v>2815</v>
      </c>
      <c r="L2488" s="663">
        <v>278.75</v>
      </c>
      <c r="M2488" s="663">
        <v>1672.5</v>
      </c>
      <c r="N2488" s="662">
        <v>6</v>
      </c>
      <c r="O2488" s="745">
        <v>3</v>
      </c>
      <c r="P2488" s="663">
        <v>1672.5</v>
      </c>
      <c r="Q2488" s="678">
        <v>1</v>
      </c>
      <c r="R2488" s="662">
        <v>6</v>
      </c>
      <c r="S2488" s="678">
        <v>1</v>
      </c>
      <c r="T2488" s="745">
        <v>3</v>
      </c>
      <c r="U2488" s="701">
        <v>1</v>
      </c>
    </row>
    <row r="2489" spans="1:21" ht="14.4" customHeight="1" x14ac:dyDescent="0.3">
      <c r="A2489" s="661">
        <v>11</v>
      </c>
      <c r="B2489" s="662" t="s">
        <v>581</v>
      </c>
      <c r="C2489" s="662" t="s">
        <v>2731</v>
      </c>
      <c r="D2489" s="743" t="s">
        <v>4537</v>
      </c>
      <c r="E2489" s="744" t="s">
        <v>2762</v>
      </c>
      <c r="F2489" s="662" t="s">
        <v>2728</v>
      </c>
      <c r="G2489" s="662" t="s">
        <v>3278</v>
      </c>
      <c r="H2489" s="662" t="s">
        <v>582</v>
      </c>
      <c r="I2489" s="662" t="s">
        <v>3279</v>
      </c>
      <c r="J2489" s="662" t="s">
        <v>3280</v>
      </c>
      <c r="K2489" s="662" t="s">
        <v>3281</v>
      </c>
      <c r="L2489" s="663">
        <v>1659.44</v>
      </c>
      <c r="M2489" s="663">
        <v>3318.88</v>
      </c>
      <c r="N2489" s="662">
        <v>2</v>
      </c>
      <c r="O2489" s="745">
        <v>1</v>
      </c>
      <c r="P2489" s="663">
        <v>3318.88</v>
      </c>
      <c r="Q2489" s="678">
        <v>1</v>
      </c>
      <c r="R2489" s="662">
        <v>2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11</v>
      </c>
      <c r="B2490" s="662" t="s">
        <v>581</v>
      </c>
      <c r="C2490" s="662" t="s">
        <v>2731</v>
      </c>
      <c r="D2490" s="743" t="s">
        <v>4537</v>
      </c>
      <c r="E2490" s="744" t="s">
        <v>2762</v>
      </c>
      <c r="F2490" s="662" t="s">
        <v>2728</v>
      </c>
      <c r="G2490" s="662" t="s">
        <v>3278</v>
      </c>
      <c r="H2490" s="662" t="s">
        <v>582</v>
      </c>
      <c r="I2490" s="662" t="s">
        <v>3282</v>
      </c>
      <c r="J2490" s="662" t="s">
        <v>3283</v>
      </c>
      <c r="K2490" s="662" t="s">
        <v>3284</v>
      </c>
      <c r="L2490" s="663">
        <v>995.67</v>
      </c>
      <c r="M2490" s="663">
        <v>1991.34</v>
      </c>
      <c r="N2490" s="662">
        <v>2</v>
      </c>
      <c r="O2490" s="745">
        <v>1</v>
      </c>
      <c r="P2490" s="663">
        <v>1991.34</v>
      </c>
      <c r="Q2490" s="678">
        <v>1</v>
      </c>
      <c r="R2490" s="662">
        <v>2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11</v>
      </c>
      <c r="B2491" s="662" t="s">
        <v>581</v>
      </c>
      <c r="C2491" s="662" t="s">
        <v>2731</v>
      </c>
      <c r="D2491" s="743" t="s">
        <v>4537</v>
      </c>
      <c r="E2491" s="744" t="s">
        <v>2763</v>
      </c>
      <c r="F2491" s="662" t="s">
        <v>2726</v>
      </c>
      <c r="G2491" s="662" t="s">
        <v>2766</v>
      </c>
      <c r="H2491" s="662" t="s">
        <v>582</v>
      </c>
      <c r="I2491" s="662" t="s">
        <v>2767</v>
      </c>
      <c r="J2491" s="662" t="s">
        <v>1248</v>
      </c>
      <c r="K2491" s="662" t="s">
        <v>1237</v>
      </c>
      <c r="L2491" s="663">
        <v>0</v>
      </c>
      <c r="M2491" s="663">
        <v>0</v>
      </c>
      <c r="N2491" s="662">
        <v>1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11</v>
      </c>
      <c r="B2492" s="662" t="s">
        <v>581</v>
      </c>
      <c r="C2492" s="662" t="s">
        <v>2731</v>
      </c>
      <c r="D2492" s="743" t="s">
        <v>4537</v>
      </c>
      <c r="E2492" s="744" t="s">
        <v>2763</v>
      </c>
      <c r="F2492" s="662" t="s">
        <v>2726</v>
      </c>
      <c r="G2492" s="662" t="s">
        <v>2864</v>
      </c>
      <c r="H2492" s="662" t="s">
        <v>582</v>
      </c>
      <c r="I2492" s="662" t="s">
        <v>1468</v>
      </c>
      <c r="J2492" s="662" t="s">
        <v>2865</v>
      </c>
      <c r="K2492" s="662" t="s">
        <v>1466</v>
      </c>
      <c r="L2492" s="663">
        <v>0</v>
      </c>
      <c r="M2492" s="663">
        <v>0</v>
      </c>
      <c r="N2492" s="662">
        <v>1</v>
      </c>
      <c r="O2492" s="745">
        <v>1</v>
      </c>
      <c r="P2492" s="663">
        <v>0</v>
      </c>
      <c r="Q2492" s="678"/>
      <c r="R2492" s="662">
        <v>1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11</v>
      </c>
      <c r="B2493" s="662" t="s">
        <v>581</v>
      </c>
      <c r="C2493" s="662" t="s">
        <v>2731</v>
      </c>
      <c r="D2493" s="743" t="s">
        <v>4537</v>
      </c>
      <c r="E2493" s="744" t="s">
        <v>2763</v>
      </c>
      <c r="F2493" s="662" t="s">
        <v>2726</v>
      </c>
      <c r="G2493" s="662" t="s">
        <v>2826</v>
      </c>
      <c r="H2493" s="662" t="s">
        <v>582</v>
      </c>
      <c r="I2493" s="662" t="s">
        <v>883</v>
      </c>
      <c r="J2493" s="662" t="s">
        <v>884</v>
      </c>
      <c r="K2493" s="662" t="s">
        <v>2827</v>
      </c>
      <c r="L2493" s="663">
        <v>60.9</v>
      </c>
      <c r="M2493" s="663">
        <v>121.8</v>
      </c>
      <c r="N2493" s="662">
        <v>2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11</v>
      </c>
      <c r="B2494" s="662" t="s">
        <v>581</v>
      </c>
      <c r="C2494" s="662" t="s">
        <v>2731</v>
      </c>
      <c r="D2494" s="743" t="s">
        <v>4537</v>
      </c>
      <c r="E2494" s="744" t="s">
        <v>2763</v>
      </c>
      <c r="F2494" s="662" t="s">
        <v>2726</v>
      </c>
      <c r="G2494" s="662" t="s">
        <v>2828</v>
      </c>
      <c r="H2494" s="662" t="s">
        <v>582</v>
      </c>
      <c r="I2494" s="662" t="s">
        <v>798</v>
      </c>
      <c r="J2494" s="662" t="s">
        <v>799</v>
      </c>
      <c r="K2494" s="662" t="s">
        <v>2870</v>
      </c>
      <c r="L2494" s="663">
        <v>0</v>
      </c>
      <c r="M2494" s="663">
        <v>0</v>
      </c>
      <c r="N2494" s="662">
        <v>1</v>
      </c>
      <c r="O2494" s="745">
        <v>0.5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11</v>
      </c>
      <c r="B2495" s="662" t="s">
        <v>581</v>
      </c>
      <c r="C2495" s="662" t="s">
        <v>2731</v>
      </c>
      <c r="D2495" s="743" t="s">
        <v>4537</v>
      </c>
      <c r="E2495" s="744" t="s">
        <v>2763</v>
      </c>
      <c r="F2495" s="662" t="s">
        <v>2726</v>
      </c>
      <c r="G2495" s="662" t="s">
        <v>2828</v>
      </c>
      <c r="H2495" s="662" t="s">
        <v>582</v>
      </c>
      <c r="I2495" s="662" t="s">
        <v>2829</v>
      </c>
      <c r="J2495" s="662" t="s">
        <v>799</v>
      </c>
      <c r="K2495" s="662" t="s">
        <v>2830</v>
      </c>
      <c r="L2495" s="663">
        <v>0</v>
      </c>
      <c r="M2495" s="663">
        <v>0</v>
      </c>
      <c r="N2495" s="662">
        <v>3</v>
      </c>
      <c r="O2495" s="745">
        <v>1.5</v>
      </c>
      <c r="P2495" s="663">
        <v>0</v>
      </c>
      <c r="Q2495" s="678"/>
      <c r="R2495" s="662">
        <v>2</v>
      </c>
      <c r="S2495" s="678">
        <v>0.66666666666666663</v>
      </c>
      <c r="T2495" s="745">
        <v>0.5</v>
      </c>
      <c r="U2495" s="701">
        <v>0.33333333333333331</v>
      </c>
    </row>
    <row r="2496" spans="1:21" ht="14.4" customHeight="1" x14ac:dyDescent="0.3">
      <c r="A2496" s="661">
        <v>11</v>
      </c>
      <c r="B2496" s="662" t="s">
        <v>581</v>
      </c>
      <c r="C2496" s="662" t="s">
        <v>2731</v>
      </c>
      <c r="D2496" s="743" t="s">
        <v>4537</v>
      </c>
      <c r="E2496" s="744" t="s">
        <v>2763</v>
      </c>
      <c r="F2496" s="662" t="s">
        <v>2726</v>
      </c>
      <c r="G2496" s="662" t="s">
        <v>2828</v>
      </c>
      <c r="H2496" s="662" t="s">
        <v>582</v>
      </c>
      <c r="I2496" s="662" t="s">
        <v>1851</v>
      </c>
      <c r="J2496" s="662" t="s">
        <v>799</v>
      </c>
      <c r="K2496" s="662" t="s">
        <v>1852</v>
      </c>
      <c r="L2496" s="663">
        <v>0</v>
      </c>
      <c r="M2496" s="663">
        <v>0</v>
      </c>
      <c r="N2496" s="662">
        <v>1</v>
      </c>
      <c r="O2496" s="745">
        <v>0.5</v>
      </c>
      <c r="P2496" s="663">
        <v>0</v>
      </c>
      <c r="Q2496" s="678"/>
      <c r="R2496" s="662">
        <v>1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11</v>
      </c>
      <c r="B2497" s="662" t="s">
        <v>581</v>
      </c>
      <c r="C2497" s="662" t="s">
        <v>2731</v>
      </c>
      <c r="D2497" s="743" t="s">
        <v>4537</v>
      </c>
      <c r="E2497" s="744" t="s">
        <v>2763</v>
      </c>
      <c r="F2497" s="662" t="s">
        <v>2726</v>
      </c>
      <c r="G2497" s="662" t="s">
        <v>3529</v>
      </c>
      <c r="H2497" s="662" t="s">
        <v>582</v>
      </c>
      <c r="I2497" s="662" t="s">
        <v>3876</v>
      </c>
      <c r="J2497" s="662" t="s">
        <v>3877</v>
      </c>
      <c r="K2497" s="662" t="s">
        <v>3878</v>
      </c>
      <c r="L2497" s="663">
        <v>49.38</v>
      </c>
      <c r="M2497" s="663">
        <v>49.38</v>
      </c>
      <c r="N2497" s="662">
        <v>1</v>
      </c>
      <c r="O2497" s="745">
        <v>1</v>
      </c>
      <c r="P2497" s="663">
        <v>49.38</v>
      </c>
      <c r="Q2497" s="678">
        <v>1</v>
      </c>
      <c r="R2497" s="662">
        <v>1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11</v>
      </c>
      <c r="B2498" s="662" t="s">
        <v>581</v>
      </c>
      <c r="C2498" s="662" t="s">
        <v>2731</v>
      </c>
      <c r="D2498" s="743" t="s">
        <v>4537</v>
      </c>
      <c r="E2498" s="744" t="s">
        <v>2763</v>
      </c>
      <c r="F2498" s="662" t="s">
        <v>2726</v>
      </c>
      <c r="G2498" s="662" t="s">
        <v>2882</v>
      </c>
      <c r="H2498" s="662" t="s">
        <v>582</v>
      </c>
      <c r="I2498" s="662" t="s">
        <v>2929</v>
      </c>
      <c r="J2498" s="662" t="s">
        <v>2930</v>
      </c>
      <c r="K2498" s="662" t="s">
        <v>2931</v>
      </c>
      <c r="L2498" s="663">
        <v>0</v>
      </c>
      <c r="M2498" s="663">
        <v>0</v>
      </c>
      <c r="N2498" s="662">
        <v>1</v>
      </c>
      <c r="O2498" s="745">
        <v>0.5</v>
      </c>
      <c r="P2498" s="663"/>
      <c r="Q2498" s="678"/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11</v>
      </c>
      <c r="B2499" s="662" t="s">
        <v>581</v>
      </c>
      <c r="C2499" s="662" t="s">
        <v>2731</v>
      </c>
      <c r="D2499" s="743" t="s">
        <v>4537</v>
      </c>
      <c r="E2499" s="744" t="s">
        <v>2763</v>
      </c>
      <c r="F2499" s="662" t="s">
        <v>2726</v>
      </c>
      <c r="G2499" s="662" t="s">
        <v>2783</v>
      </c>
      <c r="H2499" s="662" t="s">
        <v>1064</v>
      </c>
      <c r="I2499" s="662" t="s">
        <v>1160</v>
      </c>
      <c r="J2499" s="662" t="s">
        <v>1074</v>
      </c>
      <c r="K2499" s="662" t="s">
        <v>2607</v>
      </c>
      <c r="L2499" s="663">
        <v>18.260000000000002</v>
      </c>
      <c r="M2499" s="663">
        <v>18.260000000000002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11</v>
      </c>
      <c r="B2500" s="662" t="s">
        <v>581</v>
      </c>
      <c r="C2500" s="662" t="s">
        <v>2731</v>
      </c>
      <c r="D2500" s="743" t="s">
        <v>4537</v>
      </c>
      <c r="E2500" s="744" t="s">
        <v>2763</v>
      </c>
      <c r="F2500" s="662" t="s">
        <v>2726</v>
      </c>
      <c r="G2500" s="662" t="s">
        <v>2783</v>
      </c>
      <c r="H2500" s="662" t="s">
        <v>1064</v>
      </c>
      <c r="I2500" s="662" t="s">
        <v>1073</v>
      </c>
      <c r="J2500" s="662" t="s">
        <v>1074</v>
      </c>
      <c r="K2500" s="662" t="s">
        <v>2608</v>
      </c>
      <c r="L2500" s="663">
        <v>36.54</v>
      </c>
      <c r="M2500" s="663">
        <v>219.24</v>
      </c>
      <c r="N2500" s="662">
        <v>6</v>
      </c>
      <c r="O2500" s="745">
        <v>4</v>
      </c>
      <c r="P2500" s="663">
        <v>109.62</v>
      </c>
      <c r="Q2500" s="678">
        <v>0.5</v>
      </c>
      <c r="R2500" s="662">
        <v>3</v>
      </c>
      <c r="S2500" s="678">
        <v>0.5</v>
      </c>
      <c r="T2500" s="745">
        <v>1</v>
      </c>
      <c r="U2500" s="701">
        <v>0.25</v>
      </c>
    </row>
    <row r="2501" spans="1:21" ht="14.4" customHeight="1" x14ac:dyDescent="0.3">
      <c r="A2501" s="661">
        <v>11</v>
      </c>
      <c r="B2501" s="662" t="s">
        <v>581</v>
      </c>
      <c r="C2501" s="662" t="s">
        <v>2731</v>
      </c>
      <c r="D2501" s="743" t="s">
        <v>4537</v>
      </c>
      <c r="E2501" s="744" t="s">
        <v>2763</v>
      </c>
      <c r="F2501" s="662" t="s">
        <v>2726</v>
      </c>
      <c r="G2501" s="662" t="s">
        <v>2783</v>
      </c>
      <c r="H2501" s="662" t="s">
        <v>582</v>
      </c>
      <c r="I2501" s="662" t="s">
        <v>2258</v>
      </c>
      <c r="J2501" s="662" t="s">
        <v>1074</v>
      </c>
      <c r="K2501" s="662" t="s">
        <v>2889</v>
      </c>
      <c r="L2501" s="663">
        <v>36.54</v>
      </c>
      <c r="M2501" s="663">
        <v>109.62</v>
      </c>
      <c r="N2501" s="662">
        <v>3</v>
      </c>
      <c r="O2501" s="745">
        <v>3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11</v>
      </c>
      <c r="B2502" s="662" t="s">
        <v>581</v>
      </c>
      <c r="C2502" s="662" t="s">
        <v>2731</v>
      </c>
      <c r="D2502" s="743" t="s">
        <v>4537</v>
      </c>
      <c r="E2502" s="744" t="s">
        <v>2763</v>
      </c>
      <c r="F2502" s="662" t="s">
        <v>2726</v>
      </c>
      <c r="G2502" s="662" t="s">
        <v>2783</v>
      </c>
      <c r="H2502" s="662" t="s">
        <v>582</v>
      </c>
      <c r="I2502" s="662" t="s">
        <v>2981</v>
      </c>
      <c r="J2502" s="662" t="s">
        <v>1074</v>
      </c>
      <c r="K2502" s="662" t="s">
        <v>2982</v>
      </c>
      <c r="L2502" s="663">
        <v>18.260000000000002</v>
      </c>
      <c r="M2502" s="663">
        <v>18.260000000000002</v>
      </c>
      <c r="N2502" s="662">
        <v>1</v>
      </c>
      <c r="O2502" s="745">
        <v>0.5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11</v>
      </c>
      <c r="B2503" s="662" t="s">
        <v>581</v>
      </c>
      <c r="C2503" s="662" t="s">
        <v>2731</v>
      </c>
      <c r="D2503" s="743" t="s">
        <v>4537</v>
      </c>
      <c r="E2503" s="744" t="s">
        <v>2763</v>
      </c>
      <c r="F2503" s="662" t="s">
        <v>2726</v>
      </c>
      <c r="G2503" s="662" t="s">
        <v>4364</v>
      </c>
      <c r="H2503" s="662" t="s">
        <v>582</v>
      </c>
      <c r="I2503" s="662" t="s">
        <v>923</v>
      </c>
      <c r="J2503" s="662" t="s">
        <v>4516</v>
      </c>
      <c r="K2503" s="662" t="s">
        <v>3705</v>
      </c>
      <c r="L2503" s="663">
        <v>99.11</v>
      </c>
      <c r="M2503" s="663">
        <v>198.22</v>
      </c>
      <c r="N2503" s="662">
        <v>2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11</v>
      </c>
      <c r="B2504" s="662" t="s">
        <v>581</v>
      </c>
      <c r="C2504" s="662" t="s">
        <v>2731</v>
      </c>
      <c r="D2504" s="743" t="s">
        <v>4537</v>
      </c>
      <c r="E2504" s="744" t="s">
        <v>2763</v>
      </c>
      <c r="F2504" s="662" t="s">
        <v>2728</v>
      </c>
      <c r="G2504" s="662" t="s">
        <v>2795</v>
      </c>
      <c r="H2504" s="662" t="s">
        <v>582</v>
      </c>
      <c r="I2504" s="662" t="s">
        <v>2088</v>
      </c>
      <c r="J2504" s="662" t="s">
        <v>2796</v>
      </c>
      <c r="K2504" s="662" t="s">
        <v>2797</v>
      </c>
      <c r="L2504" s="663">
        <v>748.12</v>
      </c>
      <c r="M2504" s="663">
        <v>748.12</v>
      </c>
      <c r="N2504" s="662">
        <v>1</v>
      </c>
      <c r="O2504" s="745">
        <v>1</v>
      </c>
      <c r="P2504" s="663">
        <v>748.12</v>
      </c>
      <c r="Q2504" s="678">
        <v>1</v>
      </c>
      <c r="R2504" s="662">
        <v>1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11</v>
      </c>
      <c r="B2505" s="662" t="s">
        <v>581</v>
      </c>
      <c r="C2505" s="662" t="s">
        <v>2731</v>
      </c>
      <c r="D2505" s="743" t="s">
        <v>4537</v>
      </c>
      <c r="E2505" s="744" t="s">
        <v>2763</v>
      </c>
      <c r="F2505" s="662" t="s">
        <v>2728</v>
      </c>
      <c r="G2505" s="662" t="s">
        <v>2795</v>
      </c>
      <c r="H2505" s="662" t="s">
        <v>582</v>
      </c>
      <c r="I2505" s="662" t="s">
        <v>2899</v>
      </c>
      <c r="J2505" s="662" t="s">
        <v>2900</v>
      </c>
      <c r="K2505" s="662" t="s">
        <v>2901</v>
      </c>
      <c r="L2505" s="663">
        <v>350</v>
      </c>
      <c r="M2505" s="663">
        <v>350</v>
      </c>
      <c r="N2505" s="662">
        <v>1</v>
      </c>
      <c r="O2505" s="745">
        <v>1</v>
      </c>
      <c r="P2505" s="663">
        <v>350</v>
      </c>
      <c r="Q2505" s="678">
        <v>1</v>
      </c>
      <c r="R2505" s="662">
        <v>1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11</v>
      </c>
      <c r="B2506" s="662" t="s">
        <v>581</v>
      </c>
      <c r="C2506" s="662" t="s">
        <v>2731</v>
      </c>
      <c r="D2506" s="743" t="s">
        <v>4537</v>
      </c>
      <c r="E2506" s="744" t="s">
        <v>2763</v>
      </c>
      <c r="F2506" s="662" t="s">
        <v>2728</v>
      </c>
      <c r="G2506" s="662" t="s">
        <v>2795</v>
      </c>
      <c r="H2506" s="662" t="s">
        <v>582</v>
      </c>
      <c r="I2506" s="662" t="s">
        <v>2801</v>
      </c>
      <c r="J2506" s="662" t="s">
        <v>2802</v>
      </c>
      <c r="K2506" s="662" t="s">
        <v>2803</v>
      </c>
      <c r="L2506" s="663">
        <v>500</v>
      </c>
      <c r="M2506" s="663">
        <v>1500</v>
      </c>
      <c r="N2506" s="662">
        <v>3</v>
      </c>
      <c r="O2506" s="745">
        <v>3</v>
      </c>
      <c r="P2506" s="663">
        <v>1500</v>
      </c>
      <c r="Q2506" s="678">
        <v>1</v>
      </c>
      <c r="R2506" s="662">
        <v>3</v>
      </c>
      <c r="S2506" s="678">
        <v>1</v>
      </c>
      <c r="T2506" s="745">
        <v>3</v>
      </c>
      <c r="U2506" s="701">
        <v>1</v>
      </c>
    </row>
    <row r="2507" spans="1:21" ht="14.4" customHeight="1" x14ac:dyDescent="0.3">
      <c r="A2507" s="661">
        <v>11</v>
      </c>
      <c r="B2507" s="662" t="s">
        <v>581</v>
      </c>
      <c r="C2507" s="662" t="s">
        <v>2731</v>
      </c>
      <c r="D2507" s="743" t="s">
        <v>4537</v>
      </c>
      <c r="E2507" s="744" t="s">
        <v>2763</v>
      </c>
      <c r="F2507" s="662" t="s">
        <v>2728</v>
      </c>
      <c r="G2507" s="662" t="s">
        <v>2795</v>
      </c>
      <c r="H2507" s="662" t="s">
        <v>582</v>
      </c>
      <c r="I2507" s="662" t="s">
        <v>2804</v>
      </c>
      <c r="J2507" s="662" t="s">
        <v>2805</v>
      </c>
      <c r="K2507" s="662" t="s">
        <v>2806</v>
      </c>
      <c r="L2507" s="663">
        <v>971.25</v>
      </c>
      <c r="M2507" s="663">
        <v>971.25</v>
      </c>
      <c r="N2507" s="662">
        <v>1</v>
      </c>
      <c r="O2507" s="745">
        <v>1</v>
      </c>
      <c r="P2507" s="663">
        <v>971.25</v>
      </c>
      <c r="Q2507" s="678">
        <v>1</v>
      </c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11</v>
      </c>
      <c r="B2508" s="662" t="s">
        <v>581</v>
      </c>
      <c r="C2508" s="662" t="s">
        <v>2731</v>
      </c>
      <c r="D2508" s="743" t="s">
        <v>4537</v>
      </c>
      <c r="E2508" s="744" t="s">
        <v>2763</v>
      </c>
      <c r="F2508" s="662" t="s">
        <v>2728</v>
      </c>
      <c r="G2508" s="662" t="s">
        <v>2795</v>
      </c>
      <c r="H2508" s="662" t="s">
        <v>582</v>
      </c>
      <c r="I2508" s="662" t="s">
        <v>2890</v>
      </c>
      <c r="J2508" s="662" t="s">
        <v>2891</v>
      </c>
      <c r="K2508" s="662"/>
      <c r="L2508" s="663">
        <v>1000</v>
      </c>
      <c r="M2508" s="663">
        <v>1000</v>
      </c>
      <c r="N2508" s="662">
        <v>1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11</v>
      </c>
      <c r="B2509" s="662" t="s">
        <v>581</v>
      </c>
      <c r="C2509" s="662" t="s">
        <v>2731</v>
      </c>
      <c r="D2509" s="743" t="s">
        <v>4537</v>
      </c>
      <c r="E2509" s="744" t="s">
        <v>2763</v>
      </c>
      <c r="F2509" s="662" t="s">
        <v>2728</v>
      </c>
      <c r="G2509" s="662" t="s">
        <v>2795</v>
      </c>
      <c r="H2509" s="662" t="s">
        <v>582</v>
      </c>
      <c r="I2509" s="662" t="s">
        <v>3577</v>
      </c>
      <c r="J2509" s="662" t="s">
        <v>3578</v>
      </c>
      <c r="K2509" s="662" t="s">
        <v>3579</v>
      </c>
      <c r="L2509" s="663">
        <v>200</v>
      </c>
      <c r="M2509" s="663">
        <v>200</v>
      </c>
      <c r="N2509" s="662">
        <v>1</v>
      </c>
      <c r="O2509" s="745">
        <v>1</v>
      </c>
      <c r="P2509" s="663">
        <v>200</v>
      </c>
      <c r="Q2509" s="678">
        <v>1</v>
      </c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11</v>
      </c>
      <c r="B2510" s="662" t="s">
        <v>581</v>
      </c>
      <c r="C2510" s="662" t="s">
        <v>2731</v>
      </c>
      <c r="D2510" s="743" t="s">
        <v>4537</v>
      </c>
      <c r="E2510" s="744" t="s">
        <v>2763</v>
      </c>
      <c r="F2510" s="662" t="s">
        <v>2728</v>
      </c>
      <c r="G2510" s="662" t="s">
        <v>2809</v>
      </c>
      <c r="H2510" s="662" t="s">
        <v>582</v>
      </c>
      <c r="I2510" s="662" t="s">
        <v>2921</v>
      </c>
      <c r="J2510" s="662" t="s">
        <v>2922</v>
      </c>
      <c r="K2510" s="662" t="s">
        <v>2923</v>
      </c>
      <c r="L2510" s="663">
        <v>200</v>
      </c>
      <c r="M2510" s="663">
        <v>200</v>
      </c>
      <c r="N2510" s="662">
        <v>1</v>
      </c>
      <c r="O2510" s="745">
        <v>1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11</v>
      </c>
      <c r="B2511" s="662" t="s">
        <v>581</v>
      </c>
      <c r="C2511" s="662" t="s">
        <v>2731</v>
      </c>
      <c r="D2511" s="743" t="s">
        <v>4537</v>
      </c>
      <c r="E2511" s="744" t="s">
        <v>2763</v>
      </c>
      <c r="F2511" s="662" t="s">
        <v>2728</v>
      </c>
      <c r="G2511" s="662" t="s">
        <v>2809</v>
      </c>
      <c r="H2511" s="662" t="s">
        <v>582</v>
      </c>
      <c r="I2511" s="662" t="s">
        <v>2813</v>
      </c>
      <c r="J2511" s="662" t="s">
        <v>2814</v>
      </c>
      <c r="K2511" s="662" t="s">
        <v>2815</v>
      </c>
      <c r="L2511" s="663">
        <v>278.75</v>
      </c>
      <c r="M2511" s="663">
        <v>836.25</v>
      </c>
      <c r="N2511" s="662">
        <v>3</v>
      </c>
      <c r="O2511" s="745">
        <v>2</v>
      </c>
      <c r="P2511" s="663">
        <v>278.75</v>
      </c>
      <c r="Q2511" s="678">
        <v>0.33333333333333331</v>
      </c>
      <c r="R2511" s="662">
        <v>1</v>
      </c>
      <c r="S2511" s="678">
        <v>0.33333333333333331</v>
      </c>
      <c r="T2511" s="745">
        <v>1</v>
      </c>
      <c r="U2511" s="701">
        <v>0.5</v>
      </c>
    </row>
    <row r="2512" spans="1:21" ht="14.4" customHeight="1" x14ac:dyDescent="0.3">
      <c r="A2512" s="661">
        <v>11</v>
      </c>
      <c r="B2512" s="662" t="s">
        <v>581</v>
      </c>
      <c r="C2512" s="662" t="s">
        <v>2731</v>
      </c>
      <c r="D2512" s="743" t="s">
        <v>4537</v>
      </c>
      <c r="E2512" s="744" t="s">
        <v>2764</v>
      </c>
      <c r="F2512" s="662" t="s">
        <v>2726</v>
      </c>
      <c r="G2512" s="662" t="s">
        <v>3018</v>
      </c>
      <c r="H2512" s="662" t="s">
        <v>582</v>
      </c>
      <c r="I2512" s="662" t="s">
        <v>4057</v>
      </c>
      <c r="J2512" s="662" t="s">
        <v>3020</v>
      </c>
      <c r="K2512" s="662" t="s">
        <v>3021</v>
      </c>
      <c r="L2512" s="663">
        <v>24.35</v>
      </c>
      <c r="M2512" s="663">
        <v>121.75000000000001</v>
      </c>
      <c r="N2512" s="662">
        <v>5</v>
      </c>
      <c r="O2512" s="745">
        <v>3.5</v>
      </c>
      <c r="P2512" s="663">
        <v>48.7</v>
      </c>
      <c r="Q2512" s="678">
        <v>0.39999999999999997</v>
      </c>
      <c r="R2512" s="662">
        <v>2</v>
      </c>
      <c r="S2512" s="678">
        <v>0.4</v>
      </c>
      <c r="T2512" s="745">
        <v>1.5</v>
      </c>
      <c r="U2512" s="701">
        <v>0.42857142857142855</v>
      </c>
    </row>
    <row r="2513" spans="1:21" ht="14.4" customHeight="1" x14ac:dyDescent="0.3">
      <c r="A2513" s="661">
        <v>11</v>
      </c>
      <c r="B2513" s="662" t="s">
        <v>581</v>
      </c>
      <c r="C2513" s="662" t="s">
        <v>2731</v>
      </c>
      <c r="D2513" s="743" t="s">
        <v>4537</v>
      </c>
      <c r="E2513" s="744" t="s">
        <v>2764</v>
      </c>
      <c r="F2513" s="662" t="s">
        <v>2726</v>
      </c>
      <c r="G2513" s="662" t="s">
        <v>3018</v>
      </c>
      <c r="H2513" s="662" t="s">
        <v>582</v>
      </c>
      <c r="I2513" s="662" t="s">
        <v>3289</v>
      </c>
      <c r="J2513" s="662" t="s">
        <v>3020</v>
      </c>
      <c r="K2513" s="662" t="s">
        <v>3023</v>
      </c>
      <c r="L2513" s="663">
        <v>73.069999999999993</v>
      </c>
      <c r="M2513" s="663">
        <v>365.34999999999997</v>
      </c>
      <c r="N2513" s="662">
        <v>5</v>
      </c>
      <c r="O2513" s="745">
        <v>4.5</v>
      </c>
      <c r="P2513" s="663">
        <v>219.20999999999998</v>
      </c>
      <c r="Q2513" s="678">
        <v>0.6</v>
      </c>
      <c r="R2513" s="662">
        <v>3</v>
      </c>
      <c r="S2513" s="678">
        <v>0.6</v>
      </c>
      <c r="T2513" s="745">
        <v>2.5</v>
      </c>
      <c r="U2513" s="701">
        <v>0.55555555555555558</v>
      </c>
    </row>
    <row r="2514" spans="1:21" ht="14.4" customHeight="1" x14ac:dyDescent="0.3">
      <c r="A2514" s="661">
        <v>11</v>
      </c>
      <c r="B2514" s="662" t="s">
        <v>581</v>
      </c>
      <c r="C2514" s="662" t="s">
        <v>2731</v>
      </c>
      <c r="D2514" s="743" t="s">
        <v>4537</v>
      </c>
      <c r="E2514" s="744" t="s">
        <v>2764</v>
      </c>
      <c r="F2514" s="662" t="s">
        <v>2726</v>
      </c>
      <c r="G2514" s="662" t="s">
        <v>3018</v>
      </c>
      <c r="H2514" s="662" t="s">
        <v>582</v>
      </c>
      <c r="I2514" s="662" t="s">
        <v>3929</v>
      </c>
      <c r="J2514" s="662" t="s">
        <v>3927</v>
      </c>
      <c r="K2514" s="662" t="s">
        <v>3928</v>
      </c>
      <c r="L2514" s="663">
        <v>0</v>
      </c>
      <c r="M2514" s="663">
        <v>0</v>
      </c>
      <c r="N2514" s="662">
        <v>2</v>
      </c>
      <c r="O2514" s="745">
        <v>2</v>
      </c>
      <c r="P2514" s="663">
        <v>0</v>
      </c>
      <c r="Q2514" s="678"/>
      <c r="R2514" s="662">
        <v>2</v>
      </c>
      <c r="S2514" s="678">
        <v>1</v>
      </c>
      <c r="T2514" s="745">
        <v>2</v>
      </c>
      <c r="U2514" s="701">
        <v>1</v>
      </c>
    </row>
    <row r="2515" spans="1:21" ht="14.4" customHeight="1" x14ac:dyDescent="0.3">
      <c r="A2515" s="661">
        <v>11</v>
      </c>
      <c r="B2515" s="662" t="s">
        <v>581</v>
      </c>
      <c r="C2515" s="662" t="s">
        <v>2731</v>
      </c>
      <c r="D2515" s="743" t="s">
        <v>4537</v>
      </c>
      <c r="E2515" s="744" t="s">
        <v>2764</v>
      </c>
      <c r="F2515" s="662" t="s">
        <v>2726</v>
      </c>
      <c r="G2515" s="662" t="s">
        <v>2765</v>
      </c>
      <c r="H2515" s="662" t="s">
        <v>582</v>
      </c>
      <c r="I2515" s="662" t="s">
        <v>3024</v>
      </c>
      <c r="J2515" s="662" t="s">
        <v>3025</v>
      </c>
      <c r="K2515" s="662" t="s">
        <v>3026</v>
      </c>
      <c r="L2515" s="663">
        <v>154.36000000000001</v>
      </c>
      <c r="M2515" s="663">
        <v>154.36000000000001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11</v>
      </c>
      <c r="B2516" s="662" t="s">
        <v>581</v>
      </c>
      <c r="C2516" s="662" t="s">
        <v>2731</v>
      </c>
      <c r="D2516" s="743" t="s">
        <v>4537</v>
      </c>
      <c r="E2516" s="744" t="s">
        <v>2764</v>
      </c>
      <c r="F2516" s="662" t="s">
        <v>2726</v>
      </c>
      <c r="G2516" s="662" t="s">
        <v>2766</v>
      </c>
      <c r="H2516" s="662" t="s">
        <v>582</v>
      </c>
      <c r="I2516" s="662" t="s">
        <v>2767</v>
      </c>
      <c r="J2516" s="662" t="s">
        <v>1248</v>
      </c>
      <c r="K2516" s="662" t="s">
        <v>1237</v>
      </c>
      <c r="L2516" s="663">
        <v>0</v>
      </c>
      <c r="M2516" s="663">
        <v>0</v>
      </c>
      <c r="N2516" s="662">
        <v>1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11</v>
      </c>
      <c r="B2517" s="662" t="s">
        <v>581</v>
      </c>
      <c r="C2517" s="662" t="s">
        <v>2731</v>
      </c>
      <c r="D2517" s="743" t="s">
        <v>4537</v>
      </c>
      <c r="E2517" s="744" t="s">
        <v>2764</v>
      </c>
      <c r="F2517" s="662" t="s">
        <v>2726</v>
      </c>
      <c r="G2517" s="662" t="s">
        <v>3623</v>
      </c>
      <c r="H2517" s="662" t="s">
        <v>582</v>
      </c>
      <c r="I2517" s="662" t="s">
        <v>1497</v>
      </c>
      <c r="J2517" s="662" t="s">
        <v>1498</v>
      </c>
      <c r="K2517" s="662" t="s">
        <v>3799</v>
      </c>
      <c r="L2517" s="663">
        <v>169.59</v>
      </c>
      <c r="M2517" s="663">
        <v>169.59</v>
      </c>
      <c r="N2517" s="662">
        <v>1</v>
      </c>
      <c r="O2517" s="745">
        <v>1</v>
      </c>
      <c r="P2517" s="663">
        <v>169.59</v>
      </c>
      <c r="Q2517" s="678">
        <v>1</v>
      </c>
      <c r="R2517" s="662">
        <v>1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11</v>
      </c>
      <c r="B2518" s="662" t="s">
        <v>581</v>
      </c>
      <c r="C2518" s="662" t="s">
        <v>2731</v>
      </c>
      <c r="D2518" s="743" t="s">
        <v>4537</v>
      </c>
      <c r="E2518" s="744" t="s">
        <v>2764</v>
      </c>
      <c r="F2518" s="662" t="s">
        <v>2726</v>
      </c>
      <c r="G2518" s="662" t="s">
        <v>2769</v>
      </c>
      <c r="H2518" s="662" t="s">
        <v>582</v>
      </c>
      <c r="I2518" s="662" t="s">
        <v>897</v>
      </c>
      <c r="J2518" s="662" t="s">
        <v>898</v>
      </c>
      <c r="K2518" s="662" t="s">
        <v>2770</v>
      </c>
      <c r="L2518" s="663">
        <v>54.81</v>
      </c>
      <c r="M2518" s="663">
        <v>164.43</v>
      </c>
      <c r="N2518" s="662">
        <v>3</v>
      </c>
      <c r="O2518" s="745">
        <v>3</v>
      </c>
      <c r="P2518" s="663">
        <v>54.81</v>
      </c>
      <c r="Q2518" s="678">
        <v>0.33333333333333331</v>
      </c>
      <c r="R2518" s="662">
        <v>1</v>
      </c>
      <c r="S2518" s="678">
        <v>0.33333333333333331</v>
      </c>
      <c r="T2518" s="745">
        <v>1</v>
      </c>
      <c r="U2518" s="701">
        <v>0.33333333333333331</v>
      </c>
    </row>
    <row r="2519" spans="1:21" ht="14.4" customHeight="1" x14ac:dyDescent="0.3">
      <c r="A2519" s="661">
        <v>11</v>
      </c>
      <c r="B2519" s="662" t="s">
        <v>581</v>
      </c>
      <c r="C2519" s="662" t="s">
        <v>2731</v>
      </c>
      <c r="D2519" s="743" t="s">
        <v>4537</v>
      </c>
      <c r="E2519" s="744" t="s">
        <v>2764</v>
      </c>
      <c r="F2519" s="662" t="s">
        <v>2726</v>
      </c>
      <c r="G2519" s="662" t="s">
        <v>2769</v>
      </c>
      <c r="H2519" s="662" t="s">
        <v>582</v>
      </c>
      <c r="I2519" s="662" t="s">
        <v>3042</v>
      </c>
      <c r="J2519" s="662" t="s">
        <v>3043</v>
      </c>
      <c r="K2519" s="662" t="s">
        <v>3044</v>
      </c>
      <c r="L2519" s="663">
        <v>73.069999999999993</v>
      </c>
      <c r="M2519" s="663">
        <v>584.55999999999995</v>
      </c>
      <c r="N2519" s="662">
        <v>8</v>
      </c>
      <c r="O2519" s="745">
        <v>6</v>
      </c>
      <c r="P2519" s="663">
        <v>146.13999999999999</v>
      </c>
      <c r="Q2519" s="678">
        <v>0.25</v>
      </c>
      <c r="R2519" s="662">
        <v>2</v>
      </c>
      <c r="S2519" s="678">
        <v>0.25</v>
      </c>
      <c r="T2519" s="745">
        <v>1.5</v>
      </c>
      <c r="U2519" s="701">
        <v>0.25</v>
      </c>
    </row>
    <row r="2520" spans="1:21" ht="14.4" customHeight="1" x14ac:dyDescent="0.3">
      <c r="A2520" s="661">
        <v>11</v>
      </c>
      <c r="B2520" s="662" t="s">
        <v>581</v>
      </c>
      <c r="C2520" s="662" t="s">
        <v>2731</v>
      </c>
      <c r="D2520" s="743" t="s">
        <v>4537</v>
      </c>
      <c r="E2520" s="744" t="s">
        <v>2764</v>
      </c>
      <c r="F2520" s="662" t="s">
        <v>2726</v>
      </c>
      <c r="G2520" s="662" t="s">
        <v>2769</v>
      </c>
      <c r="H2520" s="662" t="s">
        <v>582</v>
      </c>
      <c r="I2520" s="662" t="s">
        <v>4328</v>
      </c>
      <c r="J2520" s="662" t="s">
        <v>3016</v>
      </c>
      <c r="K2520" s="662" t="s">
        <v>4329</v>
      </c>
      <c r="L2520" s="663">
        <v>121.8</v>
      </c>
      <c r="M2520" s="663">
        <v>121.8</v>
      </c>
      <c r="N2520" s="662">
        <v>1</v>
      </c>
      <c r="O2520" s="745">
        <v>1</v>
      </c>
      <c r="P2520" s="663">
        <v>121.8</v>
      </c>
      <c r="Q2520" s="678">
        <v>1</v>
      </c>
      <c r="R2520" s="662">
        <v>1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11</v>
      </c>
      <c r="B2521" s="662" t="s">
        <v>581</v>
      </c>
      <c r="C2521" s="662" t="s">
        <v>2731</v>
      </c>
      <c r="D2521" s="743" t="s">
        <v>4537</v>
      </c>
      <c r="E2521" s="744" t="s">
        <v>2764</v>
      </c>
      <c r="F2521" s="662" t="s">
        <v>2726</v>
      </c>
      <c r="G2521" s="662" t="s">
        <v>2769</v>
      </c>
      <c r="H2521" s="662" t="s">
        <v>582</v>
      </c>
      <c r="I2521" s="662" t="s">
        <v>3045</v>
      </c>
      <c r="J2521" s="662" t="s">
        <v>3043</v>
      </c>
      <c r="K2521" s="662" t="s">
        <v>3046</v>
      </c>
      <c r="L2521" s="663">
        <v>0</v>
      </c>
      <c r="M2521" s="663">
        <v>0</v>
      </c>
      <c r="N2521" s="662">
        <v>1</v>
      </c>
      <c r="O2521" s="745">
        <v>0.5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11</v>
      </c>
      <c r="B2522" s="662" t="s">
        <v>581</v>
      </c>
      <c r="C2522" s="662" t="s">
        <v>2731</v>
      </c>
      <c r="D2522" s="743" t="s">
        <v>4537</v>
      </c>
      <c r="E2522" s="744" t="s">
        <v>2764</v>
      </c>
      <c r="F2522" s="662" t="s">
        <v>2726</v>
      </c>
      <c r="G2522" s="662" t="s">
        <v>2769</v>
      </c>
      <c r="H2522" s="662" t="s">
        <v>582</v>
      </c>
      <c r="I2522" s="662" t="s">
        <v>3321</v>
      </c>
      <c r="J2522" s="662" t="s">
        <v>3043</v>
      </c>
      <c r="K2522" s="662" t="s">
        <v>3322</v>
      </c>
      <c r="L2522" s="663">
        <v>0</v>
      </c>
      <c r="M2522" s="663">
        <v>0</v>
      </c>
      <c r="N2522" s="662">
        <v>4</v>
      </c>
      <c r="O2522" s="745">
        <v>3</v>
      </c>
      <c r="P2522" s="663">
        <v>0</v>
      </c>
      <c r="Q2522" s="678"/>
      <c r="R2522" s="662">
        <v>1</v>
      </c>
      <c r="S2522" s="678">
        <v>0.25</v>
      </c>
      <c r="T2522" s="745">
        <v>1</v>
      </c>
      <c r="U2522" s="701">
        <v>0.33333333333333331</v>
      </c>
    </row>
    <row r="2523" spans="1:21" ht="14.4" customHeight="1" x14ac:dyDescent="0.3">
      <c r="A2523" s="661">
        <v>11</v>
      </c>
      <c r="B2523" s="662" t="s">
        <v>581</v>
      </c>
      <c r="C2523" s="662" t="s">
        <v>2731</v>
      </c>
      <c r="D2523" s="743" t="s">
        <v>4537</v>
      </c>
      <c r="E2523" s="744" t="s">
        <v>2764</v>
      </c>
      <c r="F2523" s="662" t="s">
        <v>2726</v>
      </c>
      <c r="G2523" s="662" t="s">
        <v>2769</v>
      </c>
      <c r="H2523" s="662" t="s">
        <v>582</v>
      </c>
      <c r="I2523" s="662" t="s">
        <v>3050</v>
      </c>
      <c r="J2523" s="662" t="s">
        <v>3051</v>
      </c>
      <c r="K2523" s="662" t="s">
        <v>3052</v>
      </c>
      <c r="L2523" s="663">
        <v>36.54</v>
      </c>
      <c r="M2523" s="663">
        <v>109.62</v>
      </c>
      <c r="N2523" s="662">
        <v>3</v>
      </c>
      <c r="O2523" s="745">
        <v>2.5</v>
      </c>
      <c r="P2523" s="663">
        <v>36.54</v>
      </c>
      <c r="Q2523" s="678">
        <v>0.33333333333333331</v>
      </c>
      <c r="R2523" s="662">
        <v>1</v>
      </c>
      <c r="S2523" s="678">
        <v>0.33333333333333331</v>
      </c>
      <c r="T2523" s="745">
        <v>1</v>
      </c>
      <c r="U2523" s="701">
        <v>0.4</v>
      </c>
    </row>
    <row r="2524" spans="1:21" ht="14.4" customHeight="1" x14ac:dyDescent="0.3">
      <c r="A2524" s="661">
        <v>11</v>
      </c>
      <c r="B2524" s="662" t="s">
        <v>581</v>
      </c>
      <c r="C2524" s="662" t="s">
        <v>2731</v>
      </c>
      <c r="D2524" s="743" t="s">
        <v>4537</v>
      </c>
      <c r="E2524" s="744" t="s">
        <v>2764</v>
      </c>
      <c r="F2524" s="662" t="s">
        <v>2726</v>
      </c>
      <c r="G2524" s="662" t="s">
        <v>2769</v>
      </c>
      <c r="H2524" s="662" t="s">
        <v>582</v>
      </c>
      <c r="I2524" s="662" t="s">
        <v>4517</v>
      </c>
      <c r="J2524" s="662" t="s">
        <v>3043</v>
      </c>
      <c r="K2524" s="662" t="s">
        <v>3403</v>
      </c>
      <c r="L2524" s="663">
        <v>36.54</v>
      </c>
      <c r="M2524" s="663">
        <v>36.54</v>
      </c>
      <c r="N2524" s="662">
        <v>1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11</v>
      </c>
      <c r="B2525" s="662" t="s">
        <v>581</v>
      </c>
      <c r="C2525" s="662" t="s">
        <v>2731</v>
      </c>
      <c r="D2525" s="743" t="s">
        <v>4537</v>
      </c>
      <c r="E2525" s="744" t="s">
        <v>2764</v>
      </c>
      <c r="F2525" s="662" t="s">
        <v>2726</v>
      </c>
      <c r="G2525" s="662" t="s">
        <v>2769</v>
      </c>
      <c r="H2525" s="662" t="s">
        <v>582</v>
      </c>
      <c r="I2525" s="662" t="s">
        <v>4518</v>
      </c>
      <c r="J2525" s="662" t="s">
        <v>4519</v>
      </c>
      <c r="K2525" s="662" t="s">
        <v>3320</v>
      </c>
      <c r="L2525" s="663">
        <v>0</v>
      </c>
      <c r="M2525" s="663">
        <v>0</v>
      </c>
      <c r="N2525" s="662">
        <v>1</v>
      </c>
      <c r="O2525" s="745">
        <v>1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11</v>
      </c>
      <c r="B2526" s="662" t="s">
        <v>581</v>
      </c>
      <c r="C2526" s="662" t="s">
        <v>2731</v>
      </c>
      <c r="D2526" s="743" t="s">
        <v>4537</v>
      </c>
      <c r="E2526" s="744" t="s">
        <v>2764</v>
      </c>
      <c r="F2526" s="662" t="s">
        <v>2726</v>
      </c>
      <c r="G2526" s="662" t="s">
        <v>2771</v>
      </c>
      <c r="H2526" s="662" t="s">
        <v>582</v>
      </c>
      <c r="I2526" s="662" t="s">
        <v>4520</v>
      </c>
      <c r="J2526" s="662" t="s">
        <v>4521</v>
      </c>
      <c r="K2526" s="662" t="s">
        <v>4522</v>
      </c>
      <c r="L2526" s="663">
        <v>39.74</v>
      </c>
      <c r="M2526" s="663">
        <v>79.48</v>
      </c>
      <c r="N2526" s="662">
        <v>2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11</v>
      </c>
      <c r="B2527" s="662" t="s">
        <v>581</v>
      </c>
      <c r="C2527" s="662" t="s">
        <v>2731</v>
      </c>
      <c r="D2527" s="743" t="s">
        <v>4537</v>
      </c>
      <c r="E2527" s="744" t="s">
        <v>2764</v>
      </c>
      <c r="F2527" s="662" t="s">
        <v>2726</v>
      </c>
      <c r="G2527" s="662" t="s">
        <v>2864</v>
      </c>
      <c r="H2527" s="662" t="s">
        <v>582</v>
      </c>
      <c r="I2527" s="662" t="s">
        <v>1468</v>
      </c>
      <c r="J2527" s="662" t="s">
        <v>2865</v>
      </c>
      <c r="K2527" s="662" t="s">
        <v>1466</v>
      </c>
      <c r="L2527" s="663">
        <v>0</v>
      </c>
      <c r="M2527" s="663">
        <v>0</v>
      </c>
      <c r="N2527" s="662">
        <v>1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11</v>
      </c>
      <c r="B2528" s="662" t="s">
        <v>581</v>
      </c>
      <c r="C2528" s="662" t="s">
        <v>2731</v>
      </c>
      <c r="D2528" s="743" t="s">
        <v>4537</v>
      </c>
      <c r="E2528" s="744" t="s">
        <v>2764</v>
      </c>
      <c r="F2528" s="662" t="s">
        <v>2726</v>
      </c>
      <c r="G2528" s="662" t="s">
        <v>3067</v>
      </c>
      <c r="H2528" s="662" t="s">
        <v>582</v>
      </c>
      <c r="I2528" s="662" t="s">
        <v>3068</v>
      </c>
      <c r="J2528" s="662" t="s">
        <v>3069</v>
      </c>
      <c r="K2528" s="662" t="s">
        <v>3070</v>
      </c>
      <c r="L2528" s="663">
        <v>159.71</v>
      </c>
      <c r="M2528" s="663">
        <v>1117.97</v>
      </c>
      <c r="N2528" s="662">
        <v>7</v>
      </c>
      <c r="O2528" s="745">
        <v>2.5</v>
      </c>
      <c r="P2528" s="663">
        <v>479.13</v>
      </c>
      <c r="Q2528" s="678">
        <v>0.42857142857142855</v>
      </c>
      <c r="R2528" s="662">
        <v>3</v>
      </c>
      <c r="S2528" s="678">
        <v>0.42857142857142855</v>
      </c>
      <c r="T2528" s="745">
        <v>1</v>
      </c>
      <c r="U2528" s="701">
        <v>0.4</v>
      </c>
    </row>
    <row r="2529" spans="1:21" ht="14.4" customHeight="1" x14ac:dyDescent="0.3">
      <c r="A2529" s="661">
        <v>11</v>
      </c>
      <c r="B2529" s="662" t="s">
        <v>581</v>
      </c>
      <c r="C2529" s="662" t="s">
        <v>2731</v>
      </c>
      <c r="D2529" s="743" t="s">
        <v>4537</v>
      </c>
      <c r="E2529" s="744" t="s">
        <v>2764</v>
      </c>
      <c r="F2529" s="662" t="s">
        <v>2726</v>
      </c>
      <c r="G2529" s="662" t="s">
        <v>3067</v>
      </c>
      <c r="H2529" s="662" t="s">
        <v>582</v>
      </c>
      <c r="I2529" s="662" t="s">
        <v>3330</v>
      </c>
      <c r="J2529" s="662" t="s">
        <v>3069</v>
      </c>
      <c r="K2529" s="662" t="s">
        <v>3331</v>
      </c>
      <c r="L2529" s="663">
        <v>0</v>
      </c>
      <c r="M2529" s="663">
        <v>0</v>
      </c>
      <c r="N2529" s="662">
        <v>2</v>
      </c>
      <c r="O2529" s="745">
        <v>1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11</v>
      </c>
      <c r="B2530" s="662" t="s">
        <v>581</v>
      </c>
      <c r="C2530" s="662" t="s">
        <v>2731</v>
      </c>
      <c r="D2530" s="743" t="s">
        <v>4537</v>
      </c>
      <c r="E2530" s="744" t="s">
        <v>2764</v>
      </c>
      <c r="F2530" s="662" t="s">
        <v>2726</v>
      </c>
      <c r="G2530" s="662" t="s">
        <v>2826</v>
      </c>
      <c r="H2530" s="662" t="s">
        <v>582</v>
      </c>
      <c r="I2530" s="662" t="s">
        <v>2211</v>
      </c>
      <c r="J2530" s="662" t="s">
        <v>2212</v>
      </c>
      <c r="K2530" s="662" t="s">
        <v>3085</v>
      </c>
      <c r="L2530" s="663">
        <v>30.46</v>
      </c>
      <c r="M2530" s="663">
        <v>30.46</v>
      </c>
      <c r="N2530" s="662">
        <v>1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11</v>
      </c>
      <c r="B2531" s="662" t="s">
        <v>581</v>
      </c>
      <c r="C2531" s="662" t="s">
        <v>2731</v>
      </c>
      <c r="D2531" s="743" t="s">
        <v>4537</v>
      </c>
      <c r="E2531" s="744" t="s">
        <v>2764</v>
      </c>
      <c r="F2531" s="662" t="s">
        <v>2726</v>
      </c>
      <c r="G2531" s="662" t="s">
        <v>2826</v>
      </c>
      <c r="H2531" s="662" t="s">
        <v>582</v>
      </c>
      <c r="I2531" s="662" t="s">
        <v>883</v>
      </c>
      <c r="J2531" s="662" t="s">
        <v>884</v>
      </c>
      <c r="K2531" s="662" t="s">
        <v>2827</v>
      </c>
      <c r="L2531" s="663">
        <v>60.9</v>
      </c>
      <c r="M2531" s="663">
        <v>608.99999999999989</v>
      </c>
      <c r="N2531" s="662">
        <v>10</v>
      </c>
      <c r="O2531" s="745">
        <v>5</v>
      </c>
      <c r="P2531" s="663">
        <v>60.9</v>
      </c>
      <c r="Q2531" s="678">
        <v>0.10000000000000002</v>
      </c>
      <c r="R2531" s="662">
        <v>1</v>
      </c>
      <c r="S2531" s="678">
        <v>0.1</v>
      </c>
      <c r="T2531" s="745">
        <v>0.5</v>
      </c>
      <c r="U2531" s="701">
        <v>0.1</v>
      </c>
    </row>
    <row r="2532" spans="1:21" ht="14.4" customHeight="1" x14ac:dyDescent="0.3">
      <c r="A2532" s="661">
        <v>11</v>
      </c>
      <c r="B2532" s="662" t="s">
        <v>581</v>
      </c>
      <c r="C2532" s="662" t="s">
        <v>2731</v>
      </c>
      <c r="D2532" s="743" t="s">
        <v>4537</v>
      </c>
      <c r="E2532" s="744" t="s">
        <v>2764</v>
      </c>
      <c r="F2532" s="662" t="s">
        <v>2726</v>
      </c>
      <c r="G2532" s="662" t="s">
        <v>3348</v>
      </c>
      <c r="H2532" s="662" t="s">
        <v>582</v>
      </c>
      <c r="I2532" s="662" t="s">
        <v>4523</v>
      </c>
      <c r="J2532" s="662" t="s">
        <v>3350</v>
      </c>
      <c r="K2532" s="662" t="s">
        <v>4487</v>
      </c>
      <c r="L2532" s="663">
        <v>0</v>
      </c>
      <c r="M2532" s="663">
        <v>0</v>
      </c>
      <c r="N2532" s="662">
        <v>1</v>
      </c>
      <c r="O2532" s="745">
        <v>0.5</v>
      </c>
      <c r="P2532" s="663">
        <v>0</v>
      </c>
      <c r="Q2532" s="678"/>
      <c r="R2532" s="662">
        <v>1</v>
      </c>
      <c r="S2532" s="678">
        <v>1</v>
      </c>
      <c r="T2532" s="745">
        <v>0.5</v>
      </c>
      <c r="U2532" s="701">
        <v>1</v>
      </c>
    </row>
    <row r="2533" spans="1:21" ht="14.4" customHeight="1" x14ac:dyDescent="0.3">
      <c r="A2533" s="661">
        <v>11</v>
      </c>
      <c r="B2533" s="662" t="s">
        <v>581</v>
      </c>
      <c r="C2533" s="662" t="s">
        <v>2731</v>
      </c>
      <c r="D2533" s="743" t="s">
        <v>4537</v>
      </c>
      <c r="E2533" s="744" t="s">
        <v>2764</v>
      </c>
      <c r="F2533" s="662" t="s">
        <v>2726</v>
      </c>
      <c r="G2533" s="662" t="s">
        <v>3529</v>
      </c>
      <c r="H2533" s="662" t="s">
        <v>582</v>
      </c>
      <c r="I2533" s="662" t="s">
        <v>3530</v>
      </c>
      <c r="J2533" s="662" t="s">
        <v>3531</v>
      </c>
      <c r="K2533" s="662" t="s">
        <v>3532</v>
      </c>
      <c r="L2533" s="663">
        <v>0</v>
      </c>
      <c r="M2533" s="663">
        <v>0</v>
      </c>
      <c r="N2533" s="662">
        <v>1</v>
      </c>
      <c r="O2533" s="745">
        <v>0.5</v>
      </c>
      <c r="P2533" s="663">
        <v>0</v>
      </c>
      <c r="Q2533" s="678"/>
      <c r="R2533" s="662">
        <v>1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11</v>
      </c>
      <c r="B2534" s="662" t="s">
        <v>581</v>
      </c>
      <c r="C2534" s="662" t="s">
        <v>2731</v>
      </c>
      <c r="D2534" s="743" t="s">
        <v>4537</v>
      </c>
      <c r="E2534" s="744" t="s">
        <v>2764</v>
      </c>
      <c r="F2534" s="662" t="s">
        <v>2726</v>
      </c>
      <c r="G2534" s="662" t="s">
        <v>2874</v>
      </c>
      <c r="H2534" s="662" t="s">
        <v>582</v>
      </c>
      <c r="I2534" s="662" t="s">
        <v>4524</v>
      </c>
      <c r="J2534" s="662" t="s">
        <v>4187</v>
      </c>
      <c r="K2534" s="662" t="s">
        <v>719</v>
      </c>
      <c r="L2534" s="663">
        <v>0</v>
      </c>
      <c r="M2534" s="663">
        <v>0</v>
      </c>
      <c r="N2534" s="662">
        <v>1</v>
      </c>
      <c r="O2534" s="745">
        <v>0.5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11</v>
      </c>
      <c r="B2535" s="662" t="s">
        <v>581</v>
      </c>
      <c r="C2535" s="662" t="s">
        <v>2731</v>
      </c>
      <c r="D2535" s="743" t="s">
        <v>4537</v>
      </c>
      <c r="E2535" s="744" t="s">
        <v>2764</v>
      </c>
      <c r="F2535" s="662" t="s">
        <v>2726</v>
      </c>
      <c r="G2535" s="662" t="s">
        <v>2780</v>
      </c>
      <c r="H2535" s="662" t="s">
        <v>1064</v>
      </c>
      <c r="I2535" s="662" t="s">
        <v>1197</v>
      </c>
      <c r="J2535" s="662" t="s">
        <v>1089</v>
      </c>
      <c r="K2535" s="662" t="s">
        <v>2554</v>
      </c>
      <c r="L2535" s="663">
        <v>543.39</v>
      </c>
      <c r="M2535" s="663">
        <v>1086.78</v>
      </c>
      <c r="N2535" s="662">
        <v>2</v>
      </c>
      <c r="O2535" s="745">
        <v>1</v>
      </c>
      <c r="P2535" s="663">
        <v>1086.78</v>
      </c>
      <c r="Q2535" s="678">
        <v>1</v>
      </c>
      <c r="R2535" s="662">
        <v>2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11</v>
      </c>
      <c r="B2536" s="662" t="s">
        <v>581</v>
      </c>
      <c r="C2536" s="662" t="s">
        <v>2731</v>
      </c>
      <c r="D2536" s="743" t="s">
        <v>4537</v>
      </c>
      <c r="E2536" s="744" t="s">
        <v>2764</v>
      </c>
      <c r="F2536" s="662" t="s">
        <v>2726</v>
      </c>
      <c r="G2536" s="662" t="s">
        <v>2780</v>
      </c>
      <c r="H2536" s="662" t="s">
        <v>1064</v>
      </c>
      <c r="I2536" s="662" t="s">
        <v>1088</v>
      </c>
      <c r="J2536" s="662" t="s">
        <v>1089</v>
      </c>
      <c r="K2536" s="662" t="s">
        <v>2553</v>
      </c>
      <c r="L2536" s="663">
        <v>815.1</v>
      </c>
      <c r="M2536" s="663">
        <v>1630.2</v>
      </c>
      <c r="N2536" s="662">
        <v>2</v>
      </c>
      <c r="O2536" s="745">
        <v>1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11</v>
      </c>
      <c r="B2537" s="662" t="s">
        <v>581</v>
      </c>
      <c r="C2537" s="662" t="s">
        <v>2731</v>
      </c>
      <c r="D2537" s="743" t="s">
        <v>4537</v>
      </c>
      <c r="E2537" s="744" t="s">
        <v>2764</v>
      </c>
      <c r="F2537" s="662" t="s">
        <v>2726</v>
      </c>
      <c r="G2537" s="662" t="s">
        <v>2783</v>
      </c>
      <c r="H2537" s="662" t="s">
        <v>1064</v>
      </c>
      <c r="I2537" s="662" t="s">
        <v>1160</v>
      </c>
      <c r="J2537" s="662" t="s">
        <v>1074</v>
      </c>
      <c r="K2537" s="662" t="s">
        <v>2607</v>
      </c>
      <c r="L2537" s="663">
        <v>18.260000000000002</v>
      </c>
      <c r="M2537" s="663">
        <v>54.78</v>
      </c>
      <c r="N2537" s="662">
        <v>3</v>
      </c>
      <c r="O2537" s="745">
        <v>2</v>
      </c>
      <c r="P2537" s="663">
        <v>18.260000000000002</v>
      </c>
      <c r="Q2537" s="678">
        <v>0.33333333333333337</v>
      </c>
      <c r="R2537" s="662">
        <v>1</v>
      </c>
      <c r="S2537" s="678">
        <v>0.33333333333333331</v>
      </c>
      <c r="T2537" s="745">
        <v>0.5</v>
      </c>
      <c r="U2537" s="701">
        <v>0.25</v>
      </c>
    </row>
    <row r="2538" spans="1:21" ht="14.4" customHeight="1" x14ac:dyDescent="0.3">
      <c r="A2538" s="661">
        <v>11</v>
      </c>
      <c r="B2538" s="662" t="s">
        <v>581</v>
      </c>
      <c r="C2538" s="662" t="s">
        <v>2731</v>
      </c>
      <c r="D2538" s="743" t="s">
        <v>4537</v>
      </c>
      <c r="E2538" s="744" t="s">
        <v>2764</v>
      </c>
      <c r="F2538" s="662" t="s">
        <v>2726</v>
      </c>
      <c r="G2538" s="662" t="s">
        <v>2783</v>
      </c>
      <c r="H2538" s="662" t="s">
        <v>1064</v>
      </c>
      <c r="I2538" s="662" t="s">
        <v>1073</v>
      </c>
      <c r="J2538" s="662" t="s">
        <v>1074</v>
      </c>
      <c r="K2538" s="662" t="s">
        <v>2608</v>
      </c>
      <c r="L2538" s="663">
        <v>36.54</v>
      </c>
      <c r="M2538" s="663">
        <v>292.32</v>
      </c>
      <c r="N2538" s="662">
        <v>8</v>
      </c>
      <c r="O2538" s="745">
        <v>6.5</v>
      </c>
      <c r="P2538" s="663">
        <v>146.16</v>
      </c>
      <c r="Q2538" s="678">
        <v>0.5</v>
      </c>
      <c r="R2538" s="662">
        <v>4</v>
      </c>
      <c r="S2538" s="678">
        <v>0.5</v>
      </c>
      <c r="T2538" s="745">
        <v>3</v>
      </c>
      <c r="U2538" s="701">
        <v>0.46153846153846156</v>
      </c>
    </row>
    <row r="2539" spans="1:21" ht="14.4" customHeight="1" x14ac:dyDescent="0.3">
      <c r="A2539" s="661">
        <v>11</v>
      </c>
      <c r="B2539" s="662" t="s">
        <v>581</v>
      </c>
      <c r="C2539" s="662" t="s">
        <v>2731</v>
      </c>
      <c r="D2539" s="743" t="s">
        <v>4537</v>
      </c>
      <c r="E2539" s="744" t="s">
        <v>2764</v>
      </c>
      <c r="F2539" s="662" t="s">
        <v>2726</v>
      </c>
      <c r="G2539" s="662" t="s">
        <v>2783</v>
      </c>
      <c r="H2539" s="662" t="s">
        <v>1064</v>
      </c>
      <c r="I2539" s="662" t="s">
        <v>2831</v>
      </c>
      <c r="J2539" s="662" t="s">
        <v>1074</v>
      </c>
      <c r="K2539" s="662" t="s">
        <v>2832</v>
      </c>
      <c r="L2539" s="663">
        <v>0</v>
      </c>
      <c r="M2539" s="663">
        <v>0</v>
      </c>
      <c r="N2539" s="662">
        <v>1</v>
      </c>
      <c r="O2539" s="745">
        <v>0.5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11</v>
      </c>
      <c r="B2540" s="662" t="s">
        <v>581</v>
      </c>
      <c r="C2540" s="662" t="s">
        <v>2731</v>
      </c>
      <c r="D2540" s="743" t="s">
        <v>4537</v>
      </c>
      <c r="E2540" s="744" t="s">
        <v>2764</v>
      </c>
      <c r="F2540" s="662" t="s">
        <v>2726</v>
      </c>
      <c r="G2540" s="662" t="s">
        <v>2783</v>
      </c>
      <c r="H2540" s="662" t="s">
        <v>582</v>
      </c>
      <c r="I2540" s="662" t="s">
        <v>2258</v>
      </c>
      <c r="J2540" s="662" t="s">
        <v>1074</v>
      </c>
      <c r="K2540" s="662" t="s">
        <v>2889</v>
      </c>
      <c r="L2540" s="663">
        <v>36.54</v>
      </c>
      <c r="M2540" s="663">
        <v>36.54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11</v>
      </c>
      <c r="B2541" s="662" t="s">
        <v>581</v>
      </c>
      <c r="C2541" s="662" t="s">
        <v>2731</v>
      </c>
      <c r="D2541" s="743" t="s">
        <v>4537</v>
      </c>
      <c r="E2541" s="744" t="s">
        <v>2764</v>
      </c>
      <c r="F2541" s="662" t="s">
        <v>2726</v>
      </c>
      <c r="G2541" s="662" t="s">
        <v>3125</v>
      </c>
      <c r="H2541" s="662" t="s">
        <v>582</v>
      </c>
      <c r="I2541" s="662" t="s">
        <v>4525</v>
      </c>
      <c r="J2541" s="662" t="s">
        <v>3127</v>
      </c>
      <c r="K2541" s="662" t="s">
        <v>4526</v>
      </c>
      <c r="L2541" s="663">
        <v>0</v>
      </c>
      <c r="M2541" s="663">
        <v>0</v>
      </c>
      <c r="N2541" s="662">
        <v>1</v>
      </c>
      <c r="O2541" s="745">
        <v>0.5</v>
      </c>
      <c r="P2541" s="663"/>
      <c r="Q2541" s="678"/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11</v>
      </c>
      <c r="B2542" s="662" t="s">
        <v>581</v>
      </c>
      <c r="C2542" s="662" t="s">
        <v>2731</v>
      </c>
      <c r="D2542" s="743" t="s">
        <v>4537</v>
      </c>
      <c r="E2542" s="744" t="s">
        <v>2764</v>
      </c>
      <c r="F2542" s="662" t="s">
        <v>2726</v>
      </c>
      <c r="G2542" s="662" t="s">
        <v>3125</v>
      </c>
      <c r="H2542" s="662" t="s">
        <v>582</v>
      </c>
      <c r="I2542" s="662" t="s">
        <v>3129</v>
      </c>
      <c r="J2542" s="662" t="s">
        <v>3127</v>
      </c>
      <c r="K2542" s="662" t="s">
        <v>3130</v>
      </c>
      <c r="L2542" s="663">
        <v>0</v>
      </c>
      <c r="M2542" s="663">
        <v>0</v>
      </c>
      <c r="N2542" s="662">
        <v>1</v>
      </c>
      <c r="O2542" s="745">
        <v>0.5</v>
      </c>
      <c r="P2542" s="663">
        <v>0</v>
      </c>
      <c r="Q2542" s="678"/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11</v>
      </c>
      <c r="B2543" s="662" t="s">
        <v>581</v>
      </c>
      <c r="C2543" s="662" t="s">
        <v>2731</v>
      </c>
      <c r="D2543" s="743" t="s">
        <v>4537</v>
      </c>
      <c r="E2543" s="744" t="s">
        <v>2764</v>
      </c>
      <c r="F2543" s="662" t="s">
        <v>2726</v>
      </c>
      <c r="G2543" s="662" t="s">
        <v>4527</v>
      </c>
      <c r="H2543" s="662" t="s">
        <v>582</v>
      </c>
      <c r="I2543" s="662" t="s">
        <v>4528</v>
      </c>
      <c r="J2543" s="662" t="s">
        <v>4529</v>
      </c>
      <c r="K2543" s="662" t="s">
        <v>4530</v>
      </c>
      <c r="L2543" s="663">
        <v>1715.48</v>
      </c>
      <c r="M2543" s="663">
        <v>1715.48</v>
      </c>
      <c r="N2543" s="662">
        <v>1</v>
      </c>
      <c r="O2543" s="745">
        <v>0.5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11</v>
      </c>
      <c r="B2544" s="662" t="s">
        <v>581</v>
      </c>
      <c r="C2544" s="662" t="s">
        <v>2731</v>
      </c>
      <c r="D2544" s="743" t="s">
        <v>4537</v>
      </c>
      <c r="E2544" s="744" t="s">
        <v>2764</v>
      </c>
      <c r="F2544" s="662" t="s">
        <v>2726</v>
      </c>
      <c r="G2544" s="662" t="s">
        <v>2784</v>
      </c>
      <c r="H2544" s="662" t="s">
        <v>582</v>
      </c>
      <c r="I2544" s="662" t="s">
        <v>725</v>
      </c>
      <c r="J2544" s="662" t="s">
        <v>2785</v>
      </c>
      <c r="K2544" s="662" t="s">
        <v>2786</v>
      </c>
      <c r="L2544" s="663">
        <v>0</v>
      </c>
      <c r="M2544" s="663">
        <v>0</v>
      </c>
      <c r="N2544" s="662">
        <v>1</v>
      </c>
      <c r="O2544" s="745">
        <v>1</v>
      </c>
      <c r="P2544" s="663"/>
      <c r="Q2544" s="678"/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11</v>
      </c>
      <c r="B2545" s="662" t="s">
        <v>581</v>
      </c>
      <c r="C2545" s="662" t="s">
        <v>2731</v>
      </c>
      <c r="D2545" s="743" t="s">
        <v>4537</v>
      </c>
      <c r="E2545" s="744" t="s">
        <v>2764</v>
      </c>
      <c r="F2545" s="662" t="s">
        <v>2726</v>
      </c>
      <c r="G2545" s="662" t="s">
        <v>2936</v>
      </c>
      <c r="H2545" s="662" t="s">
        <v>582</v>
      </c>
      <c r="I2545" s="662" t="s">
        <v>4531</v>
      </c>
      <c r="J2545" s="662" t="s">
        <v>2938</v>
      </c>
      <c r="K2545" s="662" t="s">
        <v>4441</v>
      </c>
      <c r="L2545" s="663">
        <v>25.07</v>
      </c>
      <c r="M2545" s="663">
        <v>25.07</v>
      </c>
      <c r="N2545" s="662">
        <v>1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11</v>
      </c>
      <c r="B2546" s="662" t="s">
        <v>581</v>
      </c>
      <c r="C2546" s="662" t="s">
        <v>2731</v>
      </c>
      <c r="D2546" s="743" t="s">
        <v>4537</v>
      </c>
      <c r="E2546" s="744" t="s">
        <v>2764</v>
      </c>
      <c r="F2546" s="662" t="s">
        <v>2726</v>
      </c>
      <c r="G2546" s="662" t="s">
        <v>2936</v>
      </c>
      <c r="H2546" s="662" t="s">
        <v>582</v>
      </c>
      <c r="I2546" s="662" t="s">
        <v>3147</v>
      </c>
      <c r="J2546" s="662" t="s">
        <v>2938</v>
      </c>
      <c r="K2546" s="662" t="s">
        <v>907</v>
      </c>
      <c r="L2546" s="663">
        <v>50.14</v>
      </c>
      <c r="M2546" s="663">
        <v>50.14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11</v>
      </c>
      <c r="B2547" s="662" t="s">
        <v>581</v>
      </c>
      <c r="C2547" s="662" t="s">
        <v>2731</v>
      </c>
      <c r="D2547" s="743" t="s">
        <v>4537</v>
      </c>
      <c r="E2547" s="744" t="s">
        <v>2764</v>
      </c>
      <c r="F2547" s="662" t="s">
        <v>2726</v>
      </c>
      <c r="G2547" s="662" t="s">
        <v>2936</v>
      </c>
      <c r="H2547" s="662" t="s">
        <v>582</v>
      </c>
      <c r="I2547" s="662" t="s">
        <v>2937</v>
      </c>
      <c r="J2547" s="662" t="s">
        <v>2938</v>
      </c>
      <c r="K2547" s="662" t="s">
        <v>839</v>
      </c>
      <c r="L2547" s="663">
        <v>75.22</v>
      </c>
      <c r="M2547" s="663">
        <v>75.22</v>
      </c>
      <c r="N2547" s="662">
        <v>1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11</v>
      </c>
      <c r="B2548" s="662" t="s">
        <v>581</v>
      </c>
      <c r="C2548" s="662" t="s">
        <v>2731</v>
      </c>
      <c r="D2548" s="743" t="s">
        <v>4537</v>
      </c>
      <c r="E2548" s="744" t="s">
        <v>2764</v>
      </c>
      <c r="F2548" s="662" t="s">
        <v>2726</v>
      </c>
      <c r="G2548" s="662" t="s">
        <v>3150</v>
      </c>
      <c r="H2548" s="662" t="s">
        <v>582</v>
      </c>
      <c r="I2548" s="662" t="s">
        <v>3156</v>
      </c>
      <c r="J2548" s="662" t="s">
        <v>3157</v>
      </c>
      <c r="K2548" s="662" t="s">
        <v>3155</v>
      </c>
      <c r="L2548" s="663">
        <v>0</v>
      </c>
      <c r="M2548" s="663">
        <v>0</v>
      </c>
      <c r="N2548" s="662">
        <v>1</v>
      </c>
      <c r="O2548" s="745">
        <v>0.5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11</v>
      </c>
      <c r="B2549" s="662" t="s">
        <v>581</v>
      </c>
      <c r="C2549" s="662" t="s">
        <v>2731</v>
      </c>
      <c r="D2549" s="743" t="s">
        <v>4537</v>
      </c>
      <c r="E2549" s="744" t="s">
        <v>2764</v>
      </c>
      <c r="F2549" s="662" t="s">
        <v>2726</v>
      </c>
      <c r="G2549" s="662" t="s">
        <v>3161</v>
      </c>
      <c r="H2549" s="662" t="s">
        <v>582</v>
      </c>
      <c r="I2549" s="662" t="s">
        <v>4532</v>
      </c>
      <c r="J2549" s="662" t="s">
        <v>3165</v>
      </c>
      <c r="K2549" s="662" t="s">
        <v>3166</v>
      </c>
      <c r="L2549" s="663">
        <v>0</v>
      </c>
      <c r="M2549" s="663">
        <v>0</v>
      </c>
      <c r="N2549" s="662">
        <v>1</v>
      </c>
      <c r="O2549" s="745">
        <v>1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11</v>
      </c>
      <c r="B2550" s="662" t="s">
        <v>581</v>
      </c>
      <c r="C2550" s="662" t="s">
        <v>2731</v>
      </c>
      <c r="D2550" s="743" t="s">
        <v>4537</v>
      </c>
      <c r="E2550" s="744" t="s">
        <v>2764</v>
      </c>
      <c r="F2550" s="662" t="s">
        <v>2728</v>
      </c>
      <c r="G2550" s="662" t="s">
        <v>2839</v>
      </c>
      <c r="H2550" s="662" t="s">
        <v>582</v>
      </c>
      <c r="I2550" s="662" t="s">
        <v>2840</v>
      </c>
      <c r="J2550" s="662" t="s">
        <v>2841</v>
      </c>
      <c r="K2550" s="662" t="s">
        <v>2842</v>
      </c>
      <c r="L2550" s="663">
        <v>0</v>
      </c>
      <c r="M2550" s="663">
        <v>0</v>
      </c>
      <c r="N2550" s="662">
        <v>21</v>
      </c>
      <c r="O2550" s="745">
        <v>21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11</v>
      </c>
      <c r="B2551" s="662" t="s">
        <v>581</v>
      </c>
      <c r="C2551" s="662" t="s">
        <v>2731</v>
      </c>
      <c r="D2551" s="743" t="s">
        <v>4537</v>
      </c>
      <c r="E2551" s="744" t="s">
        <v>2764</v>
      </c>
      <c r="F2551" s="662" t="s">
        <v>2728</v>
      </c>
      <c r="G2551" s="662" t="s">
        <v>2791</v>
      </c>
      <c r="H2551" s="662" t="s">
        <v>582</v>
      </c>
      <c r="I2551" s="662" t="s">
        <v>3175</v>
      </c>
      <c r="J2551" s="662" t="s">
        <v>3176</v>
      </c>
      <c r="K2551" s="662" t="s">
        <v>3177</v>
      </c>
      <c r="L2551" s="663">
        <v>35.130000000000003</v>
      </c>
      <c r="M2551" s="663">
        <v>35.130000000000003</v>
      </c>
      <c r="N2551" s="662">
        <v>1</v>
      </c>
      <c r="O2551" s="745">
        <v>1</v>
      </c>
      <c r="P2551" s="663">
        <v>35.130000000000003</v>
      </c>
      <c r="Q2551" s="678">
        <v>1</v>
      </c>
      <c r="R2551" s="662">
        <v>1</v>
      </c>
      <c r="S2551" s="678">
        <v>1</v>
      </c>
      <c r="T2551" s="745">
        <v>1</v>
      </c>
      <c r="U2551" s="701">
        <v>1</v>
      </c>
    </row>
    <row r="2552" spans="1:21" ht="14.4" customHeight="1" x14ac:dyDescent="0.3">
      <c r="A2552" s="661">
        <v>11</v>
      </c>
      <c r="B2552" s="662" t="s">
        <v>581</v>
      </c>
      <c r="C2552" s="662" t="s">
        <v>2731</v>
      </c>
      <c r="D2552" s="743" t="s">
        <v>4537</v>
      </c>
      <c r="E2552" s="744" t="s">
        <v>2764</v>
      </c>
      <c r="F2552" s="662" t="s">
        <v>2728</v>
      </c>
      <c r="G2552" s="662" t="s">
        <v>2795</v>
      </c>
      <c r="H2552" s="662" t="s">
        <v>582</v>
      </c>
      <c r="I2552" s="662" t="s">
        <v>2088</v>
      </c>
      <c r="J2552" s="662" t="s">
        <v>2796</v>
      </c>
      <c r="K2552" s="662" t="s">
        <v>2797</v>
      </c>
      <c r="L2552" s="663">
        <v>748.12</v>
      </c>
      <c r="M2552" s="663">
        <v>1496.24</v>
      </c>
      <c r="N2552" s="662">
        <v>2</v>
      </c>
      <c r="O2552" s="745">
        <v>2</v>
      </c>
      <c r="P2552" s="663">
        <v>748.12</v>
      </c>
      <c r="Q2552" s="678">
        <v>0.5</v>
      </c>
      <c r="R2552" s="662">
        <v>1</v>
      </c>
      <c r="S2552" s="678">
        <v>0.5</v>
      </c>
      <c r="T2552" s="745">
        <v>1</v>
      </c>
      <c r="U2552" s="701">
        <v>0.5</v>
      </c>
    </row>
    <row r="2553" spans="1:21" ht="14.4" customHeight="1" x14ac:dyDescent="0.3">
      <c r="A2553" s="661">
        <v>11</v>
      </c>
      <c r="B2553" s="662" t="s">
        <v>581</v>
      </c>
      <c r="C2553" s="662" t="s">
        <v>2731</v>
      </c>
      <c r="D2553" s="743" t="s">
        <v>4537</v>
      </c>
      <c r="E2553" s="744" t="s">
        <v>2764</v>
      </c>
      <c r="F2553" s="662" t="s">
        <v>2728</v>
      </c>
      <c r="G2553" s="662" t="s">
        <v>2795</v>
      </c>
      <c r="H2553" s="662" t="s">
        <v>582</v>
      </c>
      <c r="I2553" s="662" t="s">
        <v>3427</v>
      </c>
      <c r="J2553" s="662" t="s">
        <v>3428</v>
      </c>
      <c r="K2553" s="662" t="s">
        <v>3429</v>
      </c>
      <c r="L2553" s="663">
        <v>250</v>
      </c>
      <c r="M2553" s="663">
        <v>250</v>
      </c>
      <c r="N2553" s="662">
        <v>1</v>
      </c>
      <c r="O2553" s="745">
        <v>1</v>
      </c>
      <c r="P2553" s="663">
        <v>250</v>
      </c>
      <c r="Q2553" s="678">
        <v>1</v>
      </c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11</v>
      </c>
      <c r="B2554" s="662" t="s">
        <v>581</v>
      </c>
      <c r="C2554" s="662" t="s">
        <v>2731</v>
      </c>
      <c r="D2554" s="743" t="s">
        <v>4537</v>
      </c>
      <c r="E2554" s="744" t="s">
        <v>2764</v>
      </c>
      <c r="F2554" s="662" t="s">
        <v>2728</v>
      </c>
      <c r="G2554" s="662" t="s">
        <v>2795</v>
      </c>
      <c r="H2554" s="662" t="s">
        <v>582</v>
      </c>
      <c r="I2554" s="662" t="s">
        <v>3446</v>
      </c>
      <c r="J2554" s="662" t="s">
        <v>3447</v>
      </c>
      <c r="K2554" s="662" t="s">
        <v>3448</v>
      </c>
      <c r="L2554" s="663">
        <v>599.80999999999995</v>
      </c>
      <c r="M2554" s="663">
        <v>599.80999999999995</v>
      </c>
      <c r="N2554" s="662">
        <v>1</v>
      </c>
      <c r="O2554" s="745">
        <v>1</v>
      </c>
      <c r="P2554" s="663">
        <v>599.80999999999995</v>
      </c>
      <c r="Q2554" s="678">
        <v>1</v>
      </c>
      <c r="R2554" s="662">
        <v>1</v>
      </c>
      <c r="S2554" s="678">
        <v>1</v>
      </c>
      <c r="T2554" s="745">
        <v>1</v>
      </c>
      <c r="U2554" s="701">
        <v>1</v>
      </c>
    </row>
    <row r="2555" spans="1:21" ht="14.4" customHeight="1" x14ac:dyDescent="0.3">
      <c r="A2555" s="661">
        <v>11</v>
      </c>
      <c r="B2555" s="662" t="s">
        <v>581</v>
      </c>
      <c r="C2555" s="662" t="s">
        <v>2731</v>
      </c>
      <c r="D2555" s="743" t="s">
        <v>4537</v>
      </c>
      <c r="E2555" s="744" t="s">
        <v>2764</v>
      </c>
      <c r="F2555" s="662" t="s">
        <v>2728</v>
      </c>
      <c r="G2555" s="662" t="s">
        <v>2795</v>
      </c>
      <c r="H2555" s="662" t="s">
        <v>582</v>
      </c>
      <c r="I2555" s="662" t="s">
        <v>3239</v>
      </c>
      <c r="J2555" s="662" t="s">
        <v>3240</v>
      </c>
      <c r="K2555" s="662" t="s">
        <v>3241</v>
      </c>
      <c r="L2555" s="663">
        <v>739.92</v>
      </c>
      <c r="M2555" s="663">
        <v>739.92</v>
      </c>
      <c r="N2555" s="662">
        <v>1</v>
      </c>
      <c r="O2555" s="745">
        <v>1</v>
      </c>
      <c r="P2555" s="663">
        <v>739.92</v>
      </c>
      <c r="Q2555" s="678">
        <v>1</v>
      </c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11</v>
      </c>
      <c r="B2556" s="662" t="s">
        <v>581</v>
      </c>
      <c r="C2556" s="662" t="s">
        <v>2731</v>
      </c>
      <c r="D2556" s="743" t="s">
        <v>4537</v>
      </c>
      <c r="E2556" s="744" t="s">
        <v>2764</v>
      </c>
      <c r="F2556" s="662" t="s">
        <v>2728</v>
      </c>
      <c r="G2556" s="662" t="s">
        <v>2809</v>
      </c>
      <c r="H2556" s="662" t="s">
        <v>582</v>
      </c>
      <c r="I2556" s="662" t="s">
        <v>2921</v>
      </c>
      <c r="J2556" s="662" t="s">
        <v>2922</v>
      </c>
      <c r="K2556" s="662" t="s">
        <v>2923</v>
      </c>
      <c r="L2556" s="663">
        <v>200</v>
      </c>
      <c r="M2556" s="663">
        <v>400</v>
      </c>
      <c r="N2556" s="662">
        <v>2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11</v>
      </c>
      <c r="B2557" s="662" t="s">
        <v>581</v>
      </c>
      <c r="C2557" s="662" t="s">
        <v>2731</v>
      </c>
      <c r="D2557" s="743" t="s">
        <v>4537</v>
      </c>
      <c r="E2557" s="744" t="s">
        <v>2764</v>
      </c>
      <c r="F2557" s="662" t="s">
        <v>2728</v>
      </c>
      <c r="G2557" s="662" t="s">
        <v>2809</v>
      </c>
      <c r="H2557" s="662" t="s">
        <v>582</v>
      </c>
      <c r="I2557" s="662" t="s">
        <v>2813</v>
      </c>
      <c r="J2557" s="662" t="s">
        <v>2814</v>
      </c>
      <c r="K2557" s="662" t="s">
        <v>2815</v>
      </c>
      <c r="L2557" s="663">
        <v>278.75</v>
      </c>
      <c r="M2557" s="663">
        <v>3902.5</v>
      </c>
      <c r="N2557" s="662">
        <v>14</v>
      </c>
      <c r="O2557" s="745">
        <v>7</v>
      </c>
      <c r="P2557" s="663">
        <v>3902.5</v>
      </c>
      <c r="Q2557" s="678">
        <v>1</v>
      </c>
      <c r="R2557" s="662">
        <v>14</v>
      </c>
      <c r="S2557" s="678">
        <v>1</v>
      </c>
      <c r="T2557" s="745">
        <v>7</v>
      </c>
      <c r="U2557" s="701">
        <v>1</v>
      </c>
    </row>
    <row r="2558" spans="1:21" ht="14.4" customHeight="1" x14ac:dyDescent="0.3">
      <c r="A2558" s="661">
        <v>11</v>
      </c>
      <c r="B2558" s="662" t="s">
        <v>581</v>
      </c>
      <c r="C2558" s="662" t="s">
        <v>2733</v>
      </c>
      <c r="D2558" s="743" t="s">
        <v>4538</v>
      </c>
      <c r="E2558" s="744" t="s">
        <v>2738</v>
      </c>
      <c r="F2558" s="662" t="s">
        <v>2726</v>
      </c>
      <c r="G2558" s="662" t="s">
        <v>2765</v>
      </c>
      <c r="H2558" s="662" t="s">
        <v>1064</v>
      </c>
      <c r="I2558" s="662" t="s">
        <v>1272</v>
      </c>
      <c r="J2558" s="662" t="s">
        <v>2587</v>
      </c>
      <c r="K2558" s="662" t="s">
        <v>2588</v>
      </c>
      <c r="L2558" s="663">
        <v>154.36000000000001</v>
      </c>
      <c r="M2558" s="663">
        <v>308.72000000000003</v>
      </c>
      <c r="N2558" s="662">
        <v>2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11</v>
      </c>
      <c r="B2559" s="662" t="s">
        <v>581</v>
      </c>
      <c r="C2559" s="662" t="s">
        <v>2733</v>
      </c>
      <c r="D2559" s="743" t="s">
        <v>4538</v>
      </c>
      <c r="E2559" s="744" t="s">
        <v>2744</v>
      </c>
      <c r="F2559" s="662" t="s">
        <v>2726</v>
      </c>
      <c r="G2559" s="662" t="s">
        <v>2769</v>
      </c>
      <c r="H2559" s="662" t="s">
        <v>582</v>
      </c>
      <c r="I2559" s="662" t="s">
        <v>4533</v>
      </c>
      <c r="J2559" s="662" t="s">
        <v>3514</v>
      </c>
      <c r="K2559" s="662" t="s">
        <v>3517</v>
      </c>
      <c r="L2559" s="663">
        <v>0</v>
      </c>
      <c r="M2559" s="663">
        <v>0</v>
      </c>
      <c r="N2559" s="662">
        <v>1</v>
      </c>
      <c r="O2559" s="745">
        <v>0.5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11</v>
      </c>
      <c r="B2560" s="662" t="s">
        <v>581</v>
      </c>
      <c r="C2560" s="662" t="s">
        <v>2733</v>
      </c>
      <c r="D2560" s="743" t="s">
        <v>4538</v>
      </c>
      <c r="E2560" s="744" t="s">
        <v>2744</v>
      </c>
      <c r="F2560" s="662" t="s">
        <v>2726</v>
      </c>
      <c r="G2560" s="662" t="s">
        <v>2783</v>
      </c>
      <c r="H2560" s="662" t="s">
        <v>1064</v>
      </c>
      <c r="I2560" s="662" t="s">
        <v>1073</v>
      </c>
      <c r="J2560" s="662" t="s">
        <v>1074</v>
      </c>
      <c r="K2560" s="662" t="s">
        <v>2608</v>
      </c>
      <c r="L2560" s="663">
        <v>36.54</v>
      </c>
      <c r="M2560" s="663">
        <v>36.54</v>
      </c>
      <c r="N2560" s="662">
        <v>1</v>
      </c>
      <c r="O2560" s="745">
        <v>0.5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11</v>
      </c>
      <c r="B2561" s="662" t="s">
        <v>581</v>
      </c>
      <c r="C2561" s="662" t="s">
        <v>2733</v>
      </c>
      <c r="D2561" s="743" t="s">
        <v>4538</v>
      </c>
      <c r="E2561" s="744" t="s">
        <v>2746</v>
      </c>
      <c r="F2561" s="662" t="s">
        <v>2726</v>
      </c>
      <c r="G2561" s="662" t="s">
        <v>2766</v>
      </c>
      <c r="H2561" s="662" t="s">
        <v>582</v>
      </c>
      <c r="I2561" s="662" t="s">
        <v>1247</v>
      </c>
      <c r="J2561" s="662" t="s">
        <v>1248</v>
      </c>
      <c r="K2561" s="662" t="s">
        <v>2594</v>
      </c>
      <c r="L2561" s="663">
        <v>170.52</v>
      </c>
      <c r="M2561" s="663">
        <v>170.52</v>
      </c>
      <c r="N2561" s="662">
        <v>1</v>
      </c>
      <c r="O2561" s="745">
        <v>0.5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11</v>
      </c>
      <c r="B2562" s="662" t="s">
        <v>581</v>
      </c>
      <c r="C2562" s="662" t="s">
        <v>2733</v>
      </c>
      <c r="D2562" s="743" t="s">
        <v>4538</v>
      </c>
      <c r="E2562" s="744" t="s">
        <v>2746</v>
      </c>
      <c r="F2562" s="662" t="s">
        <v>2726</v>
      </c>
      <c r="G2562" s="662" t="s">
        <v>2769</v>
      </c>
      <c r="H2562" s="662" t="s">
        <v>582</v>
      </c>
      <c r="I2562" s="662" t="s">
        <v>3940</v>
      </c>
      <c r="J2562" s="662" t="s">
        <v>3801</v>
      </c>
      <c r="K2562" s="662" t="s">
        <v>3941</v>
      </c>
      <c r="L2562" s="663">
        <v>0</v>
      </c>
      <c r="M2562" s="663">
        <v>0</v>
      </c>
      <c r="N2562" s="662">
        <v>1</v>
      </c>
      <c r="O2562" s="745">
        <v>0.5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11</v>
      </c>
      <c r="B2563" s="662" t="s">
        <v>581</v>
      </c>
      <c r="C2563" s="662" t="s">
        <v>2733</v>
      </c>
      <c r="D2563" s="743" t="s">
        <v>4538</v>
      </c>
      <c r="E2563" s="744" t="s">
        <v>2746</v>
      </c>
      <c r="F2563" s="662" t="s">
        <v>2726</v>
      </c>
      <c r="G2563" s="662" t="s">
        <v>2783</v>
      </c>
      <c r="H2563" s="662" t="s">
        <v>1064</v>
      </c>
      <c r="I2563" s="662" t="s">
        <v>1073</v>
      </c>
      <c r="J2563" s="662" t="s">
        <v>1074</v>
      </c>
      <c r="K2563" s="662" t="s">
        <v>2608</v>
      </c>
      <c r="L2563" s="663">
        <v>48.42</v>
      </c>
      <c r="M2563" s="663">
        <v>96.84</v>
      </c>
      <c r="N2563" s="662">
        <v>2</v>
      </c>
      <c r="O2563" s="745">
        <v>1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11</v>
      </c>
      <c r="B2564" s="662" t="s">
        <v>581</v>
      </c>
      <c r="C2564" s="662" t="s">
        <v>2733</v>
      </c>
      <c r="D2564" s="743" t="s">
        <v>4538</v>
      </c>
      <c r="E2564" s="744" t="s">
        <v>2747</v>
      </c>
      <c r="F2564" s="662" t="s">
        <v>2726</v>
      </c>
      <c r="G2564" s="662" t="s">
        <v>2769</v>
      </c>
      <c r="H2564" s="662" t="s">
        <v>582</v>
      </c>
      <c r="I2564" s="662" t="s">
        <v>897</v>
      </c>
      <c r="J2564" s="662" t="s">
        <v>898</v>
      </c>
      <c r="K2564" s="662" t="s">
        <v>2770</v>
      </c>
      <c r="L2564" s="663">
        <v>72.64</v>
      </c>
      <c r="M2564" s="663">
        <v>72.64</v>
      </c>
      <c r="N2564" s="662">
        <v>1</v>
      </c>
      <c r="O2564" s="745">
        <v>1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11</v>
      </c>
      <c r="B2565" s="662" t="s">
        <v>581</v>
      </c>
      <c r="C2565" s="662" t="s">
        <v>2733</v>
      </c>
      <c r="D2565" s="743" t="s">
        <v>4538</v>
      </c>
      <c r="E2565" s="744" t="s">
        <v>2747</v>
      </c>
      <c r="F2565" s="662" t="s">
        <v>2728</v>
      </c>
      <c r="G2565" s="662" t="s">
        <v>2795</v>
      </c>
      <c r="H2565" s="662" t="s">
        <v>582</v>
      </c>
      <c r="I2565" s="662" t="s">
        <v>2088</v>
      </c>
      <c r="J2565" s="662" t="s">
        <v>2796</v>
      </c>
      <c r="K2565" s="662" t="s">
        <v>2797</v>
      </c>
      <c r="L2565" s="663">
        <v>748.12</v>
      </c>
      <c r="M2565" s="663">
        <v>748.12</v>
      </c>
      <c r="N2565" s="662">
        <v>1</v>
      </c>
      <c r="O2565" s="745">
        <v>1</v>
      </c>
      <c r="P2565" s="663">
        <v>748.12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11</v>
      </c>
      <c r="B2566" s="662" t="s">
        <v>581</v>
      </c>
      <c r="C2566" s="662" t="s">
        <v>2733</v>
      </c>
      <c r="D2566" s="743" t="s">
        <v>4538</v>
      </c>
      <c r="E2566" s="744" t="s">
        <v>2748</v>
      </c>
      <c r="F2566" s="662" t="s">
        <v>2726</v>
      </c>
      <c r="G2566" s="662" t="s">
        <v>3623</v>
      </c>
      <c r="H2566" s="662" t="s">
        <v>582</v>
      </c>
      <c r="I2566" s="662" t="s">
        <v>3624</v>
      </c>
      <c r="J2566" s="662" t="s">
        <v>3625</v>
      </c>
      <c r="K2566" s="662" t="s">
        <v>3626</v>
      </c>
      <c r="L2566" s="663">
        <v>508.75</v>
      </c>
      <c r="M2566" s="663">
        <v>1017.5</v>
      </c>
      <c r="N2566" s="662">
        <v>2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11</v>
      </c>
      <c r="B2567" s="662" t="s">
        <v>581</v>
      </c>
      <c r="C2567" s="662" t="s">
        <v>2733</v>
      </c>
      <c r="D2567" s="743" t="s">
        <v>4538</v>
      </c>
      <c r="E2567" s="744" t="s">
        <v>2748</v>
      </c>
      <c r="F2567" s="662" t="s">
        <v>2726</v>
      </c>
      <c r="G2567" s="662" t="s">
        <v>2783</v>
      </c>
      <c r="H2567" s="662" t="s">
        <v>1064</v>
      </c>
      <c r="I2567" s="662" t="s">
        <v>1073</v>
      </c>
      <c r="J2567" s="662" t="s">
        <v>1074</v>
      </c>
      <c r="K2567" s="662" t="s">
        <v>2608</v>
      </c>
      <c r="L2567" s="663">
        <v>48.42</v>
      </c>
      <c r="M2567" s="663">
        <v>48.42</v>
      </c>
      <c r="N2567" s="662">
        <v>1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11</v>
      </c>
      <c r="B2568" s="662" t="s">
        <v>581</v>
      </c>
      <c r="C2568" s="662" t="s">
        <v>2733</v>
      </c>
      <c r="D2568" s="743" t="s">
        <v>4538</v>
      </c>
      <c r="E2568" s="744" t="s">
        <v>2748</v>
      </c>
      <c r="F2568" s="662" t="s">
        <v>2726</v>
      </c>
      <c r="G2568" s="662" t="s">
        <v>2783</v>
      </c>
      <c r="H2568" s="662" t="s">
        <v>582</v>
      </c>
      <c r="I2568" s="662" t="s">
        <v>2258</v>
      </c>
      <c r="J2568" s="662" t="s">
        <v>1074</v>
      </c>
      <c r="K2568" s="662" t="s">
        <v>2889</v>
      </c>
      <c r="L2568" s="663">
        <v>48.42</v>
      </c>
      <c r="M2568" s="663">
        <v>48.42</v>
      </c>
      <c r="N2568" s="662">
        <v>1</v>
      </c>
      <c r="O2568" s="745">
        <v>1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11</v>
      </c>
      <c r="B2569" s="662" t="s">
        <v>581</v>
      </c>
      <c r="C2569" s="662" t="s">
        <v>2733</v>
      </c>
      <c r="D2569" s="743" t="s">
        <v>4538</v>
      </c>
      <c r="E2569" s="744" t="s">
        <v>2748</v>
      </c>
      <c r="F2569" s="662" t="s">
        <v>2726</v>
      </c>
      <c r="G2569" s="662" t="s">
        <v>2784</v>
      </c>
      <c r="H2569" s="662" t="s">
        <v>582</v>
      </c>
      <c r="I2569" s="662" t="s">
        <v>725</v>
      </c>
      <c r="J2569" s="662" t="s">
        <v>2785</v>
      </c>
      <c r="K2569" s="662" t="s">
        <v>2786</v>
      </c>
      <c r="L2569" s="663">
        <v>0</v>
      </c>
      <c r="M2569" s="663">
        <v>0</v>
      </c>
      <c r="N2569" s="662">
        <v>1</v>
      </c>
      <c r="O2569" s="745">
        <v>0.5</v>
      </c>
      <c r="P2569" s="663"/>
      <c r="Q2569" s="678"/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11</v>
      </c>
      <c r="B2570" s="662" t="s">
        <v>581</v>
      </c>
      <c r="C2570" s="662" t="s">
        <v>2733</v>
      </c>
      <c r="D2570" s="743" t="s">
        <v>4538</v>
      </c>
      <c r="E2570" s="744" t="s">
        <v>2750</v>
      </c>
      <c r="F2570" s="662" t="s">
        <v>2726</v>
      </c>
      <c r="G2570" s="662" t="s">
        <v>2769</v>
      </c>
      <c r="H2570" s="662" t="s">
        <v>582</v>
      </c>
      <c r="I2570" s="662" t="s">
        <v>897</v>
      </c>
      <c r="J2570" s="662" t="s">
        <v>898</v>
      </c>
      <c r="K2570" s="662" t="s">
        <v>2770</v>
      </c>
      <c r="L2570" s="663">
        <v>72.64</v>
      </c>
      <c r="M2570" s="663">
        <v>72.64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11</v>
      </c>
      <c r="B2571" s="662" t="s">
        <v>581</v>
      </c>
      <c r="C2571" s="662" t="s">
        <v>2733</v>
      </c>
      <c r="D2571" s="743" t="s">
        <v>4538</v>
      </c>
      <c r="E2571" s="744" t="s">
        <v>2750</v>
      </c>
      <c r="F2571" s="662" t="s">
        <v>2726</v>
      </c>
      <c r="G2571" s="662" t="s">
        <v>2769</v>
      </c>
      <c r="H2571" s="662" t="s">
        <v>582</v>
      </c>
      <c r="I2571" s="662" t="s">
        <v>897</v>
      </c>
      <c r="J2571" s="662" t="s">
        <v>898</v>
      </c>
      <c r="K2571" s="662" t="s">
        <v>2770</v>
      </c>
      <c r="L2571" s="663">
        <v>54.81</v>
      </c>
      <c r="M2571" s="663">
        <v>54.81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11</v>
      </c>
      <c r="B2572" s="662" t="s">
        <v>581</v>
      </c>
      <c r="C2572" s="662" t="s">
        <v>2733</v>
      </c>
      <c r="D2572" s="743" t="s">
        <v>4538</v>
      </c>
      <c r="E2572" s="744" t="s">
        <v>2750</v>
      </c>
      <c r="F2572" s="662" t="s">
        <v>2726</v>
      </c>
      <c r="G2572" s="662" t="s">
        <v>2783</v>
      </c>
      <c r="H2572" s="662" t="s">
        <v>1064</v>
      </c>
      <c r="I2572" s="662" t="s">
        <v>1073</v>
      </c>
      <c r="J2572" s="662" t="s">
        <v>1074</v>
      </c>
      <c r="K2572" s="662" t="s">
        <v>2608</v>
      </c>
      <c r="L2572" s="663">
        <v>48.42</v>
      </c>
      <c r="M2572" s="663">
        <v>48.42</v>
      </c>
      <c r="N2572" s="662">
        <v>1</v>
      </c>
      <c r="O2572" s="745">
        <v>1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11</v>
      </c>
      <c r="B2573" s="662" t="s">
        <v>581</v>
      </c>
      <c r="C2573" s="662" t="s">
        <v>2733</v>
      </c>
      <c r="D2573" s="743" t="s">
        <v>4538</v>
      </c>
      <c r="E2573" s="744" t="s">
        <v>2752</v>
      </c>
      <c r="F2573" s="662" t="s">
        <v>2726</v>
      </c>
      <c r="G2573" s="662" t="s">
        <v>3110</v>
      </c>
      <c r="H2573" s="662" t="s">
        <v>582</v>
      </c>
      <c r="I2573" s="662" t="s">
        <v>2121</v>
      </c>
      <c r="J2573" s="662" t="s">
        <v>3111</v>
      </c>
      <c r="K2573" s="662" t="s">
        <v>2557</v>
      </c>
      <c r="L2573" s="663">
        <v>38.56</v>
      </c>
      <c r="M2573" s="663">
        <v>38.56</v>
      </c>
      <c r="N2573" s="662">
        <v>1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11</v>
      </c>
      <c r="B2574" s="662" t="s">
        <v>581</v>
      </c>
      <c r="C2574" s="662" t="s">
        <v>2733</v>
      </c>
      <c r="D2574" s="743" t="s">
        <v>4538</v>
      </c>
      <c r="E2574" s="744" t="s">
        <v>2752</v>
      </c>
      <c r="F2574" s="662" t="s">
        <v>2726</v>
      </c>
      <c r="G2574" s="662" t="s">
        <v>2783</v>
      </c>
      <c r="H2574" s="662" t="s">
        <v>1064</v>
      </c>
      <c r="I2574" s="662" t="s">
        <v>1073</v>
      </c>
      <c r="J2574" s="662" t="s">
        <v>1074</v>
      </c>
      <c r="K2574" s="662" t="s">
        <v>2608</v>
      </c>
      <c r="L2574" s="663">
        <v>48.42</v>
      </c>
      <c r="M2574" s="663">
        <v>48.42</v>
      </c>
      <c r="N2574" s="662">
        <v>1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11</v>
      </c>
      <c r="B2575" s="662" t="s">
        <v>581</v>
      </c>
      <c r="C2575" s="662" t="s">
        <v>2733</v>
      </c>
      <c r="D2575" s="743" t="s">
        <v>4538</v>
      </c>
      <c r="E2575" s="744" t="s">
        <v>2752</v>
      </c>
      <c r="F2575" s="662" t="s">
        <v>2726</v>
      </c>
      <c r="G2575" s="662" t="s">
        <v>2784</v>
      </c>
      <c r="H2575" s="662" t="s">
        <v>582</v>
      </c>
      <c r="I2575" s="662" t="s">
        <v>725</v>
      </c>
      <c r="J2575" s="662" t="s">
        <v>2785</v>
      </c>
      <c r="K2575" s="662" t="s">
        <v>2786</v>
      </c>
      <c r="L2575" s="663">
        <v>0</v>
      </c>
      <c r="M2575" s="663">
        <v>0</v>
      </c>
      <c r="N2575" s="662">
        <v>1</v>
      </c>
      <c r="O2575" s="745">
        <v>0.5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11</v>
      </c>
      <c r="B2576" s="662" t="s">
        <v>581</v>
      </c>
      <c r="C2576" s="662" t="s">
        <v>2733</v>
      </c>
      <c r="D2576" s="743" t="s">
        <v>4538</v>
      </c>
      <c r="E2576" s="744" t="s">
        <v>2752</v>
      </c>
      <c r="F2576" s="662" t="s">
        <v>2726</v>
      </c>
      <c r="G2576" s="662" t="s">
        <v>2790</v>
      </c>
      <c r="H2576" s="662" t="s">
        <v>1064</v>
      </c>
      <c r="I2576" s="662" t="s">
        <v>4055</v>
      </c>
      <c r="J2576" s="662" t="s">
        <v>3551</v>
      </c>
      <c r="K2576" s="662" t="s">
        <v>2611</v>
      </c>
      <c r="L2576" s="663">
        <v>31.32</v>
      </c>
      <c r="M2576" s="663">
        <v>31.32</v>
      </c>
      <c r="N2576" s="662">
        <v>1</v>
      </c>
      <c r="O2576" s="745">
        <v>0.5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11</v>
      </c>
      <c r="B2577" s="662" t="s">
        <v>581</v>
      </c>
      <c r="C2577" s="662" t="s">
        <v>2733</v>
      </c>
      <c r="D2577" s="743" t="s">
        <v>4538</v>
      </c>
      <c r="E2577" s="744" t="s">
        <v>2757</v>
      </c>
      <c r="F2577" s="662" t="s">
        <v>2726</v>
      </c>
      <c r="G2577" s="662" t="s">
        <v>2765</v>
      </c>
      <c r="H2577" s="662" t="s">
        <v>1064</v>
      </c>
      <c r="I2577" s="662" t="s">
        <v>1272</v>
      </c>
      <c r="J2577" s="662" t="s">
        <v>2587</v>
      </c>
      <c r="K2577" s="662" t="s">
        <v>2588</v>
      </c>
      <c r="L2577" s="663">
        <v>154.36000000000001</v>
      </c>
      <c r="M2577" s="663">
        <v>463.08000000000004</v>
      </c>
      <c r="N2577" s="662">
        <v>3</v>
      </c>
      <c r="O2577" s="745">
        <v>2</v>
      </c>
      <c r="P2577" s="663">
        <v>308.72000000000003</v>
      </c>
      <c r="Q2577" s="678">
        <v>0.66666666666666663</v>
      </c>
      <c r="R2577" s="662">
        <v>2</v>
      </c>
      <c r="S2577" s="678">
        <v>0.66666666666666663</v>
      </c>
      <c r="T2577" s="745">
        <v>1.5</v>
      </c>
      <c r="U2577" s="701">
        <v>0.75</v>
      </c>
    </row>
    <row r="2578" spans="1:21" ht="14.4" customHeight="1" x14ac:dyDescent="0.3">
      <c r="A2578" s="661">
        <v>11</v>
      </c>
      <c r="B2578" s="662" t="s">
        <v>581</v>
      </c>
      <c r="C2578" s="662" t="s">
        <v>2733</v>
      </c>
      <c r="D2578" s="743" t="s">
        <v>4538</v>
      </c>
      <c r="E2578" s="744" t="s">
        <v>2757</v>
      </c>
      <c r="F2578" s="662" t="s">
        <v>2726</v>
      </c>
      <c r="G2578" s="662" t="s">
        <v>2766</v>
      </c>
      <c r="H2578" s="662" t="s">
        <v>582</v>
      </c>
      <c r="I2578" s="662" t="s">
        <v>2818</v>
      </c>
      <c r="J2578" s="662" t="s">
        <v>1248</v>
      </c>
      <c r="K2578" s="662" t="s">
        <v>2594</v>
      </c>
      <c r="L2578" s="663">
        <v>170.52</v>
      </c>
      <c r="M2578" s="663">
        <v>341.04</v>
      </c>
      <c r="N2578" s="662">
        <v>2</v>
      </c>
      <c r="O2578" s="745">
        <v>1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11</v>
      </c>
      <c r="B2579" s="662" t="s">
        <v>581</v>
      </c>
      <c r="C2579" s="662" t="s">
        <v>2733</v>
      </c>
      <c r="D2579" s="743" t="s">
        <v>4538</v>
      </c>
      <c r="E2579" s="744" t="s">
        <v>2757</v>
      </c>
      <c r="F2579" s="662" t="s">
        <v>2726</v>
      </c>
      <c r="G2579" s="662" t="s">
        <v>2769</v>
      </c>
      <c r="H2579" s="662" t="s">
        <v>582</v>
      </c>
      <c r="I2579" s="662" t="s">
        <v>2860</v>
      </c>
      <c r="J2579" s="662" t="s">
        <v>2861</v>
      </c>
      <c r="K2579" s="662" t="s">
        <v>2862</v>
      </c>
      <c r="L2579" s="663">
        <v>96.84</v>
      </c>
      <c r="M2579" s="663">
        <v>96.84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11</v>
      </c>
      <c r="B2580" s="662" t="s">
        <v>581</v>
      </c>
      <c r="C2580" s="662" t="s">
        <v>2733</v>
      </c>
      <c r="D2580" s="743" t="s">
        <v>4538</v>
      </c>
      <c r="E2580" s="744" t="s">
        <v>2757</v>
      </c>
      <c r="F2580" s="662" t="s">
        <v>2726</v>
      </c>
      <c r="G2580" s="662" t="s">
        <v>2828</v>
      </c>
      <c r="H2580" s="662" t="s">
        <v>582</v>
      </c>
      <c r="I2580" s="662" t="s">
        <v>1851</v>
      </c>
      <c r="J2580" s="662" t="s">
        <v>799</v>
      </c>
      <c r="K2580" s="662" t="s">
        <v>1852</v>
      </c>
      <c r="L2580" s="663">
        <v>0</v>
      </c>
      <c r="M2580" s="663">
        <v>0</v>
      </c>
      <c r="N2580" s="662">
        <v>1</v>
      </c>
      <c r="O2580" s="745">
        <v>0.5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11</v>
      </c>
      <c r="B2581" s="662" t="s">
        <v>581</v>
      </c>
      <c r="C2581" s="662" t="s">
        <v>2733</v>
      </c>
      <c r="D2581" s="743" t="s">
        <v>4538</v>
      </c>
      <c r="E2581" s="744" t="s">
        <v>2757</v>
      </c>
      <c r="F2581" s="662" t="s">
        <v>2726</v>
      </c>
      <c r="G2581" s="662" t="s">
        <v>3529</v>
      </c>
      <c r="H2581" s="662" t="s">
        <v>582</v>
      </c>
      <c r="I2581" s="662" t="s">
        <v>4534</v>
      </c>
      <c r="J2581" s="662" t="s">
        <v>3683</v>
      </c>
      <c r="K2581" s="662" t="s">
        <v>4535</v>
      </c>
      <c r="L2581" s="663">
        <v>0</v>
      </c>
      <c r="M2581" s="663">
        <v>0</v>
      </c>
      <c r="N2581" s="662">
        <v>3</v>
      </c>
      <c r="O2581" s="745">
        <v>0.5</v>
      </c>
      <c r="P2581" s="663">
        <v>0</v>
      </c>
      <c r="Q2581" s="678"/>
      <c r="R2581" s="662">
        <v>3</v>
      </c>
      <c r="S2581" s="678">
        <v>1</v>
      </c>
      <c r="T2581" s="745">
        <v>0.5</v>
      </c>
      <c r="U2581" s="701">
        <v>1</v>
      </c>
    </row>
    <row r="2582" spans="1:21" ht="14.4" customHeight="1" x14ac:dyDescent="0.3">
      <c r="A2582" s="661">
        <v>11</v>
      </c>
      <c r="B2582" s="662" t="s">
        <v>581</v>
      </c>
      <c r="C2582" s="662" t="s">
        <v>2733</v>
      </c>
      <c r="D2582" s="743" t="s">
        <v>4538</v>
      </c>
      <c r="E2582" s="744" t="s">
        <v>2757</v>
      </c>
      <c r="F2582" s="662" t="s">
        <v>2726</v>
      </c>
      <c r="G2582" s="662" t="s">
        <v>2780</v>
      </c>
      <c r="H2582" s="662" t="s">
        <v>1064</v>
      </c>
      <c r="I2582" s="662" t="s">
        <v>1088</v>
      </c>
      <c r="J2582" s="662" t="s">
        <v>1089</v>
      </c>
      <c r="K2582" s="662" t="s">
        <v>2553</v>
      </c>
      <c r="L2582" s="663">
        <v>815.1</v>
      </c>
      <c r="M2582" s="663">
        <v>815.1</v>
      </c>
      <c r="N2582" s="662">
        <v>1</v>
      </c>
      <c r="O2582" s="745">
        <v>0.5</v>
      </c>
      <c r="P2582" s="663">
        <v>815.1</v>
      </c>
      <c r="Q2582" s="678">
        <v>1</v>
      </c>
      <c r="R2582" s="662">
        <v>1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11</v>
      </c>
      <c r="B2583" s="662" t="s">
        <v>581</v>
      </c>
      <c r="C2583" s="662" t="s">
        <v>2733</v>
      </c>
      <c r="D2583" s="743" t="s">
        <v>4538</v>
      </c>
      <c r="E2583" s="744" t="s">
        <v>2757</v>
      </c>
      <c r="F2583" s="662" t="s">
        <v>2726</v>
      </c>
      <c r="G2583" s="662" t="s">
        <v>2783</v>
      </c>
      <c r="H2583" s="662" t="s">
        <v>1064</v>
      </c>
      <c r="I2583" s="662" t="s">
        <v>1160</v>
      </c>
      <c r="J2583" s="662" t="s">
        <v>1074</v>
      </c>
      <c r="K2583" s="662" t="s">
        <v>2607</v>
      </c>
      <c r="L2583" s="663">
        <v>24.22</v>
      </c>
      <c r="M2583" s="663">
        <v>48.44</v>
      </c>
      <c r="N2583" s="662">
        <v>2</v>
      </c>
      <c r="O2583" s="745">
        <v>1</v>
      </c>
      <c r="P2583" s="663">
        <v>24.22</v>
      </c>
      <c r="Q2583" s="678">
        <v>0.5</v>
      </c>
      <c r="R2583" s="662">
        <v>1</v>
      </c>
      <c r="S2583" s="678">
        <v>0.5</v>
      </c>
      <c r="T2583" s="745">
        <v>0.5</v>
      </c>
      <c r="U2583" s="701">
        <v>0.5</v>
      </c>
    </row>
    <row r="2584" spans="1:21" ht="14.4" customHeight="1" x14ac:dyDescent="0.3">
      <c r="A2584" s="661">
        <v>11</v>
      </c>
      <c r="B2584" s="662" t="s">
        <v>581</v>
      </c>
      <c r="C2584" s="662" t="s">
        <v>2733</v>
      </c>
      <c r="D2584" s="743" t="s">
        <v>4538</v>
      </c>
      <c r="E2584" s="744" t="s">
        <v>2757</v>
      </c>
      <c r="F2584" s="662" t="s">
        <v>2726</v>
      </c>
      <c r="G2584" s="662" t="s">
        <v>2783</v>
      </c>
      <c r="H2584" s="662" t="s">
        <v>1064</v>
      </c>
      <c r="I2584" s="662" t="s">
        <v>1073</v>
      </c>
      <c r="J2584" s="662" t="s">
        <v>1074</v>
      </c>
      <c r="K2584" s="662" t="s">
        <v>2608</v>
      </c>
      <c r="L2584" s="663">
        <v>48.42</v>
      </c>
      <c r="M2584" s="663">
        <v>193.68</v>
      </c>
      <c r="N2584" s="662">
        <v>4</v>
      </c>
      <c r="O2584" s="745">
        <v>4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11</v>
      </c>
      <c r="B2585" s="662" t="s">
        <v>581</v>
      </c>
      <c r="C2585" s="662" t="s">
        <v>2733</v>
      </c>
      <c r="D2585" s="743" t="s">
        <v>4538</v>
      </c>
      <c r="E2585" s="744" t="s">
        <v>2757</v>
      </c>
      <c r="F2585" s="662" t="s">
        <v>2726</v>
      </c>
      <c r="G2585" s="662" t="s">
        <v>2783</v>
      </c>
      <c r="H2585" s="662" t="s">
        <v>1064</v>
      </c>
      <c r="I2585" s="662" t="s">
        <v>1073</v>
      </c>
      <c r="J2585" s="662" t="s">
        <v>1074</v>
      </c>
      <c r="K2585" s="662" t="s">
        <v>2608</v>
      </c>
      <c r="L2585" s="663">
        <v>36.54</v>
      </c>
      <c r="M2585" s="663">
        <v>73.08</v>
      </c>
      <c r="N2585" s="662">
        <v>2</v>
      </c>
      <c r="O2585" s="745">
        <v>1.5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11</v>
      </c>
      <c r="B2586" s="662" t="s">
        <v>581</v>
      </c>
      <c r="C2586" s="662" t="s">
        <v>2733</v>
      </c>
      <c r="D2586" s="743" t="s">
        <v>4538</v>
      </c>
      <c r="E2586" s="744" t="s">
        <v>2757</v>
      </c>
      <c r="F2586" s="662" t="s">
        <v>2726</v>
      </c>
      <c r="G2586" s="662" t="s">
        <v>2784</v>
      </c>
      <c r="H2586" s="662" t="s">
        <v>582</v>
      </c>
      <c r="I2586" s="662" t="s">
        <v>725</v>
      </c>
      <c r="J2586" s="662" t="s">
        <v>2785</v>
      </c>
      <c r="K2586" s="662" t="s">
        <v>2786</v>
      </c>
      <c r="L2586" s="663">
        <v>0</v>
      </c>
      <c r="M2586" s="663">
        <v>0</v>
      </c>
      <c r="N2586" s="662">
        <v>1</v>
      </c>
      <c r="O2586" s="745">
        <v>0.5</v>
      </c>
      <c r="P2586" s="663"/>
      <c r="Q2586" s="678"/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11</v>
      </c>
      <c r="B2587" s="662" t="s">
        <v>581</v>
      </c>
      <c r="C2587" s="662" t="s">
        <v>2733</v>
      </c>
      <c r="D2587" s="743" t="s">
        <v>4538</v>
      </c>
      <c r="E2587" s="744" t="s">
        <v>2757</v>
      </c>
      <c r="F2587" s="662" t="s">
        <v>2728</v>
      </c>
      <c r="G2587" s="662" t="s">
        <v>2795</v>
      </c>
      <c r="H2587" s="662" t="s">
        <v>582</v>
      </c>
      <c r="I2587" s="662" t="s">
        <v>2798</v>
      </c>
      <c r="J2587" s="662" t="s">
        <v>2799</v>
      </c>
      <c r="K2587" s="662" t="s">
        <v>2800</v>
      </c>
      <c r="L2587" s="663">
        <v>1000</v>
      </c>
      <c r="M2587" s="663">
        <v>1000</v>
      </c>
      <c r="N2587" s="662">
        <v>1</v>
      </c>
      <c r="O2587" s="745">
        <v>1</v>
      </c>
      <c r="P2587" s="663">
        <v>1000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11</v>
      </c>
      <c r="B2588" s="662" t="s">
        <v>581</v>
      </c>
      <c r="C2588" s="662" t="s">
        <v>2733</v>
      </c>
      <c r="D2588" s="743" t="s">
        <v>4538</v>
      </c>
      <c r="E2588" s="744" t="s">
        <v>2757</v>
      </c>
      <c r="F2588" s="662" t="s">
        <v>2728</v>
      </c>
      <c r="G2588" s="662" t="s">
        <v>2795</v>
      </c>
      <c r="H2588" s="662" t="s">
        <v>582</v>
      </c>
      <c r="I2588" s="662" t="s">
        <v>2899</v>
      </c>
      <c r="J2588" s="662" t="s">
        <v>2900</v>
      </c>
      <c r="K2588" s="662" t="s">
        <v>2901</v>
      </c>
      <c r="L2588" s="663">
        <v>350</v>
      </c>
      <c r="M2588" s="663">
        <v>350</v>
      </c>
      <c r="N2588" s="662">
        <v>1</v>
      </c>
      <c r="O2588" s="745">
        <v>1</v>
      </c>
      <c r="P2588" s="663">
        <v>350</v>
      </c>
      <c r="Q2588" s="678">
        <v>1</v>
      </c>
      <c r="R2588" s="662">
        <v>1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11</v>
      </c>
      <c r="B2589" s="662" t="s">
        <v>581</v>
      </c>
      <c r="C2589" s="662" t="s">
        <v>2733</v>
      </c>
      <c r="D2589" s="743" t="s">
        <v>4538</v>
      </c>
      <c r="E2589" s="744" t="s">
        <v>2757</v>
      </c>
      <c r="F2589" s="662" t="s">
        <v>2728</v>
      </c>
      <c r="G2589" s="662" t="s">
        <v>2795</v>
      </c>
      <c r="H2589" s="662" t="s">
        <v>582</v>
      </c>
      <c r="I2589" s="662" t="s">
        <v>2801</v>
      </c>
      <c r="J2589" s="662" t="s">
        <v>2802</v>
      </c>
      <c r="K2589" s="662" t="s">
        <v>2803</v>
      </c>
      <c r="L2589" s="663">
        <v>500</v>
      </c>
      <c r="M2589" s="663">
        <v>500</v>
      </c>
      <c r="N2589" s="662">
        <v>1</v>
      </c>
      <c r="O2589" s="745">
        <v>1</v>
      </c>
      <c r="P2589" s="663">
        <v>500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thickBot="1" x14ac:dyDescent="0.35">
      <c r="A2590" s="667">
        <v>11</v>
      </c>
      <c r="B2590" s="668" t="s">
        <v>581</v>
      </c>
      <c r="C2590" s="668" t="s">
        <v>2733</v>
      </c>
      <c r="D2590" s="746" t="s">
        <v>4538</v>
      </c>
      <c r="E2590" s="747" t="s">
        <v>2757</v>
      </c>
      <c r="F2590" s="668" t="s">
        <v>2728</v>
      </c>
      <c r="G2590" s="668" t="s">
        <v>2809</v>
      </c>
      <c r="H2590" s="668" t="s">
        <v>582</v>
      </c>
      <c r="I2590" s="668" t="s">
        <v>2813</v>
      </c>
      <c r="J2590" s="668" t="s">
        <v>2814</v>
      </c>
      <c r="K2590" s="668" t="s">
        <v>2815</v>
      </c>
      <c r="L2590" s="669">
        <v>278.75</v>
      </c>
      <c r="M2590" s="669">
        <v>836.25</v>
      </c>
      <c r="N2590" s="668">
        <v>3</v>
      </c>
      <c r="O2590" s="748">
        <v>2</v>
      </c>
      <c r="P2590" s="669">
        <v>836.25</v>
      </c>
      <c r="Q2590" s="679">
        <v>1</v>
      </c>
      <c r="R2590" s="668">
        <v>3</v>
      </c>
      <c r="S2590" s="679">
        <v>1</v>
      </c>
      <c r="T2590" s="748">
        <v>2</v>
      </c>
      <c r="U2590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4540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2739</v>
      </c>
      <c r="B5" s="229">
        <v>7447.83</v>
      </c>
      <c r="C5" s="742">
        <v>0.12208546669497038</v>
      </c>
      <c r="D5" s="229">
        <v>53557.219999999979</v>
      </c>
      <c r="E5" s="742">
        <v>0.87791453330502955</v>
      </c>
      <c r="F5" s="750">
        <v>61005.049999999981</v>
      </c>
    </row>
    <row r="6" spans="1:6" ht="14.4" customHeight="1" x14ac:dyDescent="0.3">
      <c r="A6" s="688" t="s">
        <v>2742</v>
      </c>
      <c r="B6" s="665">
        <v>2950.0400000000004</v>
      </c>
      <c r="C6" s="678">
        <v>2.4113690832344284E-2</v>
      </c>
      <c r="D6" s="665">
        <v>119388.76</v>
      </c>
      <c r="E6" s="678">
        <v>0.97588630916765573</v>
      </c>
      <c r="F6" s="666">
        <v>122338.79999999999</v>
      </c>
    </row>
    <row r="7" spans="1:6" ht="14.4" customHeight="1" x14ac:dyDescent="0.3">
      <c r="A7" s="688" t="s">
        <v>2756</v>
      </c>
      <c r="B7" s="665">
        <v>1123.8200000000002</v>
      </c>
      <c r="C7" s="678">
        <v>6.7886893435542425E-2</v>
      </c>
      <c r="D7" s="665">
        <v>15430.480000000003</v>
      </c>
      <c r="E7" s="678">
        <v>0.93211310656445756</v>
      </c>
      <c r="F7" s="666">
        <v>16554.300000000003</v>
      </c>
    </row>
    <row r="8" spans="1:6" ht="14.4" customHeight="1" x14ac:dyDescent="0.3">
      <c r="A8" s="688" t="s">
        <v>2751</v>
      </c>
      <c r="B8" s="665">
        <v>619.02</v>
      </c>
      <c r="C8" s="678">
        <v>3.126635243061518E-2</v>
      </c>
      <c r="D8" s="665">
        <v>19179.260000000002</v>
      </c>
      <c r="E8" s="678">
        <v>0.96873364756938485</v>
      </c>
      <c r="F8" s="666">
        <v>19798.280000000002</v>
      </c>
    </row>
    <row r="9" spans="1:6" ht="14.4" customHeight="1" x14ac:dyDescent="0.3">
      <c r="A9" s="688" t="s">
        <v>2741</v>
      </c>
      <c r="B9" s="665">
        <v>542.78</v>
      </c>
      <c r="C9" s="678">
        <v>0.12818496345365876</v>
      </c>
      <c r="D9" s="665">
        <v>3691.5700000000006</v>
      </c>
      <c r="E9" s="678">
        <v>0.87181503654634129</v>
      </c>
      <c r="F9" s="666">
        <v>4234.3500000000004</v>
      </c>
    </row>
    <row r="10" spans="1:6" ht="14.4" customHeight="1" x14ac:dyDescent="0.3">
      <c r="A10" s="688" t="s">
        <v>2752</v>
      </c>
      <c r="B10" s="665">
        <v>534.79999999999995</v>
      </c>
      <c r="C10" s="678">
        <v>6.2283404163042287E-3</v>
      </c>
      <c r="D10" s="665">
        <v>85330.77</v>
      </c>
      <c r="E10" s="678">
        <v>0.99377165958369573</v>
      </c>
      <c r="F10" s="666">
        <v>85865.57</v>
      </c>
    </row>
    <row r="11" spans="1:6" ht="14.4" customHeight="1" x14ac:dyDescent="0.3">
      <c r="A11" s="688" t="s">
        <v>2738</v>
      </c>
      <c r="B11" s="665">
        <v>473.6</v>
      </c>
      <c r="C11" s="678">
        <v>6.6276675452244561E-3</v>
      </c>
      <c r="D11" s="665">
        <v>70984.419999999984</v>
      </c>
      <c r="E11" s="678">
        <v>0.99337233245477541</v>
      </c>
      <c r="F11" s="666">
        <v>71458.01999999999</v>
      </c>
    </row>
    <row r="12" spans="1:6" ht="14.4" customHeight="1" x14ac:dyDescent="0.3">
      <c r="A12" s="688" t="s">
        <v>2758</v>
      </c>
      <c r="B12" s="665">
        <v>300.68</v>
      </c>
      <c r="C12" s="678">
        <v>1.8179455800155133E-3</v>
      </c>
      <c r="D12" s="665">
        <v>165094.81</v>
      </c>
      <c r="E12" s="678">
        <v>0.99818205441998453</v>
      </c>
      <c r="F12" s="666">
        <v>165395.49</v>
      </c>
    </row>
    <row r="13" spans="1:6" ht="14.4" customHeight="1" x14ac:dyDescent="0.3">
      <c r="A13" s="688" t="s">
        <v>2748</v>
      </c>
      <c r="B13" s="665">
        <v>242.10000000000002</v>
      </c>
      <c r="C13" s="678">
        <v>2.3671022649775927E-3</v>
      </c>
      <c r="D13" s="665">
        <v>102034.85</v>
      </c>
      <c r="E13" s="678">
        <v>0.99763289773502239</v>
      </c>
      <c r="F13" s="666">
        <v>102276.95000000001</v>
      </c>
    </row>
    <row r="14" spans="1:6" ht="14.4" customHeight="1" x14ac:dyDescent="0.3">
      <c r="A14" s="688" t="s">
        <v>2744</v>
      </c>
      <c r="B14" s="665">
        <v>84.960000000000008</v>
      </c>
      <c r="C14" s="678">
        <v>1.8968113208558159E-3</v>
      </c>
      <c r="D14" s="665">
        <v>44706</v>
      </c>
      <c r="E14" s="678">
        <v>0.99810318867914416</v>
      </c>
      <c r="F14" s="666">
        <v>44790.96</v>
      </c>
    </row>
    <row r="15" spans="1:6" ht="14.4" customHeight="1" x14ac:dyDescent="0.3">
      <c r="A15" s="688" t="s">
        <v>2753</v>
      </c>
      <c r="B15" s="665">
        <v>73.08</v>
      </c>
      <c r="C15" s="678">
        <v>4.7304308200384355E-3</v>
      </c>
      <c r="D15" s="665">
        <v>15375.830000000002</v>
      </c>
      <c r="E15" s="678">
        <v>0.99526956917996157</v>
      </c>
      <c r="F15" s="666">
        <v>15448.910000000002</v>
      </c>
    </row>
    <row r="16" spans="1:6" ht="14.4" customHeight="1" x14ac:dyDescent="0.3">
      <c r="A16" s="688" t="s">
        <v>2757</v>
      </c>
      <c r="B16" s="665">
        <v>36.54</v>
      </c>
      <c r="C16" s="678">
        <v>1.6780311101640739E-4</v>
      </c>
      <c r="D16" s="665">
        <v>217718.66</v>
      </c>
      <c r="E16" s="678">
        <v>0.9998321968889835</v>
      </c>
      <c r="F16" s="666">
        <v>217755.2</v>
      </c>
    </row>
    <row r="17" spans="1:6" ht="14.4" customHeight="1" x14ac:dyDescent="0.3">
      <c r="A17" s="688" t="s">
        <v>2749</v>
      </c>
      <c r="B17" s="665"/>
      <c r="C17" s="678">
        <v>0</v>
      </c>
      <c r="D17" s="665">
        <v>164119.42000000001</v>
      </c>
      <c r="E17" s="678">
        <v>1</v>
      </c>
      <c r="F17" s="666">
        <v>164119.42000000001</v>
      </c>
    </row>
    <row r="18" spans="1:6" ht="14.4" customHeight="1" x14ac:dyDescent="0.3">
      <c r="A18" s="688" t="s">
        <v>2762</v>
      </c>
      <c r="B18" s="665"/>
      <c r="C18" s="678">
        <v>0</v>
      </c>
      <c r="D18" s="665">
        <v>39127.700000000012</v>
      </c>
      <c r="E18" s="678">
        <v>1</v>
      </c>
      <c r="F18" s="666">
        <v>39127.700000000012</v>
      </c>
    </row>
    <row r="19" spans="1:6" ht="14.4" customHeight="1" x14ac:dyDescent="0.3">
      <c r="A19" s="688" t="s">
        <v>2760</v>
      </c>
      <c r="B19" s="665"/>
      <c r="C19" s="678">
        <v>0</v>
      </c>
      <c r="D19" s="665">
        <v>89781.59</v>
      </c>
      <c r="E19" s="678">
        <v>1</v>
      </c>
      <c r="F19" s="666">
        <v>89781.59</v>
      </c>
    </row>
    <row r="20" spans="1:6" ht="14.4" customHeight="1" x14ac:dyDescent="0.3">
      <c r="A20" s="688" t="s">
        <v>2747</v>
      </c>
      <c r="B20" s="665"/>
      <c r="C20" s="678">
        <v>0</v>
      </c>
      <c r="D20" s="665">
        <v>7728.68</v>
      </c>
      <c r="E20" s="678">
        <v>1</v>
      </c>
      <c r="F20" s="666">
        <v>7728.68</v>
      </c>
    </row>
    <row r="21" spans="1:6" ht="14.4" customHeight="1" x14ac:dyDescent="0.3">
      <c r="A21" s="688" t="s">
        <v>2764</v>
      </c>
      <c r="B21" s="665"/>
      <c r="C21" s="678">
        <v>0</v>
      </c>
      <c r="D21" s="665">
        <v>19909.440000000002</v>
      </c>
      <c r="E21" s="678">
        <v>1</v>
      </c>
      <c r="F21" s="666">
        <v>19909.440000000002</v>
      </c>
    </row>
    <row r="22" spans="1:6" ht="14.4" customHeight="1" x14ac:dyDescent="0.3">
      <c r="A22" s="688" t="s">
        <v>2740</v>
      </c>
      <c r="B22" s="665"/>
      <c r="C22" s="678">
        <v>0</v>
      </c>
      <c r="D22" s="665">
        <v>303.37</v>
      </c>
      <c r="E22" s="678">
        <v>1</v>
      </c>
      <c r="F22" s="666">
        <v>303.37</v>
      </c>
    </row>
    <row r="23" spans="1:6" ht="14.4" customHeight="1" x14ac:dyDescent="0.3">
      <c r="A23" s="688" t="s">
        <v>2759</v>
      </c>
      <c r="B23" s="665"/>
      <c r="C23" s="678">
        <v>0</v>
      </c>
      <c r="D23" s="665">
        <v>17652.270000000004</v>
      </c>
      <c r="E23" s="678">
        <v>1</v>
      </c>
      <c r="F23" s="666">
        <v>17652.270000000004</v>
      </c>
    </row>
    <row r="24" spans="1:6" ht="14.4" customHeight="1" x14ac:dyDescent="0.3">
      <c r="A24" s="688" t="s">
        <v>2754</v>
      </c>
      <c r="B24" s="665"/>
      <c r="C24" s="678">
        <v>0</v>
      </c>
      <c r="D24" s="665">
        <v>36582.939999999988</v>
      </c>
      <c r="E24" s="678">
        <v>1</v>
      </c>
      <c r="F24" s="666">
        <v>36582.939999999988</v>
      </c>
    </row>
    <row r="25" spans="1:6" ht="14.4" customHeight="1" x14ac:dyDescent="0.3">
      <c r="A25" s="688" t="s">
        <v>2761</v>
      </c>
      <c r="B25" s="665"/>
      <c r="C25" s="678">
        <v>0</v>
      </c>
      <c r="D25" s="665">
        <v>22623.880000000005</v>
      </c>
      <c r="E25" s="678">
        <v>1</v>
      </c>
      <c r="F25" s="666">
        <v>22623.880000000005</v>
      </c>
    </row>
    <row r="26" spans="1:6" ht="14.4" customHeight="1" x14ac:dyDescent="0.3">
      <c r="A26" s="688" t="s">
        <v>2755</v>
      </c>
      <c r="B26" s="665"/>
      <c r="C26" s="678">
        <v>0</v>
      </c>
      <c r="D26" s="665">
        <v>256912.00999999998</v>
      </c>
      <c r="E26" s="678">
        <v>1</v>
      </c>
      <c r="F26" s="666">
        <v>256912.00999999998</v>
      </c>
    </row>
    <row r="27" spans="1:6" ht="14.4" customHeight="1" x14ac:dyDescent="0.3">
      <c r="A27" s="688" t="s">
        <v>2763</v>
      </c>
      <c r="B27" s="665"/>
      <c r="C27" s="678">
        <v>0</v>
      </c>
      <c r="D27" s="665">
        <v>25333.599999999999</v>
      </c>
      <c r="E27" s="678">
        <v>1</v>
      </c>
      <c r="F27" s="666">
        <v>25333.599999999999</v>
      </c>
    </row>
    <row r="28" spans="1:6" ht="14.4" customHeight="1" x14ac:dyDescent="0.3">
      <c r="A28" s="688" t="s">
        <v>2745</v>
      </c>
      <c r="B28" s="665"/>
      <c r="C28" s="678">
        <v>0</v>
      </c>
      <c r="D28" s="665">
        <v>29995.96</v>
      </c>
      <c r="E28" s="678">
        <v>1</v>
      </c>
      <c r="F28" s="666">
        <v>29995.96</v>
      </c>
    </row>
    <row r="29" spans="1:6" ht="14.4" customHeight="1" x14ac:dyDescent="0.3">
      <c r="A29" s="688" t="s">
        <v>2746</v>
      </c>
      <c r="B29" s="665"/>
      <c r="C29" s="678">
        <v>0</v>
      </c>
      <c r="D29" s="665">
        <v>48709.22</v>
      </c>
      <c r="E29" s="678">
        <v>1</v>
      </c>
      <c r="F29" s="666">
        <v>48709.22</v>
      </c>
    </row>
    <row r="30" spans="1:6" ht="14.4" customHeight="1" thickBot="1" x14ac:dyDescent="0.35">
      <c r="A30" s="689" t="s">
        <v>2750</v>
      </c>
      <c r="B30" s="680"/>
      <c r="C30" s="681">
        <v>0</v>
      </c>
      <c r="D30" s="680">
        <v>11567.27</v>
      </c>
      <c r="E30" s="681">
        <v>1</v>
      </c>
      <c r="F30" s="682">
        <v>11567.27</v>
      </c>
    </row>
    <row r="31" spans="1:6" ht="14.4" customHeight="1" thickBot="1" x14ac:dyDescent="0.35">
      <c r="A31" s="683" t="s">
        <v>3</v>
      </c>
      <c r="B31" s="684">
        <v>14429.250000000002</v>
      </c>
      <c r="C31" s="685">
        <v>8.5014502973108155E-3</v>
      </c>
      <c r="D31" s="684">
        <v>1682839.9800000002</v>
      </c>
      <c r="E31" s="685">
        <v>0.99149854970268914</v>
      </c>
      <c r="F31" s="686">
        <v>1697269.2300000002</v>
      </c>
    </row>
    <row r="32" spans="1:6" ht="14.4" customHeight="1" thickBot="1" x14ac:dyDescent="0.35"/>
    <row r="33" spans="1:6" ht="14.4" customHeight="1" x14ac:dyDescent="0.3">
      <c r="A33" s="751" t="s">
        <v>4541</v>
      </c>
      <c r="B33" s="229">
        <v>6815.5999999999995</v>
      </c>
      <c r="C33" s="742">
        <v>0.6470588235294118</v>
      </c>
      <c r="D33" s="229">
        <v>3717.6</v>
      </c>
      <c r="E33" s="742">
        <v>0.35294117647058826</v>
      </c>
      <c r="F33" s="750">
        <v>10533.199999999999</v>
      </c>
    </row>
    <row r="34" spans="1:6" ht="14.4" customHeight="1" x14ac:dyDescent="0.3">
      <c r="A34" s="688" t="s">
        <v>2483</v>
      </c>
      <c r="B34" s="665">
        <v>2793.7999999999997</v>
      </c>
      <c r="C34" s="678">
        <v>0.14011946616379209</v>
      </c>
      <c r="D34" s="665">
        <v>17144.899999999991</v>
      </c>
      <c r="E34" s="678">
        <v>0.85988053383620799</v>
      </c>
      <c r="F34" s="666">
        <v>19938.69999999999</v>
      </c>
    </row>
    <row r="35" spans="1:6" ht="14.4" customHeight="1" x14ac:dyDescent="0.3">
      <c r="A35" s="688" t="s">
        <v>2471</v>
      </c>
      <c r="B35" s="665">
        <v>815.1</v>
      </c>
      <c r="C35" s="678">
        <v>5.6707329506867541E-4</v>
      </c>
      <c r="D35" s="665">
        <v>1436565.23</v>
      </c>
      <c r="E35" s="678">
        <v>0.99943292670493122</v>
      </c>
      <c r="F35" s="666">
        <v>1437380.33</v>
      </c>
    </row>
    <row r="36" spans="1:6" ht="14.4" customHeight="1" x14ac:dyDescent="0.3">
      <c r="A36" s="688" t="s">
        <v>4542</v>
      </c>
      <c r="B36" s="665">
        <v>757.46</v>
      </c>
      <c r="C36" s="678">
        <v>0.12034215518364468</v>
      </c>
      <c r="D36" s="665">
        <v>5536.76</v>
      </c>
      <c r="E36" s="678">
        <v>0.87965784481635534</v>
      </c>
      <c r="F36" s="666">
        <v>6294.22</v>
      </c>
    </row>
    <row r="37" spans="1:6" ht="14.4" customHeight="1" x14ac:dyDescent="0.3">
      <c r="A37" s="688" t="s">
        <v>2492</v>
      </c>
      <c r="B37" s="665">
        <v>715.32</v>
      </c>
      <c r="C37" s="678">
        <v>1.5033466549423067E-2</v>
      </c>
      <c r="D37" s="665">
        <v>46866.519999999975</v>
      </c>
      <c r="E37" s="678">
        <v>0.98496653345057694</v>
      </c>
      <c r="F37" s="666">
        <v>47581.839999999975</v>
      </c>
    </row>
    <row r="38" spans="1:6" ht="14.4" customHeight="1" x14ac:dyDescent="0.3">
      <c r="A38" s="688" t="s">
        <v>2534</v>
      </c>
      <c r="B38" s="665">
        <v>617.44000000000005</v>
      </c>
      <c r="C38" s="678">
        <v>1.8689495392099815E-2</v>
      </c>
      <c r="D38" s="665">
        <v>32419.300000000021</v>
      </c>
      <c r="E38" s="678">
        <v>0.98131050460790026</v>
      </c>
      <c r="F38" s="666">
        <v>33036.74000000002</v>
      </c>
    </row>
    <row r="39" spans="1:6" ht="14.4" customHeight="1" x14ac:dyDescent="0.3">
      <c r="A39" s="688" t="s">
        <v>2494</v>
      </c>
      <c r="B39" s="665">
        <v>548.42000000000007</v>
      </c>
      <c r="C39" s="678">
        <v>0.26116481737225583</v>
      </c>
      <c r="D39" s="665">
        <v>1551.48</v>
      </c>
      <c r="E39" s="678">
        <v>0.73883518262774417</v>
      </c>
      <c r="F39" s="666">
        <v>2099.9</v>
      </c>
    </row>
    <row r="40" spans="1:6" ht="14.4" customHeight="1" x14ac:dyDescent="0.3">
      <c r="A40" s="688" t="s">
        <v>2518</v>
      </c>
      <c r="B40" s="665">
        <v>516.48</v>
      </c>
      <c r="C40" s="678">
        <v>3.9540470645518383E-2</v>
      </c>
      <c r="D40" s="665">
        <v>12545.580000000004</v>
      </c>
      <c r="E40" s="678">
        <v>0.96045952935448164</v>
      </c>
      <c r="F40" s="666">
        <v>13062.060000000003</v>
      </c>
    </row>
    <row r="41" spans="1:6" ht="14.4" customHeight="1" x14ac:dyDescent="0.3">
      <c r="A41" s="688" t="s">
        <v>2496</v>
      </c>
      <c r="B41" s="665">
        <v>344.49</v>
      </c>
      <c r="C41" s="678">
        <v>1</v>
      </c>
      <c r="D41" s="665"/>
      <c r="E41" s="678">
        <v>0</v>
      </c>
      <c r="F41" s="666">
        <v>344.49</v>
      </c>
    </row>
    <row r="42" spans="1:6" ht="14.4" customHeight="1" x14ac:dyDescent="0.3">
      <c r="A42" s="688" t="s">
        <v>2474</v>
      </c>
      <c r="B42" s="665">
        <v>341.04</v>
      </c>
      <c r="C42" s="678">
        <v>2.4691358024691353E-2</v>
      </c>
      <c r="D42" s="665">
        <v>13471.080000000004</v>
      </c>
      <c r="E42" s="678">
        <v>0.97530864197530853</v>
      </c>
      <c r="F42" s="666">
        <v>13812.120000000004</v>
      </c>
    </row>
    <row r="43" spans="1:6" ht="14.4" customHeight="1" x14ac:dyDescent="0.3">
      <c r="A43" s="688" t="s">
        <v>4543</v>
      </c>
      <c r="B43" s="665">
        <v>158.96</v>
      </c>
      <c r="C43" s="678">
        <v>1</v>
      </c>
      <c r="D43" s="665"/>
      <c r="E43" s="678">
        <v>0</v>
      </c>
      <c r="F43" s="666">
        <v>158.96</v>
      </c>
    </row>
    <row r="44" spans="1:6" ht="14.4" customHeight="1" x14ac:dyDescent="0.3">
      <c r="A44" s="688" t="s">
        <v>2519</v>
      </c>
      <c r="B44" s="665">
        <v>5.14</v>
      </c>
      <c r="C44" s="678">
        <v>0.16930171277997363</v>
      </c>
      <c r="D44" s="665">
        <v>25.22</v>
      </c>
      <c r="E44" s="678">
        <v>0.83069828722002637</v>
      </c>
      <c r="F44" s="666">
        <v>30.36</v>
      </c>
    </row>
    <row r="45" spans="1:6" ht="14.4" customHeight="1" x14ac:dyDescent="0.3">
      <c r="A45" s="688" t="s">
        <v>4544</v>
      </c>
      <c r="B45" s="665">
        <v>0</v>
      </c>
      <c r="C45" s="678"/>
      <c r="D45" s="665"/>
      <c r="E45" s="678"/>
      <c r="F45" s="666">
        <v>0</v>
      </c>
    </row>
    <row r="46" spans="1:6" ht="14.4" customHeight="1" x14ac:dyDescent="0.3">
      <c r="A46" s="688" t="s">
        <v>2495</v>
      </c>
      <c r="B46" s="665"/>
      <c r="C46" s="678">
        <v>0</v>
      </c>
      <c r="D46" s="665">
        <v>107.34</v>
      </c>
      <c r="E46" s="678">
        <v>1</v>
      </c>
      <c r="F46" s="666">
        <v>107.34</v>
      </c>
    </row>
    <row r="47" spans="1:6" ht="14.4" customHeight="1" x14ac:dyDescent="0.3">
      <c r="A47" s="688" t="s">
        <v>2501</v>
      </c>
      <c r="B47" s="665">
        <v>0</v>
      </c>
      <c r="C47" s="678"/>
      <c r="D47" s="665"/>
      <c r="E47" s="678"/>
      <c r="F47" s="666">
        <v>0</v>
      </c>
    </row>
    <row r="48" spans="1:6" ht="14.4" customHeight="1" x14ac:dyDescent="0.3">
      <c r="A48" s="688" t="s">
        <v>2528</v>
      </c>
      <c r="B48" s="665">
        <v>0</v>
      </c>
      <c r="C48" s="678">
        <v>0</v>
      </c>
      <c r="D48" s="665">
        <v>396.41999999999996</v>
      </c>
      <c r="E48" s="678">
        <v>1</v>
      </c>
      <c r="F48" s="666">
        <v>396.41999999999996</v>
      </c>
    </row>
    <row r="49" spans="1:6" ht="14.4" customHeight="1" x14ac:dyDescent="0.3">
      <c r="A49" s="688" t="s">
        <v>2490</v>
      </c>
      <c r="B49" s="665"/>
      <c r="C49" s="678">
        <v>0</v>
      </c>
      <c r="D49" s="665">
        <v>688.14</v>
      </c>
      <c r="E49" s="678">
        <v>1</v>
      </c>
      <c r="F49" s="666">
        <v>688.14</v>
      </c>
    </row>
    <row r="50" spans="1:6" ht="14.4" customHeight="1" x14ac:dyDescent="0.3">
      <c r="A50" s="688" t="s">
        <v>2503</v>
      </c>
      <c r="B50" s="665">
        <v>0</v>
      </c>
      <c r="C50" s="678">
        <v>0</v>
      </c>
      <c r="D50" s="665">
        <v>77.790000000000006</v>
      </c>
      <c r="E50" s="678">
        <v>1</v>
      </c>
      <c r="F50" s="666">
        <v>77.790000000000006</v>
      </c>
    </row>
    <row r="51" spans="1:6" ht="14.4" customHeight="1" x14ac:dyDescent="0.3">
      <c r="A51" s="688" t="s">
        <v>2497</v>
      </c>
      <c r="B51" s="665"/>
      <c r="C51" s="678">
        <v>0</v>
      </c>
      <c r="D51" s="665">
        <v>1228.5999999999999</v>
      </c>
      <c r="E51" s="678">
        <v>1</v>
      </c>
      <c r="F51" s="666">
        <v>1228.5999999999999</v>
      </c>
    </row>
    <row r="52" spans="1:6" ht="14.4" customHeight="1" x14ac:dyDescent="0.3">
      <c r="A52" s="688" t="s">
        <v>2491</v>
      </c>
      <c r="B52" s="665"/>
      <c r="C52" s="678"/>
      <c r="D52" s="665">
        <v>0</v>
      </c>
      <c r="E52" s="678"/>
      <c r="F52" s="666">
        <v>0</v>
      </c>
    </row>
    <row r="53" spans="1:6" ht="14.4" customHeight="1" x14ac:dyDescent="0.3">
      <c r="A53" s="688" t="s">
        <v>2493</v>
      </c>
      <c r="B53" s="665"/>
      <c r="C53" s="678">
        <v>0</v>
      </c>
      <c r="D53" s="665">
        <v>1556.32</v>
      </c>
      <c r="E53" s="678">
        <v>1</v>
      </c>
      <c r="F53" s="666">
        <v>1556.32</v>
      </c>
    </row>
    <row r="54" spans="1:6" ht="14.4" customHeight="1" x14ac:dyDescent="0.3">
      <c r="A54" s="688" t="s">
        <v>2507</v>
      </c>
      <c r="B54" s="665"/>
      <c r="C54" s="678">
        <v>0</v>
      </c>
      <c r="D54" s="665">
        <v>313.93</v>
      </c>
      <c r="E54" s="678">
        <v>1</v>
      </c>
      <c r="F54" s="666">
        <v>313.93</v>
      </c>
    </row>
    <row r="55" spans="1:6" ht="14.4" customHeight="1" x14ac:dyDescent="0.3">
      <c r="A55" s="688" t="s">
        <v>4545</v>
      </c>
      <c r="B55" s="665"/>
      <c r="C55" s="678">
        <v>0</v>
      </c>
      <c r="D55" s="665">
        <v>35936.79</v>
      </c>
      <c r="E55" s="678">
        <v>1</v>
      </c>
      <c r="F55" s="666">
        <v>35936.79</v>
      </c>
    </row>
    <row r="56" spans="1:6" ht="14.4" customHeight="1" x14ac:dyDescent="0.3">
      <c r="A56" s="688" t="s">
        <v>2480</v>
      </c>
      <c r="B56" s="665"/>
      <c r="C56" s="678">
        <v>0</v>
      </c>
      <c r="D56" s="665">
        <v>335.16</v>
      </c>
      <c r="E56" s="678">
        <v>1</v>
      </c>
      <c r="F56" s="666">
        <v>335.16</v>
      </c>
    </row>
    <row r="57" spans="1:6" ht="14.4" customHeight="1" x14ac:dyDescent="0.3">
      <c r="A57" s="688" t="s">
        <v>2520</v>
      </c>
      <c r="B57" s="665"/>
      <c r="C57" s="678">
        <v>0</v>
      </c>
      <c r="D57" s="665">
        <v>210.67000000000002</v>
      </c>
      <c r="E57" s="678">
        <v>1</v>
      </c>
      <c r="F57" s="666">
        <v>210.67000000000002</v>
      </c>
    </row>
    <row r="58" spans="1:6" ht="14.4" customHeight="1" x14ac:dyDescent="0.3">
      <c r="A58" s="688" t="s">
        <v>2488</v>
      </c>
      <c r="B58" s="665"/>
      <c r="C58" s="678">
        <v>0</v>
      </c>
      <c r="D58" s="665">
        <v>424.24</v>
      </c>
      <c r="E58" s="678">
        <v>1</v>
      </c>
      <c r="F58" s="666">
        <v>424.24</v>
      </c>
    </row>
    <row r="59" spans="1:6" ht="14.4" customHeight="1" x14ac:dyDescent="0.3">
      <c r="A59" s="688" t="s">
        <v>2511</v>
      </c>
      <c r="B59" s="665"/>
      <c r="C59" s="678">
        <v>0</v>
      </c>
      <c r="D59" s="665">
        <v>185.34</v>
      </c>
      <c r="E59" s="678">
        <v>1</v>
      </c>
      <c r="F59" s="666">
        <v>185.34</v>
      </c>
    </row>
    <row r="60" spans="1:6" ht="14.4" customHeight="1" x14ac:dyDescent="0.3">
      <c r="A60" s="688" t="s">
        <v>2521</v>
      </c>
      <c r="B60" s="665">
        <v>0</v>
      </c>
      <c r="C60" s="678">
        <v>0</v>
      </c>
      <c r="D60" s="665">
        <v>1055.98</v>
      </c>
      <c r="E60" s="678">
        <v>1</v>
      </c>
      <c r="F60" s="666">
        <v>1055.98</v>
      </c>
    </row>
    <row r="61" spans="1:6" ht="14.4" customHeight="1" x14ac:dyDescent="0.3">
      <c r="A61" s="688" t="s">
        <v>4546</v>
      </c>
      <c r="B61" s="665"/>
      <c r="C61" s="678">
        <v>0</v>
      </c>
      <c r="D61" s="665">
        <v>227.32</v>
      </c>
      <c r="E61" s="678">
        <v>1</v>
      </c>
      <c r="F61" s="666">
        <v>227.32</v>
      </c>
    </row>
    <row r="62" spans="1:6" ht="14.4" customHeight="1" x14ac:dyDescent="0.3">
      <c r="A62" s="688" t="s">
        <v>2537</v>
      </c>
      <c r="B62" s="665"/>
      <c r="C62" s="678">
        <v>0</v>
      </c>
      <c r="D62" s="665">
        <v>255</v>
      </c>
      <c r="E62" s="678">
        <v>1</v>
      </c>
      <c r="F62" s="666">
        <v>255</v>
      </c>
    </row>
    <row r="63" spans="1:6" ht="14.4" customHeight="1" x14ac:dyDescent="0.3">
      <c r="A63" s="688" t="s">
        <v>2472</v>
      </c>
      <c r="B63" s="665"/>
      <c r="C63" s="678">
        <v>0</v>
      </c>
      <c r="D63" s="665">
        <v>56469.350000000006</v>
      </c>
      <c r="E63" s="678">
        <v>1</v>
      </c>
      <c r="F63" s="666">
        <v>56469.350000000006</v>
      </c>
    </row>
    <row r="64" spans="1:6" ht="14.4" customHeight="1" x14ac:dyDescent="0.3">
      <c r="A64" s="688" t="s">
        <v>2539</v>
      </c>
      <c r="B64" s="665"/>
      <c r="C64" s="678">
        <v>0</v>
      </c>
      <c r="D64" s="665">
        <v>340.97</v>
      </c>
      <c r="E64" s="678">
        <v>1</v>
      </c>
      <c r="F64" s="666">
        <v>340.97</v>
      </c>
    </row>
    <row r="65" spans="1:6" ht="14.4" customHeight="1" x14ac:dyDescent="0.3">
      <c r="A65" s="688" t="s">
        <v>2489</v>
      </c>
      <c r="B65" s="665"/>
      <c r="C65" s="678">
        <v>0</v>
      </c>
      <c r="D65" s="665">
        <v>1351.56</v>
      </c>
      <c r="E65" s="678">
        <v>1</v>
      </c>
      <c r="F65" s="666">
        <v>1351.56</v>
      </c>
    </row>
    <row r="66" spans="1:6" ht="14.4" customHeight="1" x14ac:dyDescent="0.3">
      <c r="A66" s="688" t="s">
        <v>2473</v>
      </c>
      <c r="B66" s="665"/>
      <c r="C66" s="678">
        <v>0</v>
      </c>
      <c r="D66" s="665">
        <v>801.8399999999998</v>
      </c>
      <c r="E66" s="678">
        <v>1</v>
      </c>
      <c r="F66" s="666">
        <v>801.8399999999998</v>
      </c>
    </row>
    <row r="67" spans="1:6" ht="14.4" customHeight="1" x14ac:dyDescent="0.3">
      <c r="A67" s="688" t="s">
        <v>2541</v>
      </c>
      <c r="B67" s="665"/>
      <c r="C67" s="678">
        <v>0</v>
      </c>
      <c r="D67" s="665">
        <v>5010.16</v>
      </c>
      <c r="E67" s="678">
        <v>1</v>
      </c>
      <c r="F67" s="666">
        <v>5010.16</v>
      </c>
    </row>
    <row r="68" spans="1:6" ht="14.4" customHeight="1" x14ac:dyDescent="0.3">
      <c r="A68" s="688" t="s">
        <v>2469</v>
      </c>
      <c r="B68" s="665"/>
      <c r="C68" s="678">
        <v>0</v>
      </c>
      <c r="D68" s="665">
        <v>5889.7499999999991</v>
      </c>
      <c r="E68" s="678">
        <v>1</v>
      </c>
      <c r="F68" s="666">
        <v>5889.7499999999991</v>
      </c>
    </row>
    <row r="69" spans="1:6" ht="14.4" customHeight="1" thickBot="1" x14ac:dyDescent="0.35">
      <c r="A69" s="689" t="s">
        <v>4547</v>
      </c>
      <c r="B69" s="680">
        <v>0</v>
      </c>
      <c r="C69" s="681">
        <v>0</v>
      </c>
      <c r="D69" s="680">
        <v>133.63999999999999</v>
      </c>
      <c r="E69" s="681">
        <v>1</v>
      </c>
      <c r="F69" s="682">
        <v>133.63999999999999</v>
      </c>
    </row>
    <row r="70" spans="1:6" ht="14.4" customHeight="1" thickBot="1" x14ac:dyDescent="0.35">
      <c r="A70" s="683" t="s">
        <v>3</v>
      </c>
      <c r="B70" s="684">
        <v>14429.249999999998</v>
      </c>
      <c r="C70" s="685">
        <v>8.5014502973108138E-3</v>
      </c>
      <c r="D70" s="684">
        <v>1682839.9800000002</v>
      </c>
      <c r="E70" s="685">
        <v>0.99149854970268914</v>
      </c>
      <c r="F70" s="686">
        <v>1697269.2300000002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{1AC1C85D-4A93-4AD2-9D1B-76A2F23DEFB5}</x14:id>
        </ext>
      </extLst>
    </cfRule>
  </conditionalFormatting>
  <conditionalFormatting sqref="F33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{D94DA0BB-D2F1-4451-9D73-C0FDBFC4A7DA}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C1C85D-4A93-4AD2-9D1B-76A2F23DEF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D94DA0BB-D2F1-4451-9D73-C0FDBFC4A7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4555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76</v>
      </c>
      <c r="G3" s="47">
        <f>SUBTOTAL(9,G6:G1048576)</f>
        <v>14429.25</v>
      </c>
      <c r="H3" s="48">
        <f>IF(M3=0,0,G3/M3)</f>
        <v>8.5014502973108138E-3</v>
      </c>
      <c r="I3" s="47">
        <f>SUBTOTAL(9,I6:I1048576)</f>
        <v>3758</v>
      </c>
      <c r="J3" s="47">
        <f>SUBTOTAL(9,J6:J1048576)</f>
        <v>1682839.9800000007</v>
      </c>
      <c r="K3" s="48">
        <f>IF(M3=0,0,J3/M3)</f>
        <v>0.99149854970268936</v>
      </c>
      <c r="L3" s="47">
        <f>SUBTOTAL(9,L6:L1048576)</f>
        <v>3834</v>
      </c>
      <c r="M3" s="49">
        <f>SUBTOTAL(9,M6:M1048576)</f>
        <v>1697269.2300000004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2761</v>
      </c>
      <c r="B6" s="737" t="s">
        <v>2551</v>
      </c>
      <c r="C6" s="737" t="s">
        <v>1197</v>
      </c>
      <c r="D6" s="737" t="s">
        <v>1089</v>
      </c>
      <c r="E6" s="737" t="s">
        <v>2554</v>
      </c>
      <c r="F6" s="229"/>
      <c r="G6" s="229"/>
      <c r="H6" s="742">
        <v>0</v>
      </c>
      <c r="I6" s="229">
        <v>1</v>
      </c>
      <c r="J6" s="229">
        <v>543.39</v>
      </c>
      <c r="K6" s="742">
        <v>1</v>
      </c>
      <c r="L6" s="229">
        <v>1</v>
      </c>
      <c r="M6" s="750">
        <v>543.39</v>
      </c>
    </row>
    <row r="7" spans="1:13" ht="14.4" customHeight="1" x14ac:dyDescent="0.3">
      <c r="A7" s="661" t="s">
        <v>2761</v>
      </c>
      <c r="B7" s="662" t="s">
        <v>2551</v>
      </c>
      <c r="C7" s="662" t="s">
        <v>1088</v>
      </c>
      <c r="D7" s="662" t="s">
        <v>1089</v>
      </c>
      <c r="E7" s="662" t="s">
        <v>2553</v>
      </c>
      <c r="F7" s="665"/>
      <c r="G7" s="665"/>
      <c r="H7" s="678">
        <v>0</v>
      </c>
      <c r="I7" s="665">
        <v>18</v>
      </c>
      <c r="J7" s="665">
        <v>14671.800000000003</v>
      </c>
      <c r="K7" s="678">
        <v>1</v>
      </c>
      <c r="L7" s="665">
        <v>18</v>
      </c>
      <c r="M7" s="666">
        <v>14671.800000000003</v>
      </c>
    </row>
    <row r="8" spans="1:13" ht="14.4" customHeight="1" x14ac:dyDescent="0.3">
      <c r="A8" s="661" t="s">
        <v>2761</v>
      </c>
      <c r="B8" s="662" t="s">
        <v>2551</v>
      </c>
      <c r="C8" s="662" t="s">
        <v>1092</v>
      </c>
      <c r="D8" s="662" t="s">
        <v>1089</v>
      </c>
      <c r="E8" s="662" t="s">
        <v>2555</v>
      </c>
      <c r="F8" s="665"/>
      <c r="G8" s="665"/>
      <c r="H8" s="678">
        <v>0</v>
      </c>
      <c r="I8" s="665">
        <v>4</v>
      </c>
      <c r="J8" s="665">
        <v>3694.96</v>
      </c>
      <c r="K8" s="678">
        <v>1</v>
      </c>
      <c r="L8" s="665">
        <v>4</v>
      </c>
      <c r="M8" s="666">
        <v>3694.96</v>
      </c>
    </row>
    <row r="9" spans="1:13" ht="14.4" customHeight="1" x14ac:dyDescent="0.3">
      <c r="A9" s="661" t="s">
        <v>2761</v>
      </c>
      <c r="B9" s="662" t="s">
        <v>2551</v>
      </c>
      <c r="C9" s="662" t="s">
        <v>1542</v>
      </c>
      <c r="D9" s="662" t="s">
        <v>1543</v>
      </c>
      <c r="E9" s="662" t="s">
        <v>2555</v>
      </c>
      <c r="F9" s="665"/>
      <c r="G9" s="665"/>
      <c r="H9" s="678">
        <v>0</v>
      </c>
      <c r="I9" s="665">
        <v>1</v>
      </c>
      <c r="J9" s="665">
        <v>1847.49</v>
      </c>
      <c r="K9" s="678">
        <v>1</v>
      </c>
      <c r="L9" s="665">
        <v>1</v>
      </c>
      <c r="M9" s="666">
        <v>1847.49</v>
      </c>
    </row>
    <row r="10" spans="1:13" ht="14.4" customHeight="1" x14ac:dyDescent="0.3">
      <c r="A10" s="661" t="s">
        <v>2761</v>
      </c>
      <c r="B10" s="662" t="s">
        <v>2551</v>
      </c>
      <c r="C10" s="662" t="s">
        <v>1217</v>
      </c>
      <c r="D10" s="662" t="s">
        <v>1089</v>
      </c>
      <c r="E10" s="662" t="s">
        <v>2553</v>
      </c>
      <c r="F10" s="665"/>
      <c r="G10" s="665"/>
      <c r="H10" s="678">
        <v>0</v>
      </c>
      <c r="I10" s="665">
        <v>1</v>
      </c>
      <c r="J10" s="665">
        <v>815.1</v>
      </c>
      <c r="K10" s="678">
        <v>1</v>
      </c>
      <c r="L10" s="665">
        <v>1</v>
      </c>
      <c r="M10" s="666">
        <v>815.1</v>
      </c>
    </row>
    <row r="11" spans="1:13" ht="14.4" customHeight="1" x14ac:dyDescent="0.3">
      <c r="A11" s="661" t="s">
        <v>2761</v>
      </c>
      <c r="B11" s="662" t="s">
        <v>2586</v>
      </c>
      <c r="C11" s="662" t="s">
        <v>1272</v>
      </c>
      <c r="D11" s="662" t="s">
        <v>2587</v>
      </c>
      <c r="E11" s="662" t="s">
        <v>2588</v>
      </c>
      <c r="F11" s="665"/>
      <c r="G11" s="665"/>
      <c r="H11" s="678">
        <v>0</v>
      </c>
      <c r="I11" s="665">
        <v>2</v>
      </c>
      <c r="J11" s="665">
        <v>308.72000000000003</v>
      </c>
      <c r="K11" s="678">
        <v>1</v>
      </c>
      <c r="L11" s="665">
        <v>2</v>
      </c>
      <c r="M11" s="666">
        <v>308.72000000000003</v>
      </c>
    </row>
    <row r="12" spans="1:13" ht="14.4" customHeight="1" x14ac:dyDescent="0.3">
      <c r="A12" s="661" t="s">
        <v>2761</v>
      </c>
      <c r="B12" s="662" t="s">
        <v>2586</v>
      </c>
      <c r="C12" s="662" t="s">
        <v>2965</v>
      </c>
      <c r="D12" s="662" t="s">
        <v>2587</v>
      </c>
      <c r="E12" s="662" t="s">
        <v>2951</v>
      </c>
      <c r="F12" s="665"/>
      <c r="G12" s="665"/>
      <c r="H12" s="678">
        <v>0</v>
      </c>
      <c r="I12" s="665">
        <v>2</v>
      </c>
      <c r="J12" s="665">
        <v>450.12</v>
      </c>
      <c r="K12" s="678">
        <v>1</v>
      </c>
      <c r="L12" s="665">
        <v>2</v>
      </c>
      <c r="M12" s="666">
        <v>450.12</v>
      </c>
    </row>
    <row r="13" spans="1:13" ht="14.4" customHeight="1" x14ac:dyDescent="0.3">
      <c r="A13" s="661" t="s">
        <v>2761</v>
      </c>
      <c r="B13" s="662" t="s">
        <v>2606</v>
      </c>
      <c r="C13" s="662" t="s">
        <v>1160</v>
      </c>
      <c r="D13" s="662" t="s">
        <v>1074</v>
      </c>
      <c r="E13" s="662" t="s">
        <v>2607</v>
      </c>
      <c r="F13" s="665"/>
      <c r="G13" s="665"/>
      <c r="H13" s="678">
        <v>0</v>
      </c>
      <c r="I13" s="665">
        <v>2</v>
      </c>
      <c r="J13" s="665">
        <v>36.520000000000003</v>
      </c>
      <c r="K13" s="678">
        <v>1</v>
      </c>
      <c r="L13" s="665">
        <v>2</v>
      </c>
      <c r="M13" s="666">
        <v>36.520000000000003</v>
      </c>
    </row>
    <row r="14" spans="1:13" ht="14.4" customHeight="1" x14ac:dyDescent="0.3">
      <c r="A14" s="661" t="s">
        <v>2761</v>
      </c>
      <c r="B14" s="662" t="s">
        <v>2606</v>
      </c>
      <c r="C14" s="662" t="s">
        <v>1073</v>
      </c>
      <c r="D14" s="662" t="s">
        <v>1074</v>
      </c>
      <c r="E14" s="662" t="s">
        <v>2608</v>
      </c>
      <c r="F14" s="665"/>
      <c r="G14" s="665"/>
      <c r="H14" s="678">
        <v>0</v>
      </c>
      <c r="I14" s="665">
        <v>7</v>
      </c>
      <c r="J14" s="665">
        <v>255.77999999999997</v>
      </c>
      <c r="K14" s="678">
        <v>1</v>
      </c>
      <c r="L14" s="665">
        <v>7</v>
      </c>
      <c r="M14" s="666">
        <v>255.77999999999997</v>
      </c>
    </row>
    <row r="15" spans="1:13" ht="14.4" customHeight="1" x14ac:dyDescent="0.3">
      <c r="A15" s="661" t="s">
        <v>2758</v>
      </c>
      <c r="B15" s="662" t="s">
        <v>2551</v>
      </c>
      <c r="C15" s="662" t="s">
        <v>1197</v>
      </c>
      <c r="D15" s="662" t="s">
        <v>1089</v>
      </c>
      <c r="E15" s="662" t="s">
        <v>2554</v>
      </c>
      <c r="F15" s="665"/>
      <c r="G15" s="665"/>
      <c r="H15" s="678">
        <v>0</v>
      </c>
      <c r="I15" s="665">
        <v>15</v>
      </c>
      <c r="J15" s="665">
        <v>8150.85</v>
      </c>
      <c r="K15" s="678">
        <v>1</v>
      </c>
      <c r="L15" s="665">
        <v>15</v>
      </c>
      <c r="M15" s="666">
        <v>8150.85</v>
      </c>
    </row>
    <row r="16" spans="1:13" ht="14.4" customHeight="1" x14ac:dyDescent="0.3">
      <c r="A16" s="661" t="s">
        <v>2758</v>
      </c>
      <c r="B16" s="662" t="s">
        <v>2551</v>
      </c>
      <c r="C16" s="662" t="s">
        <v>1088</v>
      </c>
      <c r="D16" s="662" t="s">
        <v>1089</v>
      </c>
      <c r="E16" s="662" t="s">
        <v>2553</v>
      </c>
      <c r="F16" s="665"/>
      <c r="G16" s="665"/>
      <c r="H16" s="678">
        <v>0</v>
      </c>
      <c r="I16" s="665">
        <v>165</v>
      </c>
      <c r="J16" s="665">
        <v>134491.5</v>
      </c>
      <c r="K16" s="678">
        <v>1</v>
      </c>
      <c r="L16" s="665">
        <v>165</v>
      </c>
      <c r="M16" s="666">
        <v>134491.5</v>
      </c>
    </row>
    <row r="17" spans="1:13" ht="14.4" customHeight="1" x14ac:dyDescent="0.3">
      <c r="A17" s="661" t="s">
        <v>2758</v>
      </c>
      <c r="B17" s="662" t="s">
        <v>2551</v>
      </c>
      <c r="C17" s="662" t="s">
        <v>1092</v>
      </c>
      <c r="D17" s="662" t="s">
        <v>1089</v>
      </c>
      <c r="E17" s="662" t="s">
        <v>2555</v>
      </c>
      <c r="F17" s="665"/>
      <c r="G17" s="665"/>
      <c r="H17" s="678">
        <v>0</v>
      </c>
      <c r="I17" s="665">
        <v>8</v>
      </c>
      <c r="J17" s="665">
        <v>7389.92</v>
      </c>
      <c r="K17" s="678">
        <v>1</v>
      </c>
      <c r="L17" s="665">
        <v>8</v>
      </c>
      <c r="M17" s="666">
        <v>7389.92</v>
      </c>
    </row>
    <row r="18" spans="1:13" ht="14.4" customHeight="1" x14ac:dyDescent="0.3">
      <c r="A18" s="661" t="s">
        <v>2758</v>
      </c>
      <c r="B18" s="662" t="s">
        <v>2551</v>
      </c>
      <c r="C18" s="662" t="s">
        <v>1866</v>
      </c>
      <c r="D18" s="662" t="s">
        <v>1089</v>
      </c>
      <c r="E18" s="662" t="s">
        <v>2663</v>
      </c>
      <c r="F18" s="665"/>
      <c r="G18" s="665"/>
      <c r="H18" s="678">
        <v>0</v>
      </c>
      <c r="I18" s="665">
        <v>5</v>
      </c>
      <c r="J18" s="665">
        <v>5773.4000000000005</v>
      </c>
      <c r="K18" s="678">
        <v>1</v>
      </c>
      <c r="L18" s="665">
        <v>5</v>
      </c>
      <c r="M18" s="666">
        <v>5773.4000000000005</v>
      </c>
    </row>
    <row r="19" spans="1:13" ht="14.4" customHeight="1" x14ac:dyDescent="0.3">
      <c r="A19" s="661" t="s">
        <v>2758</v>
      </c>
      <c r="B19" s="662" t="s">
        <v>2551</v>
      </c>
      <c r="C19" s="662" t="s">
        <v>1542</v>
      </c>
      <c r="D19" s="662" t="s">
        <v>1543</v>
      </c>
      <c r="E19" s="662" t="s">
        <v>2555</v>
      </c>
      <c r="F19" s="665"/>
      <c r="G19" s="665"/>
      <c r="H19" s="678">
        <v>0</v>
      </c>
      <c r="I19" s="665">
        <v>1</v>
      </c>
      <c r="J19" s="665">
        <v>1847.49</v>
      </c>
      <c r="K19" s="678">
        <v>1</v>
      </c>
      <c r="L19" s="665">
        <v>1</v>
      </c>
      <c r="M19" s="666">
        <v>1847.49</v>
      </c>
    </row>
    <row r="20" spans="1:13" ht="14.4" customHeight="1" x14ac:dyDescent="0.3">
      <c r="A20" s="661" t="s">
        <v>2758</v>
      </c>
      <c r="B20" s="662" t="s">
        <v>2586</v>
      </c>
      <c r="C20" s="662" t="s">
        <v>1272</v>
      </c>
      <c r="D20" s="662" t="s">
        <v>2587</v>
      </c>
      <c r="E20" s="662" t="s">
        <v>2588</v>
      </c>
      <c r="F20" s="665"/>
      <c r="G20" s="665"/>
      <c r="H20" s="678">
        <v>0</v>
      </c>
      <c r="I20" s="665">
        <v>2</v>
      </c>
      <c r="J20" s="665">
        <v>308.72000000000003</v>
      </c>
      <c r="K20" s="678">
        <v>1</v>
      </c>
      <c r="L20" s="665">
        <v>2</v>
      </c>
      <c r="M20" s="666">
        <v>308.72000000000003</v>
      </c>
    </row>
    <row r="21" spans="1:13" ht="14.4" customHeight="1" x14ac:dyDescent="0.3">
      <c r="A21" s="661" t="s">
        <v>2758</v>
      </c>
      <c r="B21" s="662" t="s">
        <v>2593</v>
      </c>
      <c r="C21" s="662" t="s">
        <v>1247</v>
      </c>
      <c r="D21" s="662" t="s">
        <v>1248</v>
      </c>
      <c r="E21" s="662" t="s">
        <v>2594</v>
      </c>
      <c r="F21" s="665"/>
      <c r="G21" s="665"/>
      <c r="H21" s="678">
        <v>0</v>
      </c>
      <c r="I21" s="665">
        <v>6</v>
      </c>
      <c r="J21" s="665">
        <v>1023.1200000000001</v>
      </c>
      <c r="K21" s="678">
        <v>1</v>
      </c>
      <c r="L21" s="665">
        <v>6</v>
      </c>
      <c r="M21" s="666">
        <v>1023.1200000000001</v>
      </c>
    </row>
    <row r="22" spans="1:13" ht="14.4" customHeight="1" x14ac:dyDescent="0.3">
      <c r="A22" s="661" t="s">
        <v>2758</v>
      </c>
      <c r="B22" s="662" t="s">
        <v>2597</v>
      </c>
      <c r="C22" s="662" t="s">
        <v>1251</v>
      </c>
      <c r="D22" s="662" t="s">
        <v>1252</v>
      </c>
      <c r="E22" s="662" t="s">
        <v>1253</v>
      </c>
      <c r="F22" s="665"/>
      <c r="G22" s="665"/>
      <c r="H22" s="678">
        <v>0</v>
      </c>
      <c r="I22" s="665">
        <v>13</v>
      </c>
      <c r="J22" s="665">
        <v>1915.0300000000002</v>
      </c>
      <c r="K22" s="678">
        <v>1</v>
      </c>
      <c r="L22" s="665">
        <v>13</v>
      </c>
      <c r="M22" s="666">
        <v>1915.0300000000002</v>
      </c>
    </row>
    <row r="23" spans="1:13" ht="14.4" customHeight="1" x14ac:dyDescent="0.3">
      <c r="A23" s="661" t="s">
        <v>2758</v>
      </c>
      <c r="B23" s="662" t="s">
        <v>2704</v>
      </c>
      <c r="C23" s="662" t="s">
        <v>3112</v>
      </c>
      <c r="D23" s="662" t="s">
        <v>2340</v>
      </c>
      <c r="E23" s="662" t="s">
        <v>3113</v>
      </c>
      <c r="F23" s="665"/>
      <c r="G23" s="665"/>
      <c r="H23" s="678">
        <v>0</v>
      </c>
      <c r="I23" s="665">
        <v>1</v>
      </c>
      <c r="J23" s="665">
        <v>96.84</v>
      </c>
      <c r="K23" s="678">
        <v>1</v>
      </c>
      <c r="L23" s="665">
        <v>1</v>
      </c>
      <c r="M23" s="666">
        <v>96.84</v>
      </c>
    </row>
    <row r="24" spans="1:13" ht="14.4" customHeight="1" x14ac:dyDescent="0.3">
      <c r="A24" s="661" t="s">
        <v>2758</v>
      </c>
      <c r="B24" s="662" t="s">
        <v>2704</v>
      </c>
      <c r="C24" s="662" t="s">
        <v>2339</v>
      </c>
      <c r="D24" s="662" t="s">
        <v>2340</v>
      </c>
      <c r="E24" s="662" t="s">
        <v>2341</v>
      </c>
      <c r="F24" s="665"/>
      <c r="G24" s="665"/>
      <c r="H24" s="678">
        <v>0</v>
      </c>
      <c r="I24" s="665">
        <v>2</v>
      </c>
      <c r="J24" s="665">
        <v>387.36</v>
      </c>
      <c r="K24" s="678">
        <v>1</v>
      </c>
      <c r="L24" s="665">
        <v>2</v>
      </c>
      <c r="M24" s="666">
        <v>387.36</v>
      </c>
    </row>
    <row r="25" spans="1:13" ht="14.4" customHeight="1" x14ac:dyDescent="0.3">
      <c r="A25" s="661" t="s">
        <v>2758</v>
      </c>
      <c r="B25" s="662" t="s">
        <v>2606</v>
      </c>
      <c r="C25" s="662" t="s">
        <v>1160</v>
      </c>
      <c r="D25" s="662" t="s">
        <v>1074</v>
      </c>
      <c r="E25" s="662" t="s">
        <v>2607</v>
      </c>
      <c r="F25" s="665"/>
      <c r="G25" s="665"/>
      <c r="H25" s="678">
        <v>0</v>
      </c>
      <c r="I25" s="665">
        <v>4</v>
      </c>
      <c r="J25" s="665">
        <v>96.88</v>
      </c>
      <c r="K25" s="678">
        <v>1</v>
      </c>
      <c r="L25" s="665">
        <v>4</v>
      </c>
      <c r="M25" s="666">
        <v>96.88</v>
      </c>
    </row>
    <row r="26" spans="1:13" ht="14.4" customHeight="1" x14ac:dyDescent="0.3">
      <c r="A26" s="661" t="s">
        <v>2758</v>
      </c>
      <c r="B26" s="662" t="s">
        <v>2606</v>
      </c>
      <c r="C26" s="662" t="s">
        <v>1073</v>
      </c>
      <c r="D26" s="662" t="s">
        <v>1074</v>
      </c>
      <c r="E26" s="662" t="s">
        <v>2608</v>
      </c>
      <c r="F26" s="665"/>
      <c r="G26" s="665"/>
      <c r="H26" s="678">
        <v>0</v>
      </c>
      <c r="I26" s="665">
        <v>69</v>
      </c>
      <c r="J26" s="665">
        <v>3222.1800000000003</v>
      </c>
      <c r="K26" s="678">
        <v>1</v>
      </c>
      <c r="L26" s="665">
        <v>69</v>
      </c>
      <c r="M26" s="666">
        <v>3222.1800000000003</v>
      </c>
    </row>
    <row r="27" spans="1:13" ht="14.4" customHeight="1" x14ac:dyDescent="0.3">
      <c r="A27" s="661" t="s">
        <v>2758</v>
      </c>
      <c r="B27" s="662" t="s">
        <v>2606</v>
      </c>
      <c r="C27" s="662" t="s">
        <v>2831</v>
      </c>
      <c r="D27" s="662" t="s">
        <v>1074</v>
      </c>
      <c r="E27" s="662" t="s">
        <v>2832</v>
      </c>
      <c r="F27" s="665"/>
      <c r="G27" s="665"/>
      <c r="H27" s="678"/>
      <c r="I27" s="665">
        <v>1</v>
      </c>
      <c r="J27" s="665">
        <v>0</v>
      </c>
      <c r="K27" s="678"/>
      <c r="L27" s="665">
        <v>1</v>
      </c>
      <c r="M27" s="666">
        <v>0</v>
      </c>
    </row>
    <row r="28" spans="1:13" ht="14.4" customHeight="1" x14ac:dyDescent="0.3">
      <c r="A28" s="661" t="s">
        <v>2758</v>
      </c>
      <c r="B28" s="662" t="s">
        <v>2609</v>
      </c>
      <c r="C28" s="662" t="s">
        <v>2933</v>
      </c>
      <c r="D28" s="662" t="s">
        <v>2934</v>
      </c>
      <c r="E28" s="662" t="s">
        <v>2935</v>
      </c>
      <c r="F28" s="665"/>
      <c r="G28" s="665"/>
      <c r="H28" s="678">
        <v>0</v>
      </c>
      <c r="I28" s="665">
        <v>3</v>
      </c>
      <c r="J28" s="665">
        <v>93.960000000000008</v>
      </c>
      <c r="K28" s="678">
        <v>1</v>
      </c>
      <c r="L28" s="665">
        <v>3</v>
      </c>
      <c r="M28" s="666">
        <v>93.960000000000008</v>
      </c>
    </row>
    <row r="29" spans="1:13" ht="14.4" customHeight="1" x14ac:dyDescent="0.3">
      <c r="A29" s="661" t="s">
        <v>2758</v>
      </c>
      <c r="B29" s="662" t="s">
        <v>2609</v>
      </c>
      <c r="C29" s="662" t="s">
        <v>3140</v>
      </c>
      <c r="D29" s="662" t="s">
        <v>3141</v>
      </c>
      <c r="E29" s="662" t="s">
        <v>3142</v>
      </c>
      <c r="F29" s="665"/>
      <c r="G29" s="665"/>
      <c r="H29" s="678">
        <v>0</v>
      </c>
      <c r="I29" s="665">
        <v>1</v>
      </c>
      <c r="J29" s="665">
        <v>140.94999999999999</v>
      </c>
      <c r="K29" s="678">
        <v>1</v>
      </c>
      <c r="L29" s="665">
        <v>1</v>
      </c>
      <c r="M29" s="666">
        <v>140.94999999999999</v>
      </c>
    </row>
    <row r="30" spans="1:13" ht="14.4" customHeight="1" x14ac:dyDescent="0.3">
      <c r="A30" s="661" t="s">
        <v>2758</v>
      </c>
      <c r="B30" s="662" t="s">
        <v>2609</v>
      </c>
      <c r="C30" s="662" t="s">
        <v>3548</v>
      </c>
      <c r="D30" s="662" t="s">
        <v>2610</v>
      </c>
      <c r="E30" s="662" t="s">
        <v>3549</v>
      </c>
      <c r="F30" s="665">
        <v>1</v>
      </c>
      <c r="G30" s="665">
        <v>300.68</v>
      </c>
      <c r="H30" s="678">
        <v>1</v>
      </c>
      <c r="I30" s="665"/>
      <c r="J30" s="665"/>
      <c r="K30" s="678">
        <v>0</v>
      </c>
      <c r="L30" s="665">
        <v>1</v>
      </c>
      <c r="M30" s="666">
        <v>300.68</v>
      </c>
    </row>
    <row r="31" spans="1:13" ht="14.4" customHeight="1" x14ac:dyDescent="0.3">
      <c r="A31" s="661" t="s">
        <v>2758</v>
      </c>
      <c r="B31" s="662" t="s">
        <v>2609</v>
      </c>
      <c r="C31" s="662" t="s">
        <v>1126</v>
      </c>
      <c r="D31" s="662" t="s">
        <v>1120</v>
      </c>
      <c r="E31" s="662" t="s">
        <v>2614</v>
      </c>
      <c r="F31" s="665"/>
      <c r="G31" s="665"/>
      <c r="H31" s="678">
        <v>0</v>
      </c>
      <c r="I31" s="665">
        <v>1</v>
      </c>
      <c r="J31" s="665">
        <v>156.61000000000001</v>
      </c>
      <c r="K31" s="678">
        <v>1</v>
      </c>
      <c r="L31" s="665">
        <v>1</v>
      </c>
      <c r="M31" s="666">
        <v>156.61000000000001</v>
      </c>
    </row>
    <row r="32" spans="1:13" ht="14.4" customHeight="1" x14ac:dyDescent="0.3">
      <c r="A32" s="661" t="s">
        <v>2738</v>
      </c>
      <c r="B32" s="662" t="s">
        <v>2551</v>
      </c>
      <c r="C32" s="662" t="s">
        <v>1194</v>
      </c>
      <c r="D32" s="662" t="s">
        <v>1089</v>
      </c>
      <c r="E32" s="662" t="s">
        <v>2552</v>
      </c>
      <c r="F32" s="665"/>
      <c r="G32" s="665"/>
      <c r="H32" s="678">
        <v>0</v>
      </c>
      <c r="I32" s="665">
        <v>2</v>
      </c>
      <c r="J32" s="665">
        <v>815.1</v>
      </c>
      <c r="K32" s="678">
        <v>1</v>
      </c>
      <c r="L32" s="665">
        <v>2</v>
      </c>
      <c r="M32" s="666">
        <v>815.1</v>
      </c>
    </row>
    <row r="33" spans="1:13" ht="14.4" customHeight="1" x14ac:dyDescent="0.3">
      <c r="A33" s="661" t="s">
        <v>2738</v>
      </c>
      <c r="B33" s="662" t="s">
        <v>2551</v>
      </c>
      <c r="C33" s="662" t="s">
        <v>1197</v>
      </c>
      <c r="D33" s="662" t="s">
        <v>1089</v>
      </c>
      <c r="E33" s="662" t="s">
        <v>2554</v>
      </c>
      <c r="F33" s="665"/>
      <c r="G33" s="665"/>
      <c r="H33" s="678">
        <v>0</v>
      </c>
      <c r="I33" s="665">
        <v>17</v>
      </c>
      <c r="J33" s="665">
        <v>9237.630000000001</v>
      </c>
      <c r="K33" s="678">
        <v>1</v>
      </c>
      <c r="L33" s="665">
        <v>17</v>
      </c>
      <c r="M33" s="666">
        <v>9237.630000000001</v>
      </c>
    </row>
    <row r="34" spans="1:13" ht="14.4" customHeight="1" x14ac:dyDescent="0.3">
      <c r="A34" s="661" t="s">
        <v>2738</v>
      </c>
      <c r="B34" s="662" t="s">
        <v>2551</v>
      </c>
      <c r="C34" s="662" t="s">
        <v>2781</v>
      </c>
      <c r="D34" s="662" t="s">
        <v>1089</v>
      </c>
      <c r="E34" s="662" t="s">
        <v>2782</v>
      </c>
      <c r="F34" s="665"/>
      <c r="G34" s="665"/>
      <c r="H34" s="678">
        <v>0</v>
      </c>
      <c r="I34" s="665">
        <v>3</v>
      </c>
      <c r="J34" s="665">
        <v>489.03</v>
      </c>
      <c r="K34" s="678">
        <v>1</v>
      </c>
      <c r="L34" s="665">
        <v>3</v>
      </c>
      <c r="M34" s="666">
        <v>489.03</v>
      </c>
    </row>
    <row r="35" spans="1:13" ht="14.4" customHeight="1" x14ac:dyDescent="0.3">
      <c r="A35" s="661" t="s">
        <v>2738</v>
      </c>
      <c r="B35" s="662" t="s">
        <v>2551</v>
      </c>
      <c r="C35" s="662" t="s">
        <v>1088</v>
      </c>
      <c r="D35" s="662" t="s">
        <v>1089</v>
      </c>
      <c r="E35" s="662" t="s">
        <v>2553</v>
      </c>
      <c r="F35" s="665"/>
      <c r="G35" s="665"/>
      <c r="H35" s="678">
        <v>0</v>
      </c>
      <c r="I35" s="665">
        <v>14</v>
      </c>
      <c r="J35" s="665">
        <v>11411.400000000001</v>
      </c>
      <c r="K35" s="678">
        <v>1</v>
      </c>
      <c r="L35" s="665">
        <v>14</v>
      </c>
      <c r="M35" s="666">
        <v>11411.400000000001</v>
      </c>
    </row>
    <row r="36" spans="1:13" ht="14.4" customHeight="1" x14ac:dyDescent="0.3">
      <c r="A36" s="661" t="s">
        <v>2738</v>
      </c>
      <c r="B36" s="662" t="s">
        <v>2551</v>
      </c>
      <c r="C36" s="662" t="s">
        <v>1092</v>
      </c>
      <c r="D36" s="662" t="s">
        <v>1089</v>
      </c>
      <c r="E36" s="662" t="s">
        <v>2555</v>
      </c>
      <c r="F36" s="665"/>
      <c r="G36" s="665"/>
      <c r="H36" s="678">
        <v>0</v>
      </c>
      <c r="I36" s="665">
        <v>8</v>
      </c>
      <c r="J36" s="665">
        <v>7389.92</v>
      </c>
      <c r="K36" s="678">
        <v>1</v>
      </c>
      <c r="L36" s="665">
        <v>8</v>
      </c>
      <c r="M36" s="666">
        <v>7389.92</v>
      </c>
    </row>
    <row r="37" spans="1:13" ht="14.4" customHeight="1" x14ac:dyDescent="0.3">
      <c r="A37" s="661" t="s">
        <v>2738</v>
      </c>
      <c r="B37" s="662" t="s">
        <v>2639</v>
      </c>
      <c r="C37" s="662" t="s">
        <v>3131</v>
      </c>
      <c r="D37" s="662" t="s">
        <v>3132</v>
      </c>
      <c r="E37" s="662" t="s">
        <v>839</v>
      </c>
      <c r="F37" s="665"/>
      <c r="G37" s="665"/>
      <c r="H37" s="678">
        <v>0</v>
      </c>
      <c r="I37" s="665">
        <v>2</v>
      </c>
      <c r="J37" s="665">
        <v>194.52</v>
      </c>
      <c r="K37" s="678">
        <v>1</v>
      </c>
      <c r="L37" s="665">
        <v>2</v>
      </c>
      <c r="M37" s="666">
        <v>194.52</v>
      </c>
    </row>
    <row r="38" spans="1:13" ht="14.4" customHeight="1" x14ac:dyDescent="0.3">
      <c r="A38" s="661" t="s">
        <v>2738</v>
      </c>
      <c r="B38" s="662" t="s">
        <v>2586</v>
      </c>
      <c r="C38" s="662" t="s">
        <v>1272</v>
      </c>
      <c r="D38" s="662" t="s">
        <v>2587</v>
      </c>
      <c r="E38" s="662" t="s">
        <v>2588</v>
      </c>
      <c r="F38" s="665"/>
      <c r="G38" s="665"/>
      <c r="H38" s="678">
        <v>0</v>
      </c>
      <c r="I38" s="665">
        <v>75</v>
      </c>
      <c r="J38" s="665">
        <v>11577</v>
      </c>
      <c r="K38" s="678">
        <v>1</v>
      </c>
      <c r="L38" s="665">
        <v>75</v>
      </c>
      <c r="M38" s="666">
        <v>11577</v>
      </c>
    </row>
    <row r="39" spans="1:13" ht="14.4" customHeight="1" x14ac:dyDescent="0.3">
      <c r="A39" s="661" t="s">
        <v>2738</v>
      </c>
      <c r="B39" s="662" t="s">
        <v>2586</v>
      </c>
      <c r="C39" s="662" t="s">
        <v>2965</v>
      </c>
      <c r="D39" s="662" t="s">
        <v>2587</v>
      </c>
      <c r="E39" s="662" t="s">
        <v>2951</v>
      </c>
      <c r="F39" s="665"/>
      <c r="G39" s="665"/>
      <c r="H39" s="678">
        <v>0</v>
      </c>
      <c r="I39" s="665">
        <v>3</v>
      </c>
      <c r="J39" s="665">
        <v>675.18000000000006</v>
      </c>
      <c r="K39" s="678">
        <v>1</v>
      </c>
      <c r="L39" s="665">
        <v>3</v>
      </c>
      <c r="M39" s="666">
        <v>675.18000000000006</v>
      </c>
    </row>
    <row r="40" spans="1:13" ht="14.4" customHeight="1" x14ac:dyDescent="0.3">
      <c r="A40" s="661" t="s">
        <v>2738</v>
      </c>
      <c r="B40" s="662" t="s">
        <v>4548</v>
      </c>
      <c r="C40" s="662" t="s">
        <v>3028</v>
      </c>
      <c r="D40" s="662" t="s">
        <v>3029</v>
      </c>
      <c r="E40" s="662" t="s">
        <v>3030</v>
      </c>
      <c r="F40" s="665">
        <v>2</v>
      </c>
      <c r="G40" s="665">
        <v>425.18</v>
      </c>
      <c r="H40" s="678">
        <v>1</v>
      </c>
      <c r="I40" s="665"/>
      <c r="J40" s="665"/>
      <c r="K40" s="678">
        <v>0</v>
      </c>
      <c r="L40" s="665">
        <v>2</v>
      </c>
      <c r="M40" s="666">
        <v>425.18</v>
      </c>
    </row>
    <row r="41" spans="1:13" ht="14.4" customHeight="1" x14ac:dyDescent="0.3">
      <c r="A41" s="661" t="s">
        <v>2738</v>
      </c>
      <c r="B41" s="662" t="s">
        <v>2704</v>
      </c>
      <c r="C41" s="662" t="s">
        <v>3112</v>
      </c>
      <c r="D41" s="662" t="s">
        <v>2340</v>
      </c>
      <c r="E41" s="662" t="s">
        <v>3113</v>
      </c>
      <c r="F41" s="665"/>
      <c r="G41" s="665"/>
      <c r="H41" s="678">
        <v>0</v>
      </c>
      <c r="I41" s="665">
        <v>12</v>
      </c>
      <c r="J41" s="665">
        <v>1114.54</v>
      </c>
      <c r="K41" s="678">
        <v>1</v>
      </c>
      <c r="L41" s="665">
        <v>12</v>
      </c>
      <c r="M41" s="666">
        <v>1114.54</v>
      </c>
    </row>
    <row r="42" spans="1:13" ht="14.4" customHeight="1" x14ac:dyDescent="0.3">
      <c r="A42" s="661" t="s">
        <v>2738</v>
      </c>
      <c r="B42" s="662" t="s">
        <v>2704</v>
      </c>
      <c r="C42" s="662" t="s">
        <v>2957</v>
      </c>
      <c r="D42" s="662" t="s">
        <v>2340</v>
      </c>
      <c r="E42" s="662" t="s">
        <v>2958</v>
      </c>
      <c r="F42" s="665"/>
      <c r="G42" s="665"/>
      <c r="H42" s="678">
        <v>0</v>
      </c>
      <c r="I42" s="665">
        <v>1</v>
      </c>
      <c r="J42" s="665">
        <v>64.56</v>
      </c>
      <c r="K42" s="678">
        <v>1</v>
      </c>
      <c r="L42" s="665">
        <v>1</v>
      </c>
      <c r="M42" s="666">
        <v>64.56</v>
      </c>
    </row>
    <row r="43" spans="1:13" ht="14.4" customHeight="1" x14ac:dyDescent="0.3">
      <c r="A43" s="661" t="s">
        <v>2738</v>
      </c>
      <c r="B43" s="662" t="s">
        <v>2606</v>
      </c>
      <c r="C43" s="662" t="s">
        <v>1073</v>
      </c>
      <c r="D43" s="662" t="s">
        <v>1074</v>
      </c>
      <c r="E43" s="662" t="s">
        <v>2608</v>
      </c>
      <c r="F43" s="665"/>
      <c r="G43" s="665"/>
      <c r="H43" s="678">
        <v>0</v>
      </c>
      <c r="I43" s="665">
        <v>78</v>
      </c>
      <c r="J43" s="665">
        <v>3586.6800000000003</v>
      </c>
      <c r="K43" s="678">
        <v>1</v>
      </c>
      <c r="L43" s="665">
        <v>78</v>
      </c>
      <c r="M43" s="666">
        <v>3586.6800000000003</v>
      </c>
    </row>
    <row r="44" spans="1:13" ht="14.4" customHeight="1" x14ac:dyDescent="0.3">
      <c r="A44" s="661" t="s">
        <v>2738</v>
      </c>
      <c r="B44" s="662" t="s">
        <v>2606</v>
      </c>
      <c r="C44" s="662" t="s">
        <v>3114</v>
      </c>
      <c r="D44" s="662" t="s">
        <v>3115</v>
      </c>
      <c r="E44" s="662" t="s">
        <v>3116</v>
      </c>
      <c r="F44" s="665">
        <v>1</v>
      </c>
      <c r="G44" s="665">
        <v>48.42</v>
      </c>
      <c r="H44" s="678">
        <v>1</v>
      </c>
      <c r="I44" s="665"/>
      <c r="J44" s="665"/>
      <c r="K44" s="678">
        <v>0</v>
      </c>
      <c r="L44" s="665">
        <v>1</v>
      </c>
      <c r="M44" s="666">
        <v>48.42</v>
      </c>
    </row>
    <row r="45" spans="1:13" ht="14.4" customHeight="1" x14ac:dyDescent="0.3">
      <c r="A45" s="661" t="s">
        <v>2738</v>
      </c>
      <c r="B45" s="662" t="s">
        <v>4549</v>
      </c>
      <c r="C45" s="662" t="s">
        <v>3095</v>
      </c>
      <c r="D45" s="662" t="s">
        <v>3096</v>
      </c>
      <c r="E45" s="662" t="s">
        <v>3097</v>
      </c>
      <c r="F45" s="665"/>
      <c r="G45" s="665"/>
      <c r="H45" s="678">
        <v>0</v>
      </c>
      <c r="I45" s="665">
        <v>1</v>
      </c>
      <c r="J45" s="665">
        <v>619.6</v>
      </c>
      <c r="K45" s="678">
        <v>1</v>
      </c>
      <c r="L45" s="665">
        <v>1</v>
      </c>
      <c r="M45" s="666">
        <v>619.6</v>
      </c>
    </row>
    <row r="46" spans="1:13" ht="14.4" customHeight="1" x14ac:dyDescent="0.3">
      <c r="A46" s="661" t="s">
        <v>2738</v>
      </c>
      <c r="B46" s="662" t="s">
        <v>2609</v>
      </c>
      <c r="C46" s="662" t="s">
        <v>2933</v>
      </c>
      <c r="D46" s="662" t="s">
        <v>2934</v>
      </c>
      <c r="E46" s="662" t="s">
        <v>2935</v>
      </c>
      <c r="F46" s="665"/>
      <c r="G46" s="665"/>
      <c r="H46" s="678">
        <v>0</v>
      </c>
      <c r="I46" s="665">
        <v>2</v>
      </c>
      <c r="J46" s="665">
        <v>62.64</v>
      </c>
      <c r="K46" s="678">
        <v>1</v>
      </c>
      <c r="L46" s="665">
        <v>2</v>
      </c>
      <c r="M46" s="666">
        <v>62.64</v>
      </c>
    </row>
    <row r="47" spans="1:13" ht="14.4" customHeight="1" x14ac:dyDescent="0.3">
      <c r="A47" s="661" t="s">
        <v>2738</v>
      </c>
      <c r="B47" s="662" t="s">
        <v>2609</v>
      </c>
      <c r="C47" s="662" t="s">
        <v>3140</v>
      </c>
      <c r="D47" s="662" t="s">
        <v>3141</v>
      </c>
      <c r="E47" s="662" t="s">
        <v>3142</v>
      </c>
      <c r="F47" s="665"/>
      <c r="G47" s="665"/>
      <c r="H47" s="678">
        <v>0</v>
      </c>
      <c r="I47" s="665">
        <v>2</v>
      </c>
      <c r="J47" s="665">
        <v>281.89999999999998</v>
      </c>
      <c r="K47" s="678">
        <v>1</v>
      </c>
      <c r="L47" s="665">
        <v>2</v>
      </c>
      <c r="M47" s="666">
        <v>281.89999999999998</v>
      </c>
    </row>
    <row r="48" spans="1:13" ht="14.4" customHeight="1" x14ac:dyDescent="0.3">
      <c r="A48" s="661" t="s">
        <v>2738</v>
      </c>
      <c r="B48" s="662" t="s">
        <v>2609</v>
      </c>
      <c r="C48" s="662" t="s">
        <v>1123</v>
      </c>
      <c r="D48" s="662" t="s">
        <v>1120</v>
      </c>
      <c r="E48" s="662" t="s">
        <v>2613</v>
      </c>
      <c r="F48" s="665"/>
      <c r="G48" s="665"/>
      <c r="H48" s="678">
        <v>0</v>
      </c>
      <c r="I48" s="665">
        <v>6</v>
      </c>
      <c r="J48" s="665">
        <v>563.76</v>
      </c>
      <c r="K48" s="678">
        <v>1</v>
      </c>
      <c r="L48" s="665">
        <v>6</v>
      </c>
      <c r="M48" s="666">
        <v>563.76</v>
      </c>
    </row>
    <row r="49" spans="1:13" ht="14.4" customHeight="1" x14ac:dyDescent="0.3">
      <c r="A49" s="661" t="s">
        <v>2738</v>
      </c>
      <c r="B49" s="662" t="s">
        <v>2609</v>
      </c>
      <c r="C49" s="662" t="s">
        <v>1126</v>
      </c>
      <c r="D49" s="662" t="s">
        <v>1120</v>
      </c>
      <c r="E49" s="662" t="s">
        <v>2614</v>
      </c>
      <c r="F49" s="665"/>
      <c r="G49" s="665"/>
      <c r="H49" s="678">
        <v>0</v>
      </c>
      <c r="I49" s="665">
        <v>2</v>
      </c>
      <c r="J49" s="665">
        <v>313.22000000000003</v>
      </c>
      <c r="K49" s="678">
        <v>1</v>
      </c>
      <c r="L49" s="665">
        <v>2</v>
      </c>
      <c r="M49" s="666">
        <v>313.22000000000003</v>
      </c>
    </row>
    <row r="50" spans="1:13" ht="14.4" customHeight="1" x14ac:dyDescent="0.3">
      <c r="A50" s="661" t="s">
        <v>2738</v>
      </c>
      <c r="B50" s="662" t="s">
        <v>2652</v>
      </c>
      <c r="C50" s="662" t="s">
        <v>1999</v>
      </c>
      <c r="D50" s="662" t="s">
        <v>2684</v>
      </c>
      <c r="E50" s="662" t="s">
        <v>1955</v>
      </c>
      <c r="F50" s="665"/>
      <c r="G50" s="665"/>
      <c r="H50" s="678">
        <v>0</v>
      </c>
      <c r="I50" s="665">
        <v>2</v>
      </c>
      <c r="J50" s="665">
        <v>22587.74</v>
      </c>
      <c r="K50" s="678">
        <v>1</v>
      </c>
      <c r="L50" s="665">
        <v>2</v>
      </c>
      <c r="M50" s="666">
        <v>22587.74</v>
      </c>
    </row>
    <row r="51" spans="1:13" ht="14.4" customHeight="1" x14ac:dyDescent="0.3">
      <c r="A51" s="661" t="s">
        <v>2739</v>
      </c>
      <c r="B51" s="662" t="s">
        <v>2551</v>
      </c>
      <c r="C51" s="662" t="s">
        <v>1197</v>
      </c>
      <c r="D51" s="662" t="s">
        <v>1089</v>
      </c>
      <c r="E51" s="662" t="s">
        <v>2554</v>
      </c>
      <c r="F51" s="665"/>
      <c r="G51" s="665"/>
      <c r="H51" s="678">
        <v>0</v>
      </c>
      <c r="I51" s="665">
        <v>18</v>
      </c>
      <c r="J51" s="665">
        <v>9781.02</v>
      </c>
      <c r="K51" s="678">
        <v>1</v>
      </c>
      <c r="L51" s="665">
        <v>18</v>
      </c>
      <c r="M51" s="666">
        <v>9781.02</v>
      </c>
    </row>
    <row r="52" spans="1:13" ht="14.4" customHeight="1" x14ac:dyDescent="0.3">
      <c r="A52" s="661" t="s">
        <v>2739</v>
      </c>
      <c r="B52" s="662" t="s">
        <v>2551</v>
      </c>
      <c r="C52" s="662" t="s">
        <v>1088</v>
      </c>
      <c r="D52" s="662" t="s">
        <v>1089</v>
      </c>
      <c r="E52" s="662" t="s">
        <v>2553</v>
      </c>
      <c r="F52" s="665"/>
      <c r="G52" s="665"/>
      <c r="H52" s="678">
        <v>0</v>
      </c>
      <c r="I52" s="665">
        <v>48</v>
      </c>
      <c r="J52" s="665">
        <v>39124.800000000003</v>
      </c>
      <c r="K52" s="678">
        <v>1</v>
      </c>
      <c r="L52" s="665">
        <v>48</v>
      </c>
      <c r="M52" s="666">
        <v>39124.800000000003</v>
      </c>
    </row>
    <row r="53" spans="1:13" ht="14.4" customHeight="1" x14ac:dyDescent="0.3">
      <c r="A53" s="661" t="s">
        <v>2739</v>
      </c>
      <c r="B53" s="662" t="s">
        <v>2638</v>
      </c>
      <c r="C53" s="662" t="s">
        <v>3302</v>
      </c>
      <c r="D53" s="662" t="s">
        <v>1539</v>
      </c>
      <c r="E53" s="662" t="s">
        <v>3303</v>
      </c>
      <c r="F53" s="665"/>
      <c r="G53" s="665"/>
      <c r="H53" s="678">
        <v>0</v>
      </c>
      <c r="I53" s="665">
        <v>3</v>
      </c>
      <c r="J53" s="665">
        <v>688.14</v>
      </c>
      <c r="K53" s="678">
        <v>1</v>
      </c>
      <c r="L53" s="665">
        <v>3</v>
      </c>
      <c r="M53" s="666">
        <v>688.14</v>
      </c>
    </row>
    <row r="54" spans="1:13" ht="14.4" customHeight="1" x14ac:dyDescent="0.3">
      <c r="A54" s="661" t="s">
        <v>2739</v>
      </c>
      <c r="B54" s="662" t="s">
        <v>2639</v>
      </c>
      <c r="C54" s="662" t="s">
        <v>3383</v>
      </c>
      <c r="D54" s="662" t="s">
        <v>3132</v>
      </c>
      <c r="E54" s="662" t="s">
        <v>1725</v>
      </c>
      <c r="F54" s="665"/>
      <c r="G54" s="665"/>
      <c r="H54" s="678">
        <v>0</v>
      </c>
      <c r="I54" s="665">
        <v>1</v>
      </c>
      <c r="J54" s="665">
        <v>291.82</v>
      </c>
      <c r="K54" s="678">
        <v>1</v>
      </c>
      <c r="L54" s="665">
        <v>1</v>
      </c>
      <c r="M54" s="666">
        <v>291.82</v>
      </c>
    </row>
    <row r="55" spans="1:13" ht="14.4" customHeight="1" x14ac:dyDescent="0.3">
      <c r="A55" s="661" t="s">
        <v>2739</v>
      </c>
      <c r="B55" s="662" t="s">
        <v>2644</v>
      </c>
      <c r="C55" s="662" t="s">
        <v>3375</v>
      </c>
      <c r="D55" s="662" t="s">
        <v>3376</v>
      </c>
      <c r="E55" s="662" t="s">
        <v>677</v>
      </c>
      <c r="F55" s="665">
        <v>2</v>
      </c>
      <c r="G55" s="665">
        <v>0</v>
      </c>
      <c r="H55" s="678"/>
      <c r="I55" s="665"/>
      <c r="J55" s="665"/>
      <c r="K55" s="678"/>
      <c r="L55" s="665">
        <v>2</v>
      </c>
      <c r="M55" s="666">
        <v>0</v>
      </c>
    </row>
    <row r="56" spans="1:13" ht="14.4" customHeight="1" x14ac:dyDescent="0.3">
      <c r="A56" s="661" t="s">
        <v>2739</v>
      </c>
      <c r="B56" s="662" t="s">
        <v>2586</v>
      </c>
      <c r="C56" s="662" t="s">
        <v>1272</v>
      </c>
      <c r="D56" s="662" t="s">
        <v>2587</v>
      </c>
      <c r="E56" s="662" t="s">
        <v>2588</v>
      </c>
      <c r="F56" s="665"/>
      <c r="G56" s="665"/>
      <c r="H56" s="678">
        <v>0</v>
      </c>
      <c r="I56" s="665">
        <v>4</v>
      </c>
      <c r="J56" s="665">
        <v>617.44000000000005</v>
      </c>
      <c r="K56" s="678">
        <v>1</v>
      </c>
      <c r="L56" s="665">
        <v>4</v>
      </c>
      <c r="M56" s="666">
        <v>617.44000000000005</v>
      </c>
    </row>
    <row r="57" spans="1:13" ht="14.4" customHeight="1" x14ac:dyDescent="0.3">
      <c r="A57" s="661" t="s">
        <v>2739</v>
      </c>
      <c r="B57" s="662" t="s">
        <v>2593</v>
      </c>
      <c r="C57" s="662" t="s">
        <v>1247</v>
      </c>
      <c r="D57" s="662" t="s">
        <v>1248</v>
      </c>
      <c r="E57" s="662" t="s">
        <v>2594</v>
      </c>
      <c r="F57" s="665"/>
      <c r="G57" s="665"/>
      <c r="H57" s="678">
        <v>0</v>
      </c>
      <c r="I57" s="665">
        <v>1</v>
      </c>
      <c r="J57" s="665">
        <v>170.52</v>
      </c>
      <c r="K57" s="678">
        <v>1</v>
      </c>
      <c r="L57" s="665">
        <v>1</v>
      </c>
      <c r="M57" s="666">
        <v>170.52</v>
      </c>
    </row>
    <row r="58" spans="1:13" ht="14.4" customHeight="1" x14ac:dyDescent="0.3">
      <c r="A58" s="661" t="s">
        <v>2739</v>
      </c>
      <c r="B58" s="662" t="s">
        <v>4548</v>
      </c>
      <c r="C58" s="662" t="s">
        <v>3028</v>
      </c>
      <c r="D58" s="662" t="s">
        <v>3029</v>
      </c>
      <c r="E58" s="662" t="s">
        <v>3030</v>
      </c>
      <c r="F58" s="665">
        <v>1</v>
      </c>
      <c r="G58" s="665">
        <v>212.59</v>
      </c>
      <c r="H58" s="678">
        <v>1</v>
      </c>
      <c r="I58" s="665"/>
      <c r="J58" s="665"/>
      <c r="K58" s="678">
        <v>0</v>
      </c>
      <c r="L58" s="665">
        <v>1</v>
      </c>
      <c r="M58" s="666">
        <v>212.59</v>
      </c>
    </row>
    <row r="59" spans="1:13" ht="14.4" customHeight="1" x14ac:dyDescent="0.3">
      <c r="A59" s="661" t="s">
        <v>2739</v>
      </c>
      <c r="B59" s="662" t="s">
        <v>2597</v>
      </c>
      <c r="C59" s="662" t="s">
        <v>1251</v>
      </c>
      <c r="D59" s="662" t="s">
        <v>1252</v>
      </c>
      <c r="E59" s="662" t="s">
        <v>1253</v>
      </c>
      <c r="F59" s="665"/>
      <c r="G59" s="665"/>
      <c r="H59" s="678">
        <v>0</v>
      </c>
      <c r="I59" s="665">
        <v>2</v>
      </c>
      <c r="J59" s="665">
        <v>294.62</v>
      </c>
      <c r="K59" s="678">
        <v>1</v>
      </c>
      <c r="L59" s="665">
        <v>2</v>
      </c>
      <c r="M59" s="666">
        <v>294.62</v>
      </c>
    </row>
    <row r="60" spans="1:13" ht="14.4" customHeight="1" x14ac:dyDescent="0.3">
      <c r="A60" s="661" t="s">
        <v>2739</v>
      </c>
      <c r="B60" s="662" t="s">
        <v>2704</v>
      </c>
      <c r="C60" s="662" t="s">
        <v>3112</v>
      </c>
      <c r="D60" s="662" t="s">
        <v>2340</v>
      </c>
      <c r="E60" s="662" t="s">
        <v>3113</v>
      </c>
      <c r="F60" s="665"/>
      <c r="G60" s="665"/>
      <c r="H60" s="678">
        <v>0</v>
      </c>
      <c r="I60" s="665">
        <v>2</v>
      </c>
      <c r="J60" s="665">
        <v>193.68</v>
      </c>
      <c r="K60" s="678">
        <v>1</v>
      </c>
      <c r="L60" s="665">
        <v>2</v>
      </c>
      <c r="M60" s="666">
        <v>193.68</v>
      </c>
    </row>
    <row r="61" spans="1:13" ht="14.4" customHeight="1" x14ac:dyDescent="0.3">
      <c r="A61" s="661" t="s">
        <v>2739</v>
      </c>
      <c r="B61" s="662" t="s">
        <v>2704</v>
      </c>
      <c r="C61" s="662" t="s">
        <v>2339</v>
      </c>
      <c r="D61" s="662" t="s">
        <v>2340</v>
      </c>
      <c r="E61" s="662" t="s">
        <v>2341</v>
      </c>
      <c r="F61" s="665"/>
      <c r="G61" s="665"/>
      <c r="H61" s="678">
        <v>0</v>
      </c>
      <c r="I61" s="665">
        <v>2</v>
      </c>
      <c r="J61" s="665">
        <v>387.36</v>
      </c>
      <c r="K61" s="678">
        <v>1</v>
      </c>
      <c r="L61" s="665">
        <v>2</v>
      </c>
      <c r="M61" s="666">
        <v>387.36</v>
      </c>
    </row>
    <row r="62" spans="1:13" ht="14.4" customHeight="1" x14ac:dyDescent="0.3">
      <c r="A62" s="661" t="s">
        <v>2739</v>
      </c>
      <c r="B62" s="662" t="s">
        <v>2704</v>
      </c>
      <c r="C62" s="662" t="s">
        <v>3379</v>
      </c>
      <c r="D62" s="662" t="s">
        <v>3380</v>
      </c>
      <c r="E62" s="662" t="s">
        <v>3381</v>
      </c>
      <c r="F62" s="665">
        <v>1</v>
      </c>
      <c r="G62" s="665">
        <v>322.8</v>
      </c>
      <c r="H62" s="678">
        <v>1</v>
      </c>
      <c r="I62" s="665"/>
      <c r="J62" s="665"/>
      <c r="K62" s="678">
        <v>0</v>
      </c>
      <c r="L62" s="665">
        <v>1</v>
      </c>
      <c r="M62" s="666">
        <v>322.8</v>
      </c>
    </row>
    <row r="63" spans="1:13" ht="14.4" customHeight="1" x14ac:dyDescent="0.3">
      <c r="A63" s="661" t="s">
        <v>2739</v>
      </c>
      <c r="B63" s="662" t="s">
        <v>2606</v>
      </c>
      <c r="C63" s="662" t="s">
        <v>1160</v>
      </c>
      <c r="D63" s="662" t="s">
        <v>1074</v>
      </c>
      <c r="E63" s="662" t="s">
        <v>2607</v>
      </c>
      <c r="F63" s="665"/>
      <c r="G63" s="665"/>
      <c r="H63" s="678">
        <v>0</v>
      </c>
      <c r="I63" s="665">
        <v>1</v>
      </c>
      <c r="J63" s="665">
        <v>24.22</v>
      </c>
      <c r="K63" s="678">
        <v>1</v>
      </c>
      <c r="L63" s="665">
        <v>1</v>
      </c>
      <c r="M63" s="666">
        <v>24.22</v>
      </c>
    </row>
    <row r="64" spans="1:13" ht="14.4" customHeight="1" x14ac:dyDescent="0.3">
      <c r="A64" s="661" t="s">
        <v>2739</v>
      </c>
      <c r="B64" s="662" t="s">
        <v>2606</v>
      </c>
      <c r="C64" s="662" t="s">
        <v>1073</v>
      </c>
      <c r="D64" s="662" t="s">
        <v>1074</v>
      </c>
      <c r="E64" s="662" t="s">
        <v>2608</v>
      </c>
      <c r="F64" s="665"/>
      <c r="G64" s="665"/>
      <c r="H64" s="678">
        <v>0</v>
      </c>
      <c r="I64" s="665">
        <v>17</v>
      </c>
      <c r="J64" s="665">
        <v>728.1</v>
      </c>
      <c r="K64" s="678">
        <v>1</v>
      </c>
      <c r="L64" s="665">
        <v>17</v>
      </c>
      <c r="M64" s="666">
        <v>728.1</v>
      </c>
    </row>
    <row r="65" spans="1:13" ht="14.4" customHeight="1" x14ac:dyDescent="0.3">
      <c r="A65" s="661" t="s">
        <v>2739</v>
      </c>
      <c r="B65" s="662" t="s">
        <v>2606</v>
      </c>
      <c r="C65" s="662" t="s">
        <v>2831</v>
      </c>
      <c r="D65" s="662" t="s">
        <v>1074</v>
      </c>
      <c r="E65" s="662" t="s">
        <v>2832</v>
      </c>
      <c r="F65" s="665"/>
      <c r="G65" s="665"/>
      <c r="H65" s="678"/>
      <c r="I65" s="665">
        <v>13</v>
      </c>
      <c r="J65" s="665">
        <v>0</v>
      </c>
      <c r="K65" s="678"/>
      <c r="L65" s="665">
        <v>13</v>
      </c>
      <c r="M65" s="666">
        <v>0</v>
      </c>
    </row>
    <row r="66" spans="1:13" ht="14.4" customHeight="1" x14ac:dyDescent="0.3">
      <c r="A66" s="661" t="s">
        <v>2739</v>
      </c>
      <c r="B66" s="662" t="s">
        <v>2606</v>
      </c>
      <c r="C66" s="662" t="s">
        <v>3382</v>
      </c>
      <c r="D66" s="662" t="s">
        <v>1074</v>
      </c>
      <c r="E66" s="662" t="s">
        <v>2608</v>
      </c>
      <c r="F66" s="665">
        <v>2</v>
      </c>
      <c r="G66" s="665">
        <v>96.84</v>
      </c>
      <c r="H66" s="678">
        <v>1</v>
      </c>
      <c r="I66" s="665"/>
      <c r="J66" s="665"/>
      <c r="K66" s="678">
        <v>0</v>
      </c>
      <c r="L66" s="665">
        <v>2</v>
      </c>
      <c r="M66" s="666">
        <v>96.84</v>
      </c>
    </row>
    <row r="67" spans="1:13" ht="14.4" customHeight="1" x14ac:dyDescent="0.3">
      <c r="A67" s="661" t="s">
        <v>2739</v>
      </c>
      <c r="B67" s="662" t="s">
        <v>4550</v>
      </c>
      <c r="C67" s="662" t="s">
        <v>3343</v>
      </c>
      <c r="D67" s="662" t="s">
        <v>3359</v>
      </c>
      <c r="E67" s="662" t="s">
        <v>3360</v>
      </c>
      <c r="F67" s="665">
        <v>8</v>
      </c>
      <c r="G67" s="665">
        <v>4956.8</v>
      </c>
      <c r="H67" s="678">
        <v>1</v>
      </c>
      <c r="I67" s="665"/>
      <c r="J67" s="665"/>
      <c r="K67" s="678">
        <v>0</v>
      </c>
      <c r="L67" s="665">
        <v>8</v>
      </c>
      <c r="M67" s="666">
        <v>4956.8</v>
      </c>
    </row>
    <row r="68" spans="1:13" ht="14.4" customHeight="1" x14ac:dyDescent="0.3">
      <c r="A68" s="661" t="s">
        <v>2739</v>
      </c>
      <c r="B68" s="662" t="s">
        <v>4550</v>
      </c>
      <c r="C68" s="662" t="s">
        <v>3361</v>
      </c>
      <c r="D68" s="662" t="s">
        <v>3359</v>
      </c>
      <c r="E68" s="662" t="s">
        <v>3362</v>
      </c>
      <c r="F68" s="665">
        <v>3</v>
      </c>
      <c r="G68" s="665">
        <v>0</v>
      </c>
      <c r="H68" s="678"/>
      <c r="I68" s="665"/>
      <c r="J68" s="665"/>
      <c r="K68" s="678"/>
      <c r="L68" s="665">
        <v>3</v>
      </c>
      <c r="M68" s="666">
        <v>0</v>
      </c>
    </row>
    <row r="69" spans="1:13" ht="14.4" customHeight="1" x14ac:dyDescent="0.3">
      <c r="A69" s="661" t="s">
        <v>2739</v>
      </c>
      <c r="B69" s="662" t="s">
        <v>4550</v>
      </c>
      <c r="C69" s="662" t="s">
        <v>3363</v>
      </c>
      <c r="D69" s="662" t="s">
        <v>3359</v>
      </c>
      <c r="E69" s="662" t="s">
        <v>3360</v>
      </c>
      <c r="F69" s="665">
        <v>3</v>
      </c>
      <c r="G69" s="665">
        <v>1858.8000000000002</v>
      </c>
      <c r="H69" s="678">
        <v>1</v>
      </c>
      <c r="I69" s="665"/>
      <c r="J69" s="665"/>
      <c r="K69" s="678">
        <v>0</v>
      </c>
      <c r="L69" s="665">
        <v>3</v>
      </c>
      <c r="M69" s="666">
        <v>1858.8000000000002</v>
      </c>
    </row>
    <row r="70" spans="1:13" ht="14.4" customHeight="1" x14ac:dyDescent="0.3">
      <c r="A70" s="661" t="s">
        <v>2739</v>
      </c>
      <c r="B70" s="662" t="s">
        <v>2609</v>
      </c>
      <c r="C70" s="662" t="s">
        <v>2933</v>
      </c>
      <c r="D70" s="662" t="s">
        <v>2934</v>
      </c>
      <c r="E70" s="662" t="s">
        <v>2935</v>
      </c>
      <c r="F70" s="665"/>
      <c r="G70" s="665"/>
      <c r="H70" s="678">
        <v>0</v>
      </c>
      <c r="I70" s="665">
        <v>1</v>
      </c>
      <c r="J70" s="665">
        <v>31.32</v>
      </c>
      <c r="K70" s="678">
        <v>1</v>
      </c>
      <c r="L70" s="665">
        <v>1</v>
      </c>
      <c r="M70" s="666">
        <v>31.32</v>
      </c>
    </row>
    <row r="71" spans="1:13" ht="14.4" customHeight="1" x14ac:dyDescent="0.3">
      <c r="A71" s="661" t="s">
        <v>2739</v>
      </c>
      <c r="B71" s="662" t="s">
        <v>2609</v>
      </c>
      <c r="C71" s="662" t="s">
        <v>3402</v>
      </c>
      <c r="D71" s="662" t="s">
        <v>3141</v>
      </c>
      <c r="E71" s="662" t="s">
        <v>3403</v>
      </c>
      <c r="F71" s="665"/>
      <c r="G71" s="665"/>
      <c r="H71" s="678"/>
      <c r="I71" s="665">
        <v>2</v>
      </c>
      <c r="J71" s="665">
        <v>0</v>
      </c>
      <c r="K71" s="678"/>
      <c r="L71" s="665">
        <v>2</v>
      </c>
      <c r="M71" s="666">
        <v>0</v>
      </c>
    </row>
    <row r="72" spans="1:13" ht="14.4" customHeight="1" x14ac:dyDescent="0.3">
      <c r="A72" s="661" t="s">
        <v>2739</v>
      </c>
      <c r="B72" s="662" t="s">
        <v>4551</v>
      </c>
      <c r="C72" s="662" t="s">
        <v>3396</v>
      </c>
      <c r="D72" s="662" t="s">
        <v>3397</v>
      </c>
      <c r="E72" s="662" t="s">
        <v>3398</v>
      </c>
      <c r="F72" s="665">
        <v>2</v>
      </c>
      <c r="G72" s="665">
        <v>0</v>
      </c>
      <c r="H72" s="678"/>
      <c r="I72" s="665"/>
      <c r="J72" s="665"/>
      <c r="K72" s="678"/>
      <c r="L72" s="665">
        <v>2</v>
      </c>
      <c r="M72" s="666">
        <v>0</v>
      </c>
    </row>
    <row r="73" spans="1:13" ht="14.4" customHeight="1" x14ac:dyDescent="0.3">
      <c r="A73" s="661" t="s">
        <v>2739</v>
      </c>
      <c r="B73" s="662" t="s">
        <v>2688</v>
      </c>
      <c r="C73" s="662" t="s">
        <v>3295</v>
      </c>
      <c r="D73" s="662" t="s">
        <v>3296</v>
      </c>
      <c r="E73" s="662" t="s">
        <v>3297</v>
      </c>
      <c r="F73" s="665"/>
      <c r="G73" s="665"/>
      <c r="H73" s="678">
        <v>0</v>
      </c>
      <c r="I73" s="665">
        <v>1</v>
      </c>
      <c r="J73" s="665">
        <v>4.7</v>
      </c>
      <c r="K73" s="678">
        <v>1</v>
      </c>
      <c r="L73" s="665">
        <v>1</v>
      </c>
      <c r="M73" s="666">
        <v>4.7</v>
      </c>
    </row>
    <row r="74" spans="1:13" ht="14.4" customHeight="1" x14ac:dyDescent="0.3">
      <c r="A74" s="661" t="s">
        <v>2739</v>
      </c>
      <c r="B74" s="662" t="s">
        <v>2688</v>
      </c>
      <c r="C74" s="662" t="s">
        <v>1912</v>
      </c>
      <c r="D74" s="662" t="s">
        <v>2689</v>
      </c>
      <c r="E74" s="662" t="s">
        <v>2690</v>
      </c>
      <c r="F74" s="665"/>
      <c r="G74" s="665"/>
      <c r="H74" s="678">
        <v>0</v>
      </c>
      <c r="I74" s="665">
        <v>2</v>
      </c>
      <c r="J74" s="665">
        <v>20.52</v>
      </c>
      <c r="K74" s="678">
        <v>1</v>
      </c>
      <c r="L74" s="665">
        <v>2</v>
      </c>
      <c r="M74" s="666">
        <v>20.52</v>
      </c>
    </row>
    <row r="75" spans="1:13" ht="14.4" customHeight="1" x14ac:dyDescent="0.3">
      <c r="A75" s="661" t="s">
        <v>2739</v>
      </c>
      <c r="B75" s="662" t="s">
        <v>2623</v>
      </c>
      <c r="C75" s="662" t="s">
        <v>1167</v>
      </c>
      <c r="D75" s="662" t="s">
        <v>1168</v>
      </c>
      <c r="E75" s="662" t="s">
        <v>1192</v>
      </c>
      <c r="F75" s="665"/>
      <c r="G75" s="665"/>
      <c r="H75" s="678">
        <v>0</v>
      </c>
      <c r="I75" s="665">
        <v>1</v>
      </c>
      <c r="J75" s="665">
        <v>65.989999999999995</v>
      </c>
      <c r="K75" s="678">
        <v>1</v>
      </c>
      <c r="L75" s="665">
        <v>1</v>
      </c>
      <c r="M75" s="666">
        <v>65.989999999999995</v>
      </c>
    </row>
    <row r="76" spans="1:13" ht="14.4" customHeight="1" x14ac:dyDescent="0.3">
      <c r="A76" s="661" t="s">
        <v>2739</v>
      </c>
      <c r="B76" s="662" t="s">
        <v>2623</v>
      </c>
      <c r="C76" s="662" t="s">
        <v>3305</v>
      </c>
      <c r="D76" s="662" t="s">
        <v>2325</v>
      </c>
      <c r="E76" s="662" t="s">
        <v>3306</v>
      </c>
      <c r="F76" s="665"/>
      <c r="G76" s="665"/>
      <c r="H76" s="678">
        <v>0</v>
      </c>
      <c r="I76" s="665">
        <v>2</v>
      </c>
      <c r="J76" s="665">
        <v>528</v>
      </c>
      <c r="K76" s="678">
        <v>1</v>
      </c>
      <c r="L76" s="665">
        <v>2</v>
      </c>
      <c r="M76" s="666">
        <v>528</v>
      </c>
    </row>
    <row r="77" spans="1:13" ht="14.4" customHeight="1" x14ac:dyDescent="0.3">
      <c r="A77" s="661" t="s">
        <v>2739</v>
      </c>
      <c r="B77" s="662" t="s">
        <v>2623</v>
      </c>
      <c r="C77" s="662" t="s">
        <v>3307</v>
      </c>
      <c r="D77" s="662" t="s">
        <v>2325</v>
      </c>
      <c r="E77" s="662" t="s">
        <v>3308</v>
      </c>
      <c r="F77" s="665">
        <v>1</v>
      </c>
      <c r="G77" s="665">
        <v>0</v>
      </c>
      <c r="H77" s="678"/>
      <c r="I77" s="665"/>
      <c r="J77" s="665"/>
      <c r="K77" s="678"/>
      <c r="L77" s="665">
        <v>1</v>
      </c>
      <c r="M77" s="666">
        <v>0</v>
      </c>
    </row>
    <row r="78" spans="1:13" ht="14.4" customHeight="1" x14ac:dyDescent="0.3">
      <c r="A78" s="661" t="s">
        <v>2739</v>
      </c>
      <c r="B78" s="662" t="s">
        <v>2623</v>
      </c>
      <c r="C78" s="662" t="s">
        <v>3309</v>
      </c>
      <c r="D78" s="662" t="s">
        <v>2325</v>
      </c>
      <c r="E78" s="662" t="s">
        <v>3306</v>
      </c>
      <c r="F78" s="665"/>
      <c r="G78" s="665"/>
      <c r="H78" s="678">
        <v>0</v>
      </c>
      <c r="I78" s="665">
        <v>1</v>
      </c>
      <c r="J78" s="665">
        <v>264</v>
      </c>
      <c r="K78" s="678">
        <v>1</v>
      </c>
      <c r="L78" s="665">
        <v>1</v>
      </c>
      <c r="M78" s="666">
        <v>264</v>
      </c>
    </row>
    <row r="79" spans="1:13" ht="14.4" customHeight="1" x14ac:dyDescent="0.3">
      <c r="A79" s="661" t="s">
        <v>2739</v>
      </c>
      <c r="B79" s="662" t="s">
        <v>2629</v>
      </c>
      <c r="C79" s="662" t="s">
        <v>3369</v>
      </c>
      <c r="D79" s="662" t="s">
        <v>1151</v>
      </c>
      <c r="E79" s="662" t="s">
        <v>1558</v>
      </c>
      <c r="F79" s="665"/>
      <c r="G79" s="665"/>
      <c r="H79" s="678">
        <v>0</v>
      </c>
      <c r="I79" s="665">
        <v>1</v>
      </c>
      <c r="J79" s="665">
        <v>340.97</v>
      </c>
      <c r="K79" s="678">
        <v>1</v>
      </c>
      <c r="L79" s="665">
        <v>1</v>
      </c>
      <c r="M79" s="666">
        <v>340.97</v>
      </c>
    </row>
    <row r="80" spans="1:13" ht="14.4" customHeight="1" x14ac:dyDescent="0.3">
      <c r="A80" s="661" t="s">
        <v>2740</v>
      </c>
      <c r="B80" s="662" t="s">
        <v>2606</v>
      </c>
      <c r="C80" s="662" t="s">
        <v>1073</v>
      </c>
      <c r="D80" s="662" t="s">
        <v>1074</v>
      </c>
      <c r="E80" s="662" t="s">
        <v>2608</v>
      </c>
      <c r="F80" s="665"/>
      <c r="G80" s="665"/>
      <c r="H80" s="678">
        <v>0</v>
      </c>
      <c r="I80" s="665">
        <v>2</v>
      </c>
      <c r="J80" s="665">
        <v>96.84</v>
      </c>
      <c r="K80" s="678">
        <v>1</v>
      </c>
      <c r="L80" s="665">
        <v>2</v>
      </c>
      <c r="M80" s="666">
        <v>96.84</v>
      </c>
    </row>
    <row r="81" spans="1:13" ht="14.4" customHeight="1" x14ac:dyDescent="0.3">
      <c r="A81" s="661" t="s">
        <v>2740</v>
      </c>
      <c r="B81" s="662" t="s">
        <v>2606</v>
      </c>
      <c r="C81" s="662" t="s">
        <v>2831</v>
      </c>
      <c r="D81" s="662" t="s">
        <v>1074</v>
      </c>
      <c r="E81" s="662" t="s">
        <v>2832</v>
      </c>
      <c r="F81" s="665"/>
      <c r="G81" s="665"/>
      <c r="H81" s="678"/>
      <c r="I81" s="665">
        <v>7</v>
      </c>
      <c r="J81" s="665">
        <v>0</v>
      </c>
      <c r="K81" s="678"/>
      <c r="L81" s="665">
        <v>7</v>
      </c>
      <c r="M81" s="666">
        <v>0</v>
      </c>
    </row>
    <row r="82" spans="1:13" ht="14.4" customHeight="1" x14ac:dyDescent="0.3">
      <c r="A82" s="661" t="s">
        <v>2740</v>
      </c>
      <c r="B82" s="662" t="s">
        <v>4549</v>
      </c>
      <c r="C82" s="662" t="s">
        <v>3488</v>
      </c>
      <c r="D82" s="662" t="s">
        <v>3096</v>
      </c>
      <c r="E82" s="662" t="s">
        <v>3489</v>
      </c>
      <c r="F82" s="665"/>
      <c r="G82" s="665"/>
      <c r="H82" s="678">
        <v>0</v>
      </c>
      <c r="I82" s="665">
        <v>1</v>
      </c>
      <c r="J82" s="665">
        <v>206.53</v>
      </c>
      <c r="K82" s="678">
        <v>1</v>
      </c>
      <c r="L82" s="665">
        <v>1</v>
      </c>
      <c r="M82" s="666">
        <v>206.53</v>
      </c>
    </row>
    <row r="83" spans="1:13" ht="14.4" customHeight="1" x14ac:dyDescent="0.3">
      <c r="A83" s="661" t="s">
        <v>2763</v>
      </c>
      <c r="B83" s="662" t="s">
        <v>2551</v>
      </c>
      <c r="C83" s="662" t="s">
        <v>1197</v>
      </c>
      <c r="D83" s="662" t="s">
        <v>1089</v>
      </c>
      <c r="E83" s="662" t="s">
        <v>2554</v>
      </c>
      <c r="F83" s="665"/>
      <c r="G83" s="665"/>
      <c r="H83" s="678">
        <v>0</v>
      </c>
      <c r="I83" s="665">
        <v>4</v>
      </c>
      <c r="J83" s="665">
        <v>2173.56</v>
      </c>
      <c r="K83" s="678">
        <v>1</v>
      </c>
      <c r="L83" s="665">
        <v>4</v>
      </c>
      <c r="M83" s="666">
        <v>2173.56</v>
      </c>
    </row>
    <row r="84" spans="1:13" ht="14.4" customHeight="1" x14ac:dyDescent="0.3">
      <c r="A84" s="661" t="s">
        <v>2763</v>
      </c>
      <c r="B84" s="662" t="s">
        <v>2551</v>
      </c>
      <c r="C84" s="662" t="s">
        <v>1088</v>
      </c>
      <c r="D84" s="662" t="s">
        <v>1089</v>
      </c>
      <c r="E84" s="662" t="s">
        <v>2553</v>
      </c>
      <c r="F84" s="665"/>
      <c r="G84" s="665"/>
      <c r="H84" s="678">
        <v>0</v>
      </c>
      <c r="I84" s="665">
        <v>20</v>
      </c>
      <c r="J84" s="665">
        <v>16302.000000000002</v>
      </c>
      <c r="K84" s="678">
        <v>1</v>
      </c>
      <c r="L84" s="665">
        <v>20</v>
      </c>
      <c r="M84" s="666">
        <v>16302.000000000002</v>
      </c>
    </row>
    <row r="85" spans="1:13" ht="14.4" customHeight="1" x14ac:dyDescent="0.3">
      <c r="A85" s="661" t="s">
        <v>2763</v>
      </c>
      <c r="B85" s="662" t="s">
        <v>2551</v>
      </c>
      <c r="C85" s="662" t="s">
        <v>1092</v>
      </c>
      <c r="D85" s="662" t="s">
        <v>1089</v>
      </c>
      <c r="E85" s="662" t="s">
        <v>2555</v>
      </c>
      <c r="F85" s="665"/>
      <c r="G85" s="665"/>
      <c r="H85" s="678">
        <v>0</v>
      </c>
      <c r="I85" s="665">
        <v>7</v>
      </c>
      <c r="J85" s="665">
        <v>6466.1799999999994</v>
      </c>
      <c r="K85" s="678">
        <v>1</v>
      </c>
      <c r="L85" s="665">
        <v>7</v>
      </c>
      <c r="M85" s="666">
        <v>6466.1799999999994</v>
      </c>
    </row>
    <row r="86" spans="1:13" ht="14.4" customHeight="1" x14ac:dyDescent="0.3">
      <c r="A86" s="661" t="s">
        <v>2763</v>
      </c>
      <c r="B86" s="662" t="s">
        <v>2586</v>
      </c>
      <c r="C86" s="662" t="s">
        <v>1272</v>
      </c>
      <c r="D86" s="662" t="s">
        <v>2587</v>
      </c>
      <c r="E86" s="662" t="s">
        <v>2588</v>
      </c>
      <c r="F86" s="665"/>
      <c r="G86" s="665"/>
      <c r="H86" s="678">
        <v>0</v>
      </c>
      <c r="I86" s="665">
        <v>1</v>
      </c>
      <c r="J86" s="665">
        <v>154.36000000000001</v>
      </c>
      <c r="K86" s="678">
        <v>1</v>
      </c>
      <c r="L86" s="665">
        <v>1</v>
      </c>
      <c r="M86" s="666">
        <v>154.36000000000001</v>
      </c>
    </row>
    <row r="87" spans="1:13" ht="14.4" customHeight="1" x14ac:dyDescent="0.3">
      <c r="A87" s="661" t="s">
        <v>2763</v>
      </c>
      <c r="B87" s="662" t="s">
        <v>2606</v>
      </c>
      <c r="C87" s="662" t="s">
        <v>1160</v>
      </c>
      <c r="D87" s="662" t="s">
        <v>1074</v>
      </c>
      <c r="E87" s="662" t="s">
        <v>2607</v>
      </c>
      <c r="F87" s="665"/>
      <c r="G87" s="665"/>
      <c r="H87" s="678">
        <v>0</v>
      </c>
      <c r="I87" s="665">
        <v>1</v>
      </c>
      <c r="J87" s="665">
        <v>18.260000000000002</v>
      </c>
      <c r="K87" s="678">
        <v>1</v>
      </c>
      <c r="L87" s="665">
        <v>1</v>
      </c>
      <c r="M87" s="666">
        <v>18.260000000000002</v>
      </c>
    </row>
    <row r="88" spans="1:13" ht="14.4" customHeight="1" x14ac:dyDescent="0.3">
      <c r="A88" s="661" t="s">
        <v>2763</v>
      </c>
      <c r="B88" s="662" t="s">
        <v>2606</v>
      </c>
      <c r="C88" s="662" t="s">
        <v>1073</v>
      </c>
      <c r="D88" s="662" t="s">
        <v>1074</v>
      </c>
      <c r="E88" s="662" t="s">
        <v>2608</v>
      </c>
      <c r="F88" s="665"/>
      <c r="G88" s="665"/>
      <c r="H88" s="678">
        <v>0</v>
      </c>
      <c r="I88" s="665">
        <v>6</v>
      </c>
      <c r="J88" s="665">
        <v>219.23999999999998</v>
      </c>
      <c r="K88" s="678">
        <v>1</v>
      </c>
      <c r="L88" s="665">
        <v>6</v>
      </c>
      <c r="M88" s="666">
        <v>219.23999999999998</v>
      </c>
    </row>
    <row r="89" spans="1:13" ht="14.4" customHeight="1" x14ac:dyDescent="0.3">
      <c r="A89" s="661" t="s">
        <v>2764</v>
      </c>
      <c r="B89" s="662" t="s">
        <v>2551</v>
      </c>
      <c r="C89" s="662" t="s">
        <v>1197</v>
      </c>
      <c r="D89" s="662" t="s">
        <v>1089</v>
      </c>
      <c r="E89" s="662" t="s">
        <v>2554</v>
      </c>
      <c r="F89" s="665"/>
      <c r="G89" s="665"/>
      <c r="H89" s="678">
        <v>0</v>
      </c>
      <c r="I89" s="665">
        <v>6</v>
      </c>
      <c r="J89" s="665">
        <v>3260.34</v>
      </c>
      <c r="K89" s="678">
        <v>1</v>
      </c>
      <c r="L89" s="665">
        <v>6</v>
      </c>
      <c r="M89" s="666">
        <v>3260.34</v>
      </c>
    </row>
    <row r="90" spans="1:13" ht="14.4" customHeight="1" x14ac:dyDescent="0.3">
      <c r="A90" s="661" t="s">
        <v>2764</v>
      </c>
      <c r="B90" s="662" t="s">
        <v>2551</v>
      </c>
      <c r="C90" s="662" t="s">
        <v>1088</v>
      </c>
      <c r="D90" s="662" t="s">
        <v>1089</v>
      </c>
      <c r="E90" s="662" t="s">
        <v>2553</v>
      </c>
      <c r="F90" s="665"/>
      <c r="G90" s="665"/>
      <c r="H90" s="678">
        <v>0</v>
      </c>
      <c r="I90" s="665">
        <v>20</v>
      </c>
      <c r="J90" s="665">
        <v>16302.000000000002</v>
      </c>
      <c r="K90" s="678">
        <v>1</v>
      </c>
      <c r="L90" s="665">
        <v>20</v>
      </c>
      <c r="M90" s="666">
        <v>16302.000000000002</v>
      </c>
    </row>
    <row r="91" spans="1:13" ht="14.4" customHeight="1" x14ac:dyDescent="0.3">
      <c r="A91" s="661" t="s">
        <v>2764</v>
      </c>
      <c r="B91" s="662" t="s">
        <v>2606</v>
      </c>
      <c r="C91" s="662" t="s">
        <v>1160</v>
      </c>
      <c r="D91" s="662" t="s">
        <v>1074</v>
      </c>
      <c r="E91" s="662" t="s">
        <v>2607</v>
      </c>
      <c r="F91" s="665"/>
      <c r="G91" s="665"/>
      <c r="H91" s="678">
        <v>0</v>
      </c>
      <c r="I91" s="665">
        <v>3</v>
      </c>
      <c r="J91" s="665">
        <v>54.78</v>
      </c>
      <c r="K91" s="678">
        <v>1</v>
      </c>
      <c r="L91" s="665">
        <v>3</v>
      </c>
      <c r="M91" s="666">
        <v>54.78</v>
      </c>
    </row>
    <row r="92" spans="1:13" ht="14.4" customHeight="1" x14ac:dyDescent="0.3">
      <c r="A92" s="661" t="s">
        <v>2764</v>
      </c>
      <c r="B92" s="662" t="s">
        <v>2606</v>
      </c>
      <c r="C92" s="662" t="s">
        <v>1073</v>
      </c>
      <c r="D92" s="662" t="s">
        <v>1074</v>
      </c>
      <c r="E92" s="662" t="s">
        <v>2608</v>
      </c>
      <c r="F92" s="665"/>
      <c r="G92" s="665"/>
      <c r="H92" s="678">
        <v>0</v>
      </c>
      <c r="I92" s="665">
        <v>8</v>
      </c>
      <c r="J92" s="665">
        <v>292.32</v>
      </c>
      <c r="K92" s="678">
        <v>1</v>
      </c>
      <c r="L92" s="665">
        <v>8</v>
      </c>
      <c r="M92" s="666">
        <v>292.32</v>
      </c>
    </row>
    <row r="93" spans="1:13" ht="14.4" customHeight="1" x14ac:dyDescent="0.3">
      <c r="A93" s="661" t="s">
        <v>2764</v>
      </c>
      <c r="B93" s="662" t="s">
        <v>2606</v>
      </c>
      <c r="C93" s="662" t="s">
        <v>2831</v>
      </c>
      <c r="D93" s="662" t="s">
        <v>1074</v>
      </c>
      <c r="E93" s="662" t="s">
        <v>2832</v>
      </c>
      <c r="F93" s="665"/>
      <c r="G93" s="665"/>
      <c r="H93" s="678"/>
      <c r="I93" s="665">
        <v>1</v>
      </c>
      <c r="J93" s="665">
        <v>0</v>
      </c>
      <c r="K93" s="678"/>
      <c r="L93" s="665">
        <v>1</v>
      </c>
      <c r="M93" s="666">
        <v>0</v>
      </c>
    </row>
    <row r="94" spans="1:13" ht="14.4" customHeight="1" x14ac:dyDescent="0.3">
      <c r="A94" s="661" t="s">
        <v>2741</v>
      </c>
      <c r="B94" s="662" t="s">
        <v>2586</v>
      </c>
      <c r="C94" s="662" t="s">
        <v>1272</v>
      </c>
      <c r="D94" s="662" t="s">
        <v>2587</v>
      </c>
      <c r="E94" s="662" t="s">
        <v>2588</v>
      </c>
      <c r="F94" s="665"/>
      <c r="G94" s="665"/>
      <c r="H94" s="678">
        <v>0</v>
      </c>
      <c r="I94" s="665">
        <v>5</v>
      </c>
      <c r="J94" s="665">
        <v>771.80000000000007</v>
      </c>
      <c r="K94" s="678">
        <v>1</v>
      </c>
      <c r="L94" s="665">
        <v>5</v>
      </c>
      <c r="M94" s="666">
        <v>771.80000000000007</v>
      </c>
    </row>
    <row r="95" spans="1:13" ht="14.4" customHeight="1" x14ac:dyDescent="0.3">
      <c r="A95" s="661" t="s">
        <v>2741</v>
      </c>
      <c r="B95" s="662" t="s">
        <v>2586</v>
      </c>
      <c r="C95" s="662" t="s">
        <v>2965</v>
      </c>
      <c r="D95" s="662" t="s">
        <v>2587</v>
      </c>
      <c r="E95" s="662" t="s">
        <v>2951</v>
      </c>
      <c r="F95" s="665"/>
      <c r="G95" s="665"/>
      <c r="H95" s="678">
        <v>0</v>
      </c>
      <c r="I95" s="665">
        <v>9</v>
      </c>
      <c r="J95" s="665">
        <v>2025.54</v>
      </c>
      <c r="K95" s="678">
        <v>1</v>
      </c>
      <c r="L95" s="665">
        <v>9</v>
      </c>
      <c r="M95" s="666">
        <v>2025.54</v>
      </c>
    </row>
    <row r="96" spans="1:13" ht="14.4" customHeight="1" x14ac:dyDescent="0.3">
      <c r="A96" s="661" t="s">
        <v>2741</v>
      </c>
      <c r="B96" s="662" t="s">
        <v>2606</v>
      </c>
      <c r="C96" s="662" t="s">
        <v>1073</v>
      </c>
      <c r="D96" s="662" t="s">
        <v>1074</v>
      </c>
      <c r="E96" s="662" t="s">
        <v>2608</v>
      </c>
      <c r="F96" s="665"/>
      <c r="G96" s="665"/>
      <c r="H96" s="678">
        <v>0</v>
      </c>
      <c r="I96" s="665">
        <v>5</v>
      </c>
      <c r="J96" s="665">
        <v>230.22</v>
      </c>
      <c r="K96" s="678">
        <v>1</v>
      </c>
      <c r="L96" s="665">
        <v>5</v>
      </c>
      <c r="M96" s="666">
        <v>230.22</v>
      </c>
    </row>
    <row r="97" spans="1:13" ht="14.4" customHeight="1" x14ac:dyDescent="0.3">
      <c r="A97" s="661" t="s">
        <v>2741</v>
      </c>
      <c r="B97" s="662" t="s">
        <v>2606</v>
      </c>
      <c r="C97" s="662" t="s">
        <v>3114</v>
      </c>
      <c r="D97" s="662" t="s">
        <v>3115</v>
      </c>
      <c r="E97" s="662" t="s">
        <v>3116</v>
      </c>
      <c r="F97" s="665">
        <v>5</v>
      </c>
      <c r="G97" s="665">
        <v>242.1</v>
      </c>
      <c r="H97" s="678">
        <v>1</v>
      </c>
      <c r="I97" s="665"/>
      <c r="J97" s="665"/>
      <c r="K97" s="678">
        <v>0</v>
      </c>
      <c r="L97" s="665">
        <v>5</v>
      </c>
      <c r="M97" s="666">
        <v>242.1</v>
      </c>
    </row>
    <row r="98" spans="1:13" ht="14.4" customHeight="1" x14ac:dyDescent="0.3">
      <c r="A98" s="661" t="s">
        <v>2741</v>
      </c>
      <c r="B98" s="662" t="s">
        <v>2609</v>
      </c>
      <c r="C98" s="662" t="s">
        <v>3552</v>
      </c>
      <c r="D98" s="662" t="s">
        <v>3553</v>
      </c>
      <c r="E98" s="662" t="s">
        <v>3554</v>
      </c>
      <c r="F98" s="665"/>
      <c r="G98" s="665"/>
      <c r="H98" s="678">
        <v>0</v>
      </c>
      <c r="I98" s="665">
        <v>1</v>
      </c>
      <c r="J98" s="665">
        <v>62.65</v>
      </c>
      <c r="K98" s="678">
        <v>1</v>
      </c>
      <c r="L98" s="665">
        <v>1</v>
      </c>
      <c r="M98" s="666">
        <v>62.65</v>
      </c>
    </row>
    <row r="99" spans="1:13" ht="14.4" customHeight="1" x14ac:dyDescent="0.3">
      <c r="A99" s="661" t="s">
        <v>2741</v>
      </c>
      <c r="B99" s="662" t="s">
        <v>2609</v>
      </c>
      <c r="C99" s="662" t="s">
        <v>3548</v>
      </c>
      <c r="D99" s="662" t="s">
        <v>2610</v>
      </c>
      <c r="E99" s="662" t="s">
        <v>3549</v>
      </c>
      <c r="F99" s="665">
        <v>1</v>
      </c>
      <c r="G99" s="665">
        <v>300.68</v>
      </c>
      <c r="H99" s="678">
        <v>1</v>
      </c>
      <c r="I99" s="665"/>
      <c r="J99" s="665"/>
      <c r="K99" s="678">
        <v>0</v>
      </c>
      <c r="L99" s="665">
        <v>1</v>
      </c>
      <c r="M99" s="666">
        <v>300.68</v>
      </c>
    </row>
    <row r="100" spans="1:13" ht="14.4" customHeight="1" x14ac:dyDescent="0.3">
      <c r="A100" s="661" t="s">
        <v>2741</v>
      </c>
      <c r="B100" s="662" t="s">
        <v>2609</v>
      </c>
      <c r="C100" s="662" t="s">
        <v>3550</v>
      </c>
      <c r="D100" s="662" t="s">
        <v>3551</v>
      </c>
      <c r="E100" s="662" t="s">
        <v>3549</v>
      </c>
      <c r="F100" s="665"/>
      <c r="G100" s="665"/>
      <c r="H100" s="678">
        <v>0</v>
      </c>
      <c r="I100" s="665">
        <v>2</v>
      </c>
      <c r="J100" s="665">
        <v>601.36</v>
      </c>
      <c r="K100" s="678">
        <v>1</v>
      </c>
      <c r="L100" s="665">
        <v>2</v>
      </c>
      <c r="M100" s="666">
        <v>601.36</v>
      </c>
    </row>
    <row r="101" spans="1:13" ht="14.4" customHeight="1" x14ac:dyDescent="0.3">
      <c r="A101" s="661" t="s">
        <v>2760</v>
      </c>
      <c r="B101" s="662" t="s">
        <v>2551</v>
      </c>
      <c r="C101" s="662" t="s">
        <v>1194</v>
      </c>
      <c r="D101" s="662" t="s">
        <v>1089</v>
      </c>
      <c r="E101" s="662" t="s">
        <v>2552</v>
      </c>
      <c r="F101" s="665"/>
      <c r="G101" s="665"/>
      <c r="H101" s="678">
        <v>0</v>
      </c>
      <c r="I101" s="665">
        <v>3</v>
      </c>
      <c r="J101" s="665">
        <v>1222.6500000000001</v>
      </c>
      <c r="K101" s="678">
        <v>1</v>
      </c>
      <c r="L101" s="665">
        <v>3</v>
      </c>
      <c r="M101" s="666">
        <v>1222.6500000000001</v>
      </c>
    </row>
    <row r="102" spans="1:13" ht="14.4" customHeight="1" x14ac:dyDescent="0.3">
      <c r="A102" s="661" t="s">
        <v>2760</v>
      </c>
      <c r="B102" s="662" t="s">
        <v>2551</v>
      </c>
      <c r="C102" s="662" t="s">
        <v>1197</v>
      </c>
      <c r="D102" s="662" t="s">
        <v>1089</v>
      </c>
      <c r="E102" s="662" t="s">
        <v>2554</v>
      </c>
      <c r="F102" s="665"/>
      <c r="G102" s="665"/>
      <c r="H102" s="678">
        <v>0</v>
      </c>
      <c r="I102" s="665">
        <v>17</v>
      </c>
      <c r="J102" s="665">
        <v>9237.630000000001</v>
      </c>
      <c r="K102" s="678">
        <v>1</v>
      </c>
      <c r="L102" s="665">
        <v>17</v>
      </c>
      <c r="M102" s="666">
        <v>9237.630000000001</v>
      </c>
    </row>
    <row r="103" spans="1:13" ht="14.4" customHeight="1" x14ac:dyDescent="0.3">
      <c r="A103" s="661" t="s">
        <v>2760</v>
      </c>
      <c r="B103" s="662" t="s">
        <v>2551</v>
      </c>
      <c r="C103" s="662" t="s">
        <v>1088</v>
      </c>
      <c r="D103" s="662" t="s">
        <v>1089</v>
      </c>
      <c r="E103" s="662" t="s">
        <v>2553</v>
      </c>
      <c r="F103" s="665"/>
      <c r="G103" s="665"/>
      <c r="H103" s="678">
        <v>0</v>
      </c>
      <c r="I103" s="665">
        <v>76</v>
      </c>
      <c r="J103" s="665">
        <v>61947.599999999991</v>
      </c>
      <c r="K103" s="678">
        <v>1</v>
      </c>
      <c r="L103" s="665">
        <v>76</v>
      </c>
      <c r="M103" s="666">
        <v>61947.599999999991</v>
      </c>
    </row>
    <row r="104" spans="1:13" ht="14.4" customHeight="1" x14ac:dyDescent="0.3">
      <c r="A104" s="661" t="s">
        <v>2760</v>
      </c>
      <c r="B104" s="662" t="s">
        <v>2551</v>
      </c>
      <c r="C104" s="662" t="s">
        <v>1092</v>
      </c>
      <c r="D104" s="662" t="s">
        <v>1089</v>
      </c>
      <c r="E104" s="662" t="s">
        <v>2555</v>
      </c>
      <c r="F104" s="665"/>
      <c r="G104" s="665"/>
      <c r="H104" s="678">
        <v>0</v>
      </c>
      <c r="I104" s="665">
        <v>4</v>
      </c>
      <c r="J104" s="665">
        <v>3694.96</v>
      </c>
      <c r="K104" s="678">
        <v>1</v>
      </c>
      <c r="L104" s="665">
        <v>4</v>
      </c>
      <c r="M104" s="666">
        <v>3694.96</v>
      </c>
    </row>
    <row r="105" spans="1:13" ht="14.4" customHeight="1" x14ac:dyDescent="0.3">
      <c r="A105" s="661" t="s">
        <v>2760</v>
      </c>
      <c r="B105" s="662" t="s">
        <v>2551</v>
      </c>
      <c r="C105" s="662" t="s">
        <v>1542</v>
      </c>
      <c r="D105" s="662" t="s">
        <v>1543</v>
      </c>
      <c r="E105" s="662" t="s">
        <v>2555</v>
      </c>
      <c r="F105" s="665"/>
      <c r="G105" s="665"/>
      <c r="H105" s="678">
        <v>0</v>
      </c>
      <c r="I105" s="665">
        <v>3</v>
      </c>
      <c r="J105" s="665">
        <v>5542.47</v>
      </c>
      <c r="K105" s="678">
        <v>1</v>
      </c>
      <c r="L105" s="665">
        <v>3</v>
      </c>
      <c r="M105" s="666">
        <v>5542.47</v>
      </c>
    </row>
    <row r="106" spans="1:13" ht="14.4" customHeight="1" x14ac:dyDescent="0.3">
      <c r="A106" s="661" t="s">
        <v>2760</v>
      </c>
      <c r="B106" s="662" t="s">
        <v>2551</v>
      </c>
      <c r="C106" s="662" t="s">
        <v>3005</v>
      </c>
      <c r="D106" s="662" t="s">
        <v>1543</v>
      </c>
      <c r="E106" s="662" t="s">
        <v>2663</v>
      </c>
      <c r="F106" s="665"/>
      <c r="G106" s="665"/>
      <c r="H106" s="678">
        <v>0</v>
      </c>
      <c r="I106" s="665">
        <v>1</v>
      </c>
      <c r="J106" s="665">
        <v>2309.36</v>
      </c>
      <c r="K106" s="678">
        <v>1</v>
      </c>
      <c r="L106" s="665">
        <v>1</v>
      </c>
      <c r="M106" s="666">
        <v>2309.36</v>
      </c>
    </row>
    <row r="107" spans="1:13" ht="14.4" customHeight="1" x14ac:dyDescent="0.3">
      <c r="A107" s="661" t="s">
        <v>2760</v>
      </c>
      <c r="B107" s="662" t="s">
        <v>2578</v>
      </c>
      <c r="C107" s="662" t="s">
        <v>1869</v>
      </c>
      <c r="D107" s="662" t="s">
        <v>1870</v>
      </c>
      <c r="E107" s="662" t="s">
        <v>2665</v>
      </c>
      <c r="F107" s="665"/>
      <c r="G107" s="665"/>
      <c r="H107" s="678">
        <v>0</v>
      </c>
      <c r="I107" s="665">
        <v>1</v>
      </c>
      <c r="J107" s="665">
        <v>37.159999999999997</v>
      </c>
      <c r="K107" s="678">
        <v>1</v>
      </c>
      <c r="L107" s="665">
        <v>1</v>
      </c>
      <c r="M107" s="666">
        <v>37.159999999999997</v>
      </c>
    </row>
    <row r="108" spans="1:13" ht="14.4" customHeight="1" x14ac:dyDescent="0.3">
      <c r="A108" s="661" t="s">
        <v>2760</v>
      </c>
      <c r="B108" s="662" t="s">
        <v>2586</v>
      </c>
      <c r="C108" s="662" t="s">
        <v>1272</v>
      </c>
      <c r="D108" s="662" t="s">
        <v>2587</v>
      </c>
      <c r="E108" s="662" t="s">
        <v>2588</v>
      </c>
      <c r="F108" s="665"/>
      <c r="G108" s="665"/>
      <c r="H108" s="678">
        <v>0</v>
      </c>
      <c r="I108" s="665">
        <v>3</v>
      </c>
      <c r="J108" s="665">
        <v>463.08000000000004</v>
      </c>
      <c r="K108" s="678">
        <v>1</v>
      </c>
      <c r="L108" s="665">
        <v>3</v>
      </c>
      <c r="M108" s="666">
        <v>463.08000000000004</v>
      </c>
    </row>
    <row r="109" spans="1:13" ht="14.4" customHeight="1" x14ac:dyDescent="0.3">
      <c r="A109" s="661" t="s">
        <v>2760</v>
      </c>
      <c r="B109" s="662" t="s">
        <v>4548</v>
      </c>
      <c r="C109" s="662" t="s">
        <v>3611</v>
      </c>
      <c r="D109" s="662" t="s">
        <v>3612</v>
      </c>
      <c r="E109" s="662" t="s">
        <v>3030</v>
      </c>
      <c r="F109" s="665"/>
      <c r="G109" s="665"/>
      <c r="H109" s="678">
        <v>0</v>
      </c>
      <c r="I109" s="665">
        <v>1</v>
      </c>
      <c r="J109" s="665">
        <v>70.540000000000006</v>
      </c>
      <c r="K109" s="678">
        <v>1</v>
      </c>
      <c r="L109" s="665">
        <v>1</v>
      </c>
      <c r="M109" s="666">
        <v>70.540000000000006</v>
      </c>
    </row>
    <row r="110" spans="1:13" ht="14.4" customHeight="1" x14ac:dyDescent="0.3">
      <c r="A110" s="661" t="s">
        <v>2760</v>
      </c>
      <c r="B110" s="662" t="s">
        <v>2606</v>
      </c>
      <c r="C110" s="662" t="s">
        <v>1160</v>
      </c>
      <c r="D110" s="662" t="s">
        <v>1074</v>
      </c>
      <c r="E110" s="662" t="s">
        <v>2607</v>
      </c>
      <c r="F110" s="665"/>
      <c r="G110" s="665"/>
      <c r="H110" s="678">
        <v>0</v>
      </c>
      <c r="I110" s="665">
        <v>6</v>
      </c>
      <c r="J110" s="665">
        <v>145.32</v>
      </c>
      <c r="K110" s="678">
        <v>1</v>
      </c>
      <c r="L110" s="665">
        <v>6</v>
      </c>
      <c r="M110" s="666">
        <v>145.32</v>
      </c>
    </row>
    <row r="111" spans="1:13" ht="14.4" customHeight="1" x14ac:dyDescent="0.3">
      <c r="A111" s="661" t="s">
        <v>2760</v>
      </c>
      <c r="B111" s="662" t="s">
        <v>2606</v>
      </c>
      <c r="C111" s="662" t="s">
        <v>1073</v>
      </c>
      <c r="D111" s="662" t="s">
        <v>1074</v>
      </c>
      <c r="E111" s="662" t="s">
        <v>2608</v>
      </c>
      <c r="F111" s="665"/>
      <c r="G111" s="665"/>
      <c r="H111" s="678">
        <v>0</v>
      </c>
      <c r="I111" s="665">
        <v>13</v>
      </c>
      <c r="J111" s="665">
        <v>581.94000000000005</v>
      </c>
      <c r="K111" s="678">
        <v>1</v>
      </c>
      <c r="L111" s="665">
        <v>13</v>
      </c>
      <c r="M111" s="666">
        <v>581.94000000000005</v>
      </c>
    </row>
    <row r="112" spans="1:13" ht="14.4" customHeight="1" x14ac:dyDescent="0.3">
      <c r="A112" s="661" t="s">
        <v>2760</v>
      </c>
      <c r="B112" s="662" t="s">
        <v>2606</v>
      </c>
      <c r="C112" s="662" t="s">
        <v>2831</v>
      </c>
      <c r="D112" s="662" t="s">
        <v>1074</v>
      </c>
      <c r="E112" s="662" t="s">
        <v>2832</v>
      </c>
      <c r="F112" s="665"/>
      <c r="G112" s="665"/>
      <c r="H112" s="678"/>
      <c r="I112" s="665">
        <v>15</v>
      </c>
      <c r="J112" s="665">
        <v>0</v>
      </c>
      <c r="K112" s="678"/>
      <c r="L112" s="665">
        <v>15</v>
      </c>
      <c r="M112" s="666">
        <v>0</v>
      </c>
    </row>
    <row r="113" spans="1:13" ht="14.4" customHeight="1" x14ac:dyDescent="0.3">
      <c r="A113" s="661" t="s">
        <v>2760</v>
      </c>
      <c r="B113" s="662" t="s">
        <v>2609</v>
      </c>
      <c r="C113" s="662" t="s">
        <v>2933</v>
      </c>
      <c r="D113" s="662" t="s">
        <v>2934</v>
      </c>
      <c r="E113" s="662" t="s">
        <v>2935</v>
      </c>
      <c r="F113" s="665"/>
      <c r="G113" s="665"/>
      <c r="H113" s="678">
        <v>0</v>
      </c>
      <c r="I113" s="665">
        <v>3</v>
      </c>
      <c r="J113" s="665">
        <v>93.960000000000008</v>
      </c>
      <c r="K113" s="678">
        <v>1</v>
      </c>
      <c r="L113" s="665">
        <v>3</v>
      </c>
      <c r="M113" s="666">
        <v>93.960000000000008</v>
      </c>
    </row>
    <row r="114" spans="1:13" ht="14.4" customHeight="1" x14ac:dyDescent="0.3">
      <c r="A114" s="661" t="s">
        <v>2760</v>
      </c>
      <c r="B114" s="662" t="s">
        <v>2609</v>
      </c>
      <c r="C114" s="662" t="s">
        <v>3969</v>
      </c>
      <c r="D114" s="662" t="s">
        <v>3553</v>
      </c>
      <c r="E114" s="662" t="s">
        <v>3970</v>
      </c>
      <c r="F114" s="665"/>
      <c r="G114" s="665"/>
      <c r="H114" s="678">
        <v>0</v>
      </c>
      <c r="I114" s="665">
        <v>21</v>
      </c>
      <c r="J114" s="665">
        <v>3946.3199999999997</v>
      </c>
      <c r="K114" s="678">
        <v>1</v>
      </c>
      <c r="L114" s="665">
        <v>21</v>
      </c>
      <c r="M114" s="666">
        <v>3946.3199999999997</v>
      </c>
    </row>
    <row r="115" spans="1:13" ht="14.4" customHeight="1" x14ac:dyDescent="0.3">
      <c r="A115" s="661" t="s">
        <v>2760</v>
      </c>
      <c r="B115" s="662" t="s">
        <v>2609</v>
      </c>
      <c r="C115" s="662" t="s">
        <v>1123</v>
      </c>
      <c r="D115" s="662" t="s">
        <v>1120</v>
      </c>
      <c r="E115" s="662" t="s">
        <v>2613</v>
      </c>
      <c r="F115" s="665"/>
      <c r="G115" s="665"/>
      <c r="H115" s="678">
        <v>0</v>
      </c>
      <c r="I115" s="665">
        <v>2</v>
      </c>
      <c r="J115" s="665">
        <v>187.92</v>
      </c>
      <c r="K115" s="678">
        <v>1</v>
      </c>
      <c r="L115" s="665">
        <v>2</v>
      </c>
      <c r="M115" s="666">
        <v>187.92</v>
      </c>
    </row>
    <row r="116" spans="1:13" ht="14.4" customHeight="1" x14ac:dyDescent="0.3">
      <c r="A116" s="661" t="s">
        <v>2760</v>
      </c>
      <c r="B116" s="662" t="s">
        <v>2609</v>
      </c>
      <c r="C116" s="662" t="s">
        <v>3550</v>
      </c>
      <c r="D116" s="662" t="s">
        <v>3551</v>
      </c>
      <c r="E116" s="662" t="s">
        <v>3549</v>
      </c>
      <c r="F116" s="665"/>
      <c r="G116" s="665"/>
      <c r="H116" s="678">
        <v>0</v>
      </c>
      <c r="I116" s="665">
        <v>1</v>
      </c>
      <c r="J116" s="665">
        <v>300.68</v>
      </c>
      <c r="K116" s="678">
        <v>1</v>
      </c>
      <c r="L116" s="665">
        <v>1</v>
      </c>
      <c r="M116" s="666">
        <v>300.68</v>
      </c>
    </row>
    <row r="117" spans="1:13" ht="14.4" customHeight="1" x14ac:dyDescent="0.3">
      <c r="A117" s="661" t="s">
        <v>2742</v>
      </c>
      <c r="B117" s="662" t="s">
        <v>2551</v>
      </c>
      <c r="C117" s="662" t="s">
        <v>1194</v>
      </c>
      <c r="D117" s="662" t="s">
        <v>1089</v>
      </c>
      <c r="E117" s="662" t="s">
        <v>2552</v>
      </c>
      <c r="F117" s="665"/>
      <c r="G117" s="665"/>
      <c r="H117" s="678">
        <v>0</v>
      </c>
      <c r="I117" s="665">
        <v>2</v>
      </c>
      <c r="J117" s="665">
        <v>815.1</v>
      </c>
      <c r="K117" s="678">
        <v>1</v>
      </c>
      <c r="L117" s="665">
        <v>2</v>
      </c>
      <c r="M117" s="666">
        <v>815.1</v>
      </c>
    </row>
    <row r="118" spans="1:13" ht="14.4" customHeight="1" x14ac:dyDescent="0.3">
      <c r="A118" s="661" t="s">
        <v>2742</v>
      </c>
      <c r="B118" s="662" t="s">
        <v>2551</v>
      </c>
      <c r="C118" s="662" t="s">
        <v>1197</v>
      </c>
      <c r="D118" s="662" t="s">
        <v>1089</v>
      </c>
      <c r="E118" s="662" t="s">
        <v>2554</v>
      </c>
      <c r="F118" s="665"/>
      <c r="G118" s="665"/>
      <c r="H118" s="678">
        <v>0</v>
      </c>
      <c r="I118" s="665">
        <v>81</v>
      </c>
      <c r="J118" s="665">
        <v>44014.590000000004</v>
      </c>
      <c r="K118" s="678">
        <v>1</v>
      </c>
      <c r="L118" s="665">
        <v>81</v>
      </c>
      <c r="M118" s="666">
        <v>44014.590000000004</v>
      </c>
    </row>
    <row r="119" spans="1:13" ht="14.4" customHeight="1" x14ac:dyDescent="0.3">
      <c r="A119" s="661" t="s">
        <v>2742</v>
      </c>
      <c r="B119" s="662" t="s">
        <v>2551</v>
      </c>
      <c r="C119" s="662" t="s">
        <v>2781</v>
      </c>
      <c r="D119" s="662" t="s">
        <v>1089</v>
      </c>
      <c r="E119" s="662" t="s">
        <v>2782</v>
      </c>
      <c r="F119" s="665"/>
      <c r="G119" s="665"/>
      <c r="H119" s="678">
        <v>0</v>
      </c>
      <c r="I119" s="665">
        <v>2</v>
      </c>
      <c r="J119" s="665">
        <v>326.02</v>
      </c>
      <c r="K119" s="678">
        <v>1</v>
      </c>
      <c r="L119" s="665">
        <v>2</v>
      </c>
      <c r="M119" s="666">
        <v>326.02</v>
      </c>
    </row>
    <row r="120" spans="1:13" ht="14.4" customHeight="1" x14ac:dyDescent="0.3">
      <c r="A120" s="661" t="s">
        <v>2742</v>
      </c>
      <c r="B120" s="662" t="s">
        <v>2551</v>
      </c>
      <c r="C120" s="662" t="s">
        <v>1088</v>
      </c>
      <c r="D120" s="662" t="s">
        <v>1089</v>
      </c>
      <c r="E120" s="662" t="s">
        <v>2553</v>
      </c>
      <c r="F120" s="665"/>
      <c r="G120" s="665"/>
      <c r="H120" s="678">
        <v>0</v>
      </c>
      <c r="I120" s="665">
        <v>34</v>
      </c>
      <c r="J120" s="665">
        <v>27713.400000000005</v>
      </c>
      <c r="K120" s="678">
        <v>1</v>
      </c>
      <c r="L120" s="665">
        <v>34</v>
      </c>
      <c r="M120" s="666">
        <v>27713.400000000005</v>
      </c>
    </row>
    <row r="121" spans="1:13" ht="14.4" customHeight="1" x14ac:dyDescent="0.3">
      <c r="A121" s="661" t="s">
        <v>2742</v>
      </c>
      <c r="B121" s="662" t="s">
        <v>2558</v>
      </c>
      <c r="C121" s="662" t="s">
        <v>2886</v>
      </c>
      <c r="D121" s="662" t="s">
        <v>2887</v>
      </c>
      <c r="E121" s="662" t="s">
        <v>2888</v>
      </c>
      <c r="F121" s="665">
        <v>1</v>
      </c>
      <c r="G121" s="665">
        <v>344.49</v>
      </c>
      <c r="H121" s="678">
        <v>1</v>
      </c>
      <c r="I121" s="665"/>
      <c r="J121" s="665"/>
      <c r="K121" s="678">
        <v>0</v>
      </c>
      <c r="L121" s="665">
        <v>1</v>
      </c>
      <c r="M121" s="666">
        <v>344.49</v>
      </c>
    </row>
    <row r="122" spans="1:13" ht="14.4" customHeight="1" x14ac:dyDescent="0.3">
      <c r="A122" s="661" t="s">
        <v>2742</v>
      </c>
      <c r="B122" s="662" t="s">
        <v>2561</v>
      </c>
      <c r="C122" s="662" t="s">
        <v>1873</v>
      </c>
      <c r="D122" s="662" t="s">
        <v>1874</v>
      </c>
      <c r="E122" s="662" t="s">
        <v>1192</v>
      </c>
      <c r="F122" s="665"/>
      <c r="G122" s="665"/>
      <c r="H122" s="678">
        <v>0</v>
      </c>
      <c r="I122" s="665">
        <v>1</v>
      </c>
      <c r="J122" s="665">
        <v>70.23</v>
      </c>
      <c r="K122" s="678">
        <v>1</v>
      </c>
      <c r="L122" s="665">
        <v>1</v>
      </c>
      <c r="M122" s="666">
        <v>70.23</v>
      </c>
    </row>
    <row r="123" spans="1:13" ht="14.4" customHeight="1" x14ac:dyDescent="0.3">
      <c r="A123" s="661" t="s">
        <v>2742</v>
      </c>
      <c r="B123" s="662" t="s">
        <v>2643</v>
      </c>
      <c r="C123" s="662" t="s">
        <v>3718</v>
      </c>
      <c r="D123" s="662" t="s">
        <v>3719</v>
      </c>
      <c r="E123" s="662" t="s">
        <v>3720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2742</v>
      </c>
      <c r="B124" s="662" t="s">
        <v>2568</v>
      </c>
      <c r="C124" s="662" t="s">
        <v>1881</v>
      </c>
      <c r="D124" s="662" t="s">
        <v>2671</v>
      </c>
      <c r="E124" s="662" t="s">
        <v>1192</v>
      </c>
      <c r="F124" s="665"/>
      <c r="G124" s="665"/>
      <c r="H124" s="678">
        <v>0</v>
      </c>
      <c r="I124" s="665">
        <v>2</v>
      </c>
      <c r="J124" s="665">
        <v>117.72</v>
      </c>
      <c r="K124" s="678">
        <v>1</v>
      </c>
      <c r="L124" s="665">
        <v>2</v>
      </c>
      <c r="M124" s="666">
        <v>117.72</v>
      </c>
    </row>
    <row r="125" spans="1:13" ht="14.4" customHeight="1" x14ac:dyDescent="0.3">
      <c r="A125" s="661" t="s">
        <v>2742</v>
      </c>
      <c r="B125" s="662" t="s">
        <v>2568</v>
      </c>
      <c r="C125" s="662" t="s">
        <v>3610</v>
      </c>
      <c r="D125" s="662" t="s">
        <v>2671</v>
      </c>
      <c r="E125" s="662" t="s">
        <v>963</v>
      </c>
      <c r="F125" s="665"/>
      <c r="G125" s="665"/>
      <c r="H125" s="678">
        <v>0</v>
      </c>
      <c r="I125" s="665">
        <v>1</v>
      </c>
      <c r="J125" s="665">
        <v>196.21</v>
      </c>
      <c r="K125" s="678">
        <v>1</v>
      </c>
      <c r="L125" s="665">
        <v>1</v>
      </c>
      <c r="M125" s="666">
        <v>196.21</v>
      </c>
    </row>
    <row r="126" spans="1:13" ht="14.4" customHeight="1" x14ac:dyDescent="0.3">
      <c r="A126" s="661" t="s">
        <v>2742</v>
      </c>
      <c r="B126" s="662" t="s">
        <v>2586</v>
      </c>
      <c r="C126" s="662" t="s">
        <v>1272</v>
      </c>
      <c r="D126" s="662" t="s">
        <v>2587</v>
      </c>
      <c r="E126" s="662" t="s">
        <v>2588</v>
      </c>
      <c r="F126" s="665"/>
      <c r="G126" s="665"/>
      <c r="H126" s="678">
        <v>0</v>
      </c>
      <c r="I126" s="665">
        <v>14</v>
      </c>
      <c r="J126" s="665">
        <v>2161.0400000000004</v>
      </c>
      <c r="K126" s="678">
        <v>1</v>
      </c>
      <c r="L126" s="665">
        <v>14</v>
      </c>
      <c r="M126" s="666">
        <v>2161.0400000000004</v>
      </c>
    </row>
    <row r="127" spans="1:13" ht="14.4" customHeight="1" x14ac:dyDescent="0.3">
      <c r="A127" s="661" t="s">
        <v>2742</v>
      </c>
      <c r="B127" s="662" t="s">
        <v>2586</v>
      </c>
      <c r="C127" s="662" t="s">
        <v>3604</v>
      </c>
      <c r="D127" s="662" t="s">
        <v>2587</v>
      </c>
      <c r="E127" s="662" t="s">
        <v>2588</v>
      </c>
      <c r="F127" s="665">
        <v>2</v>
      </c>
      <c r="G127" s="665">
        <v>308.72000000000003</v>
      </c>
      <c r="H127" s="678">
        <v>1</v>
      </c>
      <c r="I127" s="665"/>
      <c r="J127" s="665"/>
      <c r="K127" s="678">
        <v>0</v>
      </c>
      <c r="L127" s="665">
        <v>2</v>
      </c>
      <c r="M127" s="666">
        <v>308.72000000000003</v>
      </c>
    </row>
    <row r="128" spans="1:13" ht="14.4" customHeight="1" x14ac:dyDescent="0.3">
      <c r="A128" s="661" t="s">
        <v>2742</v>
      </c>
      <c r="B128" s="662" t="s">
        <v>2586</v>
      </c>
      <c r="C128" s="662" t="s">
        <v>2965</v>
      </c>
      <c r="D128" s="662" t="s">
        <v>2587</v>
      </c>
      <c r="E128" s="662" t="s">
        <v>2951</v>
      </c>
      <c r="F128" s="665"/>
      <c r="G128" s="665"/>
      <c r="H128" s="678">
        <v>0</v>
      </c>
      <c r="I128" s="665">
        <v>1</v>
      </c>
      <c r="J128" s="665">
        <v>225.06</v>
      </c>
      <c r="K128" s="678">
        <v>1</v>
      </c>
      <c r="L128" s="665">
        <v>1</v>
      </c>
      <c r="M128" s="666">
        <v>225.06</v>
      </c>
    </row>
    <row r="129" spans="1:13" ht="14.4" customHeight="1" x14ac:dyDescent="0.3">
      <c r="A129" s="661" t="s">
        <v>2742</v>
      </c>
      <c r="B129" s="662" t="s">
        <v>2593</v>
      </c>
      <c r="C129" s="662" t="s">
        <v>1247</v>
      </c>
      <c r="D129" s="662" t="s">
        <v>1248</v>
      </c>
      <c r="E129" s="662" t="s">
        <v>2594</v>
      </c>
      <c r="F129" s="665"/>
      <c r="G129" s="665"/>
      <c r="H129" s="678">
        <v>0</v>
      </c>
      <c r="I129" s="665">
        <v>21</v>
      </c>
      <c r="J129" s="665">
        <v>3580.92</v>
      </c>
      <c r="K129" s="678">
        <v>1</v>
      </c>
      <c r="L129" s="665">
        <v>21</v>
      </c>
      <c r="M129" s="666">
        <v>3580.92</v>
      </c>
    </row>
    <row r="130" spans="1:13" ht="14.4" customHeight="1" x14ac:dyDescent="0.3">
      <c r="A130" s="661" t="s">
        <v>2742</v>
      </c>
      <c r="B130" s="662" t="s">
        <v>2593</v>
      </c>
      <c r="C130" s="662" t="s">
        <v>2892</v>
      </c>
      <c r="D130" s="662" t="s">
        <v>2743</v>
      </c>
      <c r="E130" s="662"/>
      <c r="F130" s="665">
        <v>2</v>
      </c>
      <c r="G130" s="665">
        <v>341.04</v>
      </c>
      <c r="H130" s="678">
        <v>1</v>
      </c>
      <c r="I130" s="665"/>
      <c r="J130" s="665"/>
      <c r="K130" s="678">
        <v>0</v>
      </c>
      <c r="L130" s="665">
        <v>2</v>
      </c>
      <c r="M130" s="666">
        <v>341.04</v>
      </c>
    </row>
    <row r="131" spans="1:13" ht="14.4" customHeight="1" x14ac:dyDescent="0.3">
      <c r="A131" s="661" t="s">
        <v>2742</v>
      </c>
      <c r="B131" s="662" t="s">
        <v>4548</v>
      </c>
      <c r="C131" s="662" t="s">
        <v>3617</v>
      </c>
      <c r="D131" s="662" t="s">
        <v>3618</v>
      </c>
      <c r="E131" s="662" t="s">
        <v>3030</v>
      </c>
      <c r="F131" s="665">
        <v>1</v>
      </c>
      <c r="G131" s="665">
        <v>119.69</v>
      </c>
      <c r="H131" s="678">
        <v>1</v>
      </c>
      <c r="I131" s="665"/>
      <c r="J131" s="665"/>
      <c r="K131" s="678">
        <v>0</v>
      </c>
      <c r="L131" s="665">
        <v>1</v>
      </c>
      <c r="M131" s="666">
        <v>119.69</v>
      </c>
    </row>
    <row r="132" spans="1:13" ht="14.4" customHeight="1" x14ac:dyDescent="0.3">
      <c r="A132" s="661" t="s">
        <v>2742</v>
      </c>
      <c r="B132" s="662" t="s">
        <v>4548</v>
      </c>
      <c r="C132" s="662" t="s">
        <v>3611</v>
      </c>
      <c r="D132" s="662" t="s">
        <v>3612</v>
      </c>
      <c r="E132" s="662" t="s">
        <v>3030</v>
      </c>
      <c r="F132" s="665"/>
      <c r="G132" s="665"/>
      <c r="H132" s="678">
        <v>0</v>
      </c>
      <c r="I132" s="665">
        <v>6</v>
      </c>
      <c r="J132" s="665">
        <v>423.24</v>
      </c>
      <c r="K132" s="678">
        <v>1</v>
      </c>
      <c r="L132" s="665">
        <v>6</v>
      </c>
      <c r="M132" s="666">
        <v>423.24</v>
      </c>
    </row>
    <row r="133" spans="1:13" ht="14.4" customHeight="1" x14ac:dyDescent="0.3">
      <c r="A133" s="661" t="s">
        <v>2742</v>
      </c>
      <c r="B133" s="662" t="s">
        <v>4548</v>
      </c>
      <c r="C133" s="662" t="s">
        <v>2855</v>
      </c>
      <c r="D133" s="662" t="s">
        <v>2856</v>
      </c>
      <c r="E133" s="662" t="s">
        <v>2857</v>
      </c>
      <c r="F133" s="665"/>
      <c r="G133" s="665"/>
      <c r="H133" s="678">
        <v>0</v>
      </c>
      <c r="I133" s="665">
        <v>3</v>
      </c>
      <c r="J133" s="665">
        <v>359.1</v>
      </c>
      <c r="K133" s="678">
        <v>1</v>
      </c>
      <c r="L133" s="665">
        <v>3</v>
      </c>
      <c r="M133" s="666">
        <v>359.1</v>
      </c>
    </row>
    <row r="134" spans="1:13" ht="14.4" customHeight="1" x14ac:dyDescent="0.3">
      <c r="A134" s="661" t="s">
        <v>2742</v>
      </c>
      <c r="B134" s="662" t="s">
        <v>4548</v>
      </c>
      <c r="C134" s="662" t="s">
        <v>3613</v>
      </c>
      <c r="D134" s="662" t="s">
        <v>3612</v>
      </c>
      <c r="E134" s="662" t="s">
        <v>3614</v>
      </c>
      <c r="F134" s="665"/>
      <c r="G134" s="665"/>
      <c r="H134" s="678">
        <v>0</v>
      </c>
      <c r="I134" s="665">
        <v>7</v>
      </c>
      <c r="J134" s="665">
        <v>2976.19</v>
      </c>
      <c r="K134" s="678">
        <v>1</v>
      </c>
      <c r="L134" s="665">
        <v>7</v>
      </c>
      <c r="M134" s="666">
        <v>2976.19</v>
      </c>
    </row>
    <row r="135" spans="1:13" ht="14.4" customHeight="1" x14ac:dyDescent="0.3">
      <c r="A135" s="661" t="s">
        <v>2742</v>
      </c>
      <c r="B135" s="662" t="s">
        <v>4548</v>
      </c>
      <c r="C135" s="662" t="s">
        <v>3615</v>
      </c>
      <c r="D135" s="662" t="s">
        <v>3612</v>
      </c>
      <c r="E135" s="662" t="s">
        <v>3616</v>
      </c>
      <c r="F135" s="665">
        <v>3</v>
      </c>
      <c r="G135" s="665">
        <v>0</v>
      </c>
      <c r="H135" s="678"/>
      <c r="I135" s="665"/>
      <c r="J135" s="665"/>
      <c r="K135" s="678"/>
      <c r="L135" s="665">
        <v>3</v>
      </c>
      <c r="M135" s="666">
        <v>0</v>
      </c>
    </row>
    <row r="136" spans="1:13" ht="14.4" customHeight="1" x14ac:dyDescent="0.3">
      <c r="A136" s="661" t="s">
        <v>2742</v>
      </c>
      <c r="B136" s="662" t="s">
        <v>2679</v>
      </c>
      <c r="C136" s="662" t="s">
        <v>1957</v>
      </c>
      <c r="D136" s="662" t="s">
        <v>1958</v>
      </c>
      <c r="E136" s="662" t="s">
        <v>2594</v>
      </c>
      <c r="F136" s="665"/>
      <c r="G136" s="665"/>
      <c r="H136" s="678">
        <v>0</v>
      </c>
      <c r="I136" s="665">
        <v>3</v>
      </c>
      <c r="J136" s="665">
        <v>200.45999999999998</v>
      </c>
      <c r="K136" s="678">
        <v>1</v>
      </c>
      <c r="L136" s="665">
        <v>3</v>
      </c>
      <c r="M136" s="666">
        <v>200.45999999999998</v>
      </c>
    </row>
    <row r="137" spans="1:13" ht="14.4" customHeight="1" x14ac:dyDescent="0.3">
      <c r="A137" s="661" t="s">
        <v>2742</v>
      </c>
      <c r="B137" s="662" t="s">
        <v>2704</v>
      </c>
      <c r="C137" s="662" t="s">
        <v>3112</v>
      </c>
      <c r="D137" s="662" t="s">
        <v>2340</v>
      </c>
      <c r="E137" s="662" t="s">
        <v>3113</v>
      </c>
      <c r="F137" s="665"/>
      <c r="G137" s="665"/>
      <c r="H137" s="678">
        <v>0</v>
      </c>
      <c r="I137" s="665">
        <v>1</v>
      </c>
      <c r="J137" s="665">
        <v>73.069999999999993</v>
      </c>
      <c r="K137" s="678">
        <v>1</v>
      </c>
      <c r="L137" s="665">
        <v>1</v>
      </c>
      <c r="M137" s="666">
        <v>73.069999999999993</v>
      </c>
    </row>
    <row r="138" spans="1:13" ht="14.4" customHeight="1" x14ac:dyDescent="0.3">
      <c r="A138" s="661" t="s">
        <v>2742</v>
      </c>
      <c r="B138" s="662" t="s">
        <v>2606</v>
      </c>
      <c r="C138" s="662" t="s">
        <v>1160</v>
      </c>
      <c r="D138" s="662" t="s">
        <v>1074</v>
      </c>
      <c r="E138" s="662" t="s">
        <v>2607</v>
      </c>
      <c r="F138" s="665"/>
      <c r="G138" s="665"/>
      <c r="H138" s="678">
        <v>0</v>
      </c>
      <c r="I138" s="665">
        <v>1</v>
      </c>
      <c r="J138" s="665">
        <v>24.22</v>
      </c>
      <c r="K138" s="678">
        <v>1</v>
      </c>
      <c r="L138" s="665">
        <v>1</v>
      </c>
      <c r="M138" s="666">
        <v>24.22</v>
      </c>
    </row>
    <row r="139" spans="1:13" ht="14.4" customHeight="1" x14ac:dyDescent="0.3">
      <c r="A139" s="661" t="s">
        <v>2742</v>
      </c>
      <c r="B139" s="662" t="s">
        <v>2606</v>
      </c>
      <c r="C139" s="662" t="s">
        <v>1073</v>
      </c>
      <c r="D139" s="662" t="s">
        <v>1074</v>
      </c>
      <c r="E139" s="662" t="s">
        <v>2608</v>
      </c>
      <c r="F139" s="665"/>
      <c r="G139" s="665"/>
      <c r="H139" s="678">
        <v>0</v>
      </c>
      <c r="I139" s="665">
        <v>23</v>
      </c>
      <c r="J139" s="665">
        <v>1054.26</v>
      </c>
      <c r="K139" s="678">
        <v>1</v>
      </c>
      <c r="L139" s="665">
        <v>23</v>
      </c>
      <c r="M139" s="666">
        <v>1054.26</v>
      </c>
    </row>
    <row r="140" spans="1:13" ht="14.4" customHeight="1" x14ac:dyDescent="0.3">
      <c r="A140" s="661" t="s">
        <v>2742</v>
      </c>
      <c r="B140" s="662" t="s">
        <v>2606</v>
      </c>
      <c r="C140" s="662" t="s">
        <v>3114</v>
      </c>
      <c r="D140" s="662" t="s">
        <v>3115</v>
      </c>
      <c r="E140" s="662" t="s">
        <v>3116</v>
      </c>
      <c r="F140" s="665">
        <v>2</v>
      </c>
      <c r="G140" s="665">
        <v>84.960000000000008</v>
      </c>
      <c r="H140" s="678">
        <v>1</v>
      </c>
      <c r="I140" s="665"/>
      <c r="J140" s="665"/>
      <c r="K140" s="678">
        <v>0</v>
      </c>
      <c r="L140" s="665">
        <v>2</v>
      </c>
      <c r="M140" s="666">
        <v>84.960000000000008</v>
      </c>
    </row>
    <row r="141" spans="1:13" ht="14.4" customHeight="1" x14ac:dyDescent="0.3">
      <c r="A141" s="661" t="s">
        <v>2742</v>
      </c>
      <c r="B141" s="662" t="s">
        <v>4549</v>
      </c>
      <c r="C141" s="662" t="s">
        <v>3488</v>
      </c>
      <c r="D141" s="662" t="s">
        <v>3096</v>
      </c>
      <c r="E141" s="662" t="s">
        <v>3489</v>
      </c>
      <c r="F141" s="665"/>
      <c r="G141" s="665"/>
      <c r="H141" s="678">
        <v>0</v>
      </c>
      <c r="I141" s="665">
        <v>1</v>
      </c>
      <c r="J141" s="665">
        <v>206.53</v>
      </c>
      <c r="K141" s="678">
        <v>1</v>
      </c>
      <c r="L141" s="665">
        <v>1</v>
      </c>
      <c r="M141" s="666">
        <v>206.53</v>
      </c>
    </row>
    <row r="142" spans="1:13" ht="14.4" customHeight="1" x14ac:dyDescent="0.3">
      <c r="A142" s="661" t="s">
        <v>2742</v>
      </c>
      <c r="B142" s="662" t="s">
        <v>4549</v>
      </c>
      <c r="C142" s="662" t="s">
        <v>3095</v>
      </c>
      <c r="D142" s="662" t="s">
        <v>3096</v>
      </c>
      <c r="E142" s="662" t="s">
        <v>3097</v>
      </c>
      <c r="F142" s="665"/>
      <c r="G142" s="665"/>
      <c r="H142" s="678">
        <v>0</v>
      </c>
      <c r="I142" s="665">
        <v>53</v>
      </c>
      <c r="J142" s="665">
        <v>32838.800000000003</v>
      </c>
      <c r="K142" s="678">
        <v>1</v>
      </c>
      <c r="L142" s="665">
        <v>53</v>
      </c>
      <c r="M142" s="666">
        <v>32838.800000000003</v>
      </c>
    </row>
    <row r="143" spans="1:13" ht="14.4" customHeight="1" x14ac:dyDescent="0.3">
      <c r="A143" s="661" t="s">
        <v>2742</v>
      </c>
      <c r="B143" s="662" t="s">
        <v>2609</v>
      </c>
      <c r="C143" s="662" t="s">
        <v>3548</v>
      </c>
      <c r="D143" s="662" t="s">
        <v>2610</v>
      </c>
      <c r="E143" s="662" t="s">
        <v>3549</v>
      </c>
      <c r="F143" s="665">
        <v>4</v>
      </c>
      <c r="G143" s="665">
        <v>1202.72</v>
      </c>
      <c r="H143" s="678">
        <v>1</v>
      </c>
      <c r="I143" s="665"/>
      <c r="J143" s="665"/>
      <c r="K143" s="678">
        <v>0</v>
      </c>
      <c r="L143" s="665">
        <v>4</v>
      </c>
      <c r="M143" s="666">
        <v>1202.72</v>
      </c>
    </row>
    <row r="144" spans="1:13" ht="14.4" customHeight="1" x14ac:dyDescent="0.3">
      <c r="A144" s="661" t="s">
        <v>2742</v>
      </c>
      <c r="B144" s="662" t="s">
        <v>2609</v>
      </c>
      <c r="C144" s="662" t="s">
        <v>1123</v>
      </c>
      <c r="D144" s="662" t="s">
        <v>1120</v>
      </c>
      <c r="E144" s="662" t="s">
        <v>2613</v>
      </c>
      <c r="F144" s="665"/>
      <c r="G144" s="665"/>
      <c r="H144" s="678">
        <v>0</v>
      </c>
      <c r="I144" s="665">
        <v>3</v>
      </c>
      <c r="J144" s="665">
        <v>281.88</v>
      </c>
      <c r="K144" s="678">
        <v>1</v>
      </c>
      <c r="L144" s="665">
        <v>3</v>
      </c>
      <c r="M144" s="666">
        <v>281.88</v>
      </c>
    </row>
    <row r="145" spans="1:13" ht="14.4" customHeight="1" x14ac:dyDescent="0.3">
      <c r="A145" s="661" t="s">
        <v>2742</v>
      </c>
      <c r="B145" s="662" t="s">
        <v>2609</v>
      </c>
      <c r="C145" s="662" t="s">
        <v>3550</v>
      </c>
      <c r="D145" s="662" t="s">
        <v>3551</v>
      </c>
      <c r="E145" s="662" t="s">
        <v>3549</v>
      </c>
      <c r="F145" s="665"/>
      <c r="G145" s="665"/>
      <c r="H145" s="678">
        <v>0</v>
      </c>
      <c r="I145" s="665">
        <v>5</v>
      </c>
      <c r="J145" s="665">
        <v>1503.4</v>
      </c>
      <c r="K145" s="678">
        <v>1</v>
      </c>
      <c r="L145" s="665">
        <v>5</v>
      </c>
      <c r="M145" s="666">
        <v>1503.4</v>
      </c>
    </row>
    <row r="146" spans="1:13" ht="14.4" customHeight="1" x14ac:dyDescent="0.3">
      <c r="A146" s="661" t="s">
        <v>2742</v>
      </c>
      <c r="B146" s="662" t="s">
        <v>2628</v>
      </c>
      <c r="C146" s="662" t="s">
        <v>3643</v>
      </c>
      <c r="D146" s="662" t="s">
        <v>3644</v>
      </c>
      <c r="E146" s="662" t="s">
        <v>3645</v>
      </c>
      <c r="F146" s="665">
        <v>2</v>
      </c>
      <c r="G146" s="665">
        <v>548.42000000000007</v>
      </c>
      <c r="H146" s="678">
        <v>1</v>
      </c>
      <c r="I146" s="665"/>
      <c r="J146" s="665"/>
      <c r="K146" s="678">
        <v>0</v>
      </c>
      <c r="L146" s="665">
        <v>2</v>
      </c>
      <c r="M146" s="666">
        <v>548.42000000000007</v>
      </c>
    </row>
    <row r="147" spans="1:13" ht="14.4" customHeight="1" x14ac:dyDescent="0.3">
      <c r="A147" s="661" t="s">
        <v>2742</v>
      </c>
      <c r="B147" s="662" t="s">
        <v>2628</v>
      </c>
      <c r="C147" s="662" t="s">
        <v>1860</v>
      </c>
      <c r="D147" s="662" t="s">
        <v>1130</v>
      </c>
      <c r="E147" s="662" t="s">
        <v>2694</v>
      </c>
      <c r="F147" s="665"/>
      <c r="G147" s="665"/>
      <c r="H147" s="678">
        <v>0</v>
      </c>
      <c r="I147" s="665">
        <v>1</v>
      </c>
      <c r="J147" s="665">
        <v>227.32</v>
      </c>
      <c r="K147" s="678">
        <v>1</v>
      </c>
      <c r="L147" s="665">
        <v>1</v>
      </c>
      <c r="M147" s="666">
        <v>227.32</v>
      </c>
    </row>
    <row r="148" spans="1:13" ht="14.4" customHeight="1" x14ac:dyDescent="0.3">
      <c r="A148" s="661" t="s">
        <v>2744</v>
      </c>
      <c r="B148" s="662" t="s">
        <v>2551</v>
      </c>
      <c r="C148" s="662" t="s">
        <v>1197</v>
      </c>
      <c r="D148" s="662" t="s">
        <v>1089</v>
      </c>
      <c r="E148" s="662" t="s">
        <v>2554</v>
      </c>
      <c r="F148" s="665"/>
      <c r="G148" s="665"/>
      <c r="H148" s="678">
        <v>0</v>
      </c>
      <c r="I148" s="665">
        <v>7</v>
      </c>
      <c r="J148" s="665">
        <v>3803.7299999999996</v>
      </c>
      <c r="K148" s="678">
        <v>1</v>
      </c>
      <c r="L148" s="665">
        <v>7</v>
      </c>
      <c r="M148" s="666">
        <v>3803.7299999999996</v>
      </c>
    </row>
    <row r="149" spans="1:13" ht="14.4" customHeight="1" x14ac:dyDescent="0.3">
      <c r="A149" s="661" t="s">
        <v>2744</v>
      </c>
      <c r="B149" s="662" t="s">
        <v>2551</v>
      </c>
      <c r="C149" s="662" t="s">
        <v>1088</v>
      </c>
      <c r="D149" s="662" t="s">
        <v>1089</v>
      </c>
      <c r="E149" s="662" t="s">
        <v>2553</v>
      </c>
      <c r="F149" s="665"/>
      <c r="G149" s="665"/>
      <c r="H149" s="678">
        <v>0</v>
      </c>
      <c r="I149" s="665">
        <v>33</v>
      </c>
      <c r="J149" s="665">
        <v>26898.300000000003</v>
      </c>
      <c r="K149" s="678">
        <v>1</v>
      </c>
      <c r="L149" s="665">
        <v>33</v>
      </c>
      <c r="M149" s="666">
        <v>26898.300000000003</v>
      </c>
    </row>
    <row r="150" spans="1:13" ht="14.4" customHeight="1" x14ac:dyDescent="0.3">
      <c r="A150" s="661" t="s">
        <v>2744</v>
      </c>
      <c r="B150" s="662" t="s">
        <v>2551</v>
      </c>
      <c r="C150" s="662" t="s">
        <v>1092</v>
      </c>
      <c r="D150" s="662" t="s">
        <v>1089</v>
      </c>
      <c r="E150" s="662" t="s">
        <v>2555</v>
      </c>
      <c r="F150" s="665"/>
      <c r="G150" s="665"/>
      <c r="H150" s="678">
        <v>0</v>
      </c>
      <c r="I150" s="665">
        <v>8</v>
      </c>
      <c r="J150" s="665">
        <v>7389.920000000001</v>
      </c>
      <c r="K150" s="678">
        <v>1</v>
      </c>
      <c r="L150" s="665">
        <v>8</v>
      </c>
      <c r="M150" s="666">
        <v>7389.920000000001</v>
      </c>
    </row>
    <row r="151" spans="1:13" ht="14.4" customHeight="1" x14ac:dyDescent="0.3">
      <c r="A151" s="661" t="s">
        <v>2744</v>
      </c>
      <c r="B151" s="662" t="s">
        <v>2551</v>
      </c>
      <c r="C151" s="662" t="s">
        <v>3005</v>
      </c>
      <c r="D151" s="662" t="s">
        <v>1543</v>
      </c>
      <c r="E151" s="662" t="s">
        <v>2663</v>
      </c>
      <c r="F151" s="665"/>
      <c r="G151" s="665"/>
      <c r="H151" s="678">
        <v>0</v>
      </c>
      <c r="I151" s="665">
        <v>1</v>
      </c>
      <c r="J151" s="665">
        <v>2309.36</v>
      </c>
      <c r="K151" s="678">
        <v>1</v>
      </c>
      <c r="L151" s="665">
        <v>1</v>
      </c>
      <c r="M151" s="666">
        <v>2309.36</v>
      </c>
    </row>
    <row r="152" spans="1:13" ht="14.4" customHeight="1" x14ac:dyDescent="0.3">
      <c r="A152" s="661" t="s">
        <v>2744</v>
      </c>
      <c r="B152" s="662" t="s">
        <v>2586</v>
      </c>
      <c r="C152" s="662" t="s">
        <v>1272</v>
      </c>
      <c r="D152" s="662" t="s">
        <v>2587</v>
      </c>
      <c r="E152" s="662" t="s">
        <v>2588</v>
      </c>
      <c r="F152" s="665"/>
      <c r="G152" s="665"/>
      <c r="H152" s="678">
        <v>0</v>
      </c>
      <c r="I152" s="665">
        <v>1</v>
      </c>
      <c r="J152" s="665">
        <v>154.36000000000001</v>
      </c>
      <c r="K152" s="678">
        <v>1</v>
      </c>
      <c r="L152" s="665">
        <v>1</v>
      </c>
      <c r="M152" s="666">
        <v>154.36000000000001</v>
      </c>
    </row>
    <row r="153" spans="1:13" ht="14.4" customHeight="1" x14ac:dyDescent="0.3">
      <c r="A153" s="661" t="s">
        <v>2744</v>
      </c>
      <c r="B153" s="662" t="s">
        <v>2593</v>
      </c>
      <c r="C153" s="662" t="s">
        <v>1247</v>
      </c>
      <c r="D153" s="662" t="s">
        <v>1248</v>
      </c>
      <c r="E153" s="662" t="s">
        <v>2594</v>
      </c>
      <c r="F153" s="665"/>
      <c r="G153" s="665"/>
      <c r="H153" s="678">
        <v>0</v>
      </c>
      <c r="I153" s="665">
        <v>5</v>
      </c>
      <c r="J153" s="665">
        <v>852.6</v>
      </c>
      <c r="K153" s="678">
        <v>1</v>
      </c>
      <c r="L153" s="665">
        <v>5</v>
      </c>
      <c r="M153" s="666">
        <v>852.6</v>
      </c>
    </row>
    <row r="154" spans="1:13" ht="14.4" customHeight="1" x14ac:dyDescent="0.3">
      <c r="A154" s="661" t="s">
        <v>2744</v>
      </c>
      <c r="B154" s="662" t="s">
        <v>2704</v>
      </c>
      <c r="C154" s="662" t="s">
        <v>3112</v>
      </c>
      <c r="D154" s="662" t="s">
        <v>2340</v>
      </c>
      <c r="E154" s="662" t="s">
        <v>3113</v>
      </c>
      <c r="F154" s="665"/>
      <c r="G154" s="665"/>
      <c r="H154" s="678">
        <v>0</v>
      </c>
      <c r="I154" s="665">
        <v>21</v>
      </c>
      <c r="J154" s="665">
        <v>1914.7899999999997</v>
      </c>
      <c r="K154" s="678">
        <v>1</v>
      </c>
      <c r="L154" s="665">
        <v>21</v>
      </c>
      <c r="M154" s="666">
        <v>1914.7899999999997</v>
      </c>
    </row>
    <row r="155" spans="1:13" ht="14.4" customHeight="1" x14ac:dyDescent="0.3">
      <c r="A155" s="661" t="s">
        <v>2744</v>
      </c>
      <c r="B155" s="662" t="s">
        <v>2704</v>
      </c>
      <c r="C155" s="662" t="s">
        <v>2339</v>
      </c>
      <c r="D155" s="662" t="s">
        <v>2340</v>
      </c>
      <c r="E155" s="662" t="s">
        <v>2341</v>
      </c>
      <c r="F155" s="665"/>
      <c r="G155" s="665"/>
      <c r="H155" s="678">
        <v>0</v>
      </c>
      <c r="I155" s="665">
        <v>3</v>
      </c>
      <c r="J155" s="665">
        <v>533.51</v>
      </c>
      <c r="K155" s="678">
        <v>1</v>
      </c>
      <c r="L155" s="665">
        <v>3</v>
      </c>
      <c r="M155" s="666">
        <v>533.51</v>
      </c>
    </row>
    <row r="156" spans="1:13" ht="14.4" customHeight="1" x14ac:dyDescent="0.3">
      <c r="A156" s="661" t="s">
        <v>2744</v>
      </c>
      <c r="B156" s="662" t="s">
        <v>2704</v>
      </c>
      <c r="C156" s="662" t="s">
        <v>2957</v>
      </c>
      <c r="D156" s="662" t="s">
        <v>2340</v>
      </c>
      <c r="E156" s="662" t="s">
        <v>2958</v>
      </c>
      <c r="F156" s="665"/>
      <c r="G156" s="665"/>
      <c r="H156" s="678">
        <v>0</v>
      </c>
      <c r="I156" s="665">
        <v>3</v>
      </c>
      <c r="J156" s="665">
        <v>177.84</v>
      </c>
      <c r="K156" s="678">
        <v>1</v>
      </c>
      <c r="L156" s="665">
        <v>3</v>
      </c>
      <c r="M156" s="666">
        <v>177.84</v>
      </c>
    </row>
    <row r="157" spans="1:13" ht="14.4" customHeight="1" x14ac:dyDescent="0.3">
      <c r="A157" s="661" t="s">
        <v>2744</v>
      </c>
      <c r="B157" s="662" t="s">
        <v>2606</v>
      </c>
      <c r="C157" s="662" t="s">
        <v>1073</v>
      </c>
      <c r="D157" s="662" t="s">
        <v>1074</v>
      </c>
      <c r="E157" s="662" t="s">
        <v>2608</v>
      </c>
      <c r="F157" s="665"/>
      <c r="G157" s="665"/>
      <c r="H157" s="678">
        <v>0</v>
      </c>
      <c r="I157" s="665">
        <v>10</v>
      </c>
      <c r="J157" s="665">
        <v>436.68000000000012</v>
      </c>
      <c r="K157" s="678">
        <v>1</v>
      </c>
      <c r="L157" s="665">
        <v>10</v>
      </c>
      <c r="M157" s="666">
        <v>436.68000000000012</v>
      </c>
    </row>
    <row r="158" spans="1:13" ht="14.4" customHeight="1" x14ac:dyDescent="0.3">
      <c r="A158" s="661" t="s">
        <v>2744</v>
      </c>
      <c r="B158" s="662" t="s">
        <v>2606</v>
      </c>
      <c r="C158" s="662" t="s">
        <v>2831</v>
      </c>
      <c r="D158" s="662" t="s">
        <v>1074</v>
      </c>
      <c r="E158" s="662" t="s">
        <v>2832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2744</v>
      </c>
      <c r="B159" s="662" t="s">
        <v>2606</v>
      </c>
      <c r="C159" s="662" t="s">
        <v>3816</v>
      </c>
      <c r="D159" s="662" t="s">
        <v>3115</v>
      </c>
      <c r="E159" s="662" t="s">
        <v>3817</v>
      </c>
      <c r="F159" s="665">
        <v>1</v>
      </c>
      <c r="G159" s="665">
        <v>0</v>
      </c>
      <c r="H159" s="678"/>
      <c r="I159" s="665"/>
      <c r="J159" s="665"/>
      <c r="K159" s="678"/>
      <c r="L159" s="665">
        <v>1</v>
      </c>
      <c r="M159" s="666">
        <v>0</v>
      </c>
    </row>
    <row r="160" spans="1:13" ht="14.4" customHeight="1" x14ac:dyDescent="0.3">
      <c r="A160" s="661" t="s">
        <v>2744</v>
      </c>
      <c r="B160" s="662" t="s">
        <v>2606</v>
      </c>
      <c r="C160" s="662" t="s">
        <v>3818</v>
      </c>
      <c r="D160" s="662" t="s">
        <v>1074</v>
      </c>
      <c r="E160" s="662" t="s">
        <v>2608</v>
      </c>
      <c r="F160" s="665">
        <v>2</v>
      </c>
      <c r="G160" s="665">
        <v>84.960000000000008</v>
      </c>
      <c r="H160" s="678">
        <v>1</v>
      </c>
      <c r="I160" s="665"/>
      <c r="J160" s="665"/>
      <c r="K160" s="678">
        <v>0</v>
      </c>
      <c r="L160" s="665">
        <v>2</v>
      </c>
      <c r="M160" s="666">
        <v>84.960000000000008</v>
      </c>
    </row>
    <row r="161" spans="1:13" ht="14.4" customHeight="1" x14ac:dyDescent="0.3">
      <c r="A161" s="661" t="s">
        <v>2744</v>
      </c>
      <c r="B161" s="662" t="s">
        <v>2609</v>
      </c>
      <c r="C161" s="662" t="s">
        <v>3140</v>
      </c>
      <c r="D161" s="662" t="s">
        <v>3141</v>
      </c>
      <c r="E161" s="662" t="s">
        <v>3142</v>
      </c>
      <c r="F161" s="665"/>
      <c r="G161" s="665"/>
      <c r="H161" s="678">
        <v>0</v>
      </c>
      <c r="I161" s="665">
        <v>1</v>
      </c>
      <c r="J161" s="665">
        <v>140.94999999999999</v>
      </c>
      <c r="K161" s="678">
        <v>1</v>
      </c>
      <c r="L161" s="665">
        <v>1</v>
      </c>
      <c r="M161" s="666">
        <v>140.94999999999999</v>
      </c>
    </row>
    <row r="162" spans="1:13" ht="14.4" customHeight="1" x14ac:dyDescent="0.3">
      <c r="A162" s="661" t="s">
        <v>2744</v>
      </c>
      <c r="B162" s="662" t="s">
        <v>2609</v>
      </c>
      <c r="C162" s="662" t="s">
        <v>1123</v>
      </c>
      <c r="D162" s="662" t="s">
        <v>1120</v>
      </c>
      <c r="E162" s="662" t="s">
        <v>2613</v>
      </c>
      <c r="F162" s="665"/>
      <c r="G162" s="665"/>
      <c r="H162" s="678">
        <v>0</v>
      </c>
      <c r="I162" s="665">
        <v>1</v>
      </c>
      <c r="J162" s="665">
        <v>93.96</v>
      </c>
      <c r="K162" s="678">
        <v>1</v>
      </c>
      <c r="L162" s="665">
        <v>1</v>
      </c>
      <c r="M162" s="666">
        <v>93.96</v>
      </c>
    </row>
    <row r="163" spans="1:13" ht="14.4" customHeight="1" x14ac:dyDescent="0.3">
      <c r="A163" s="661" t="s">
        <v>2745</v>
      </c>
      <c r="B163" s="662" t="s">
        <v>2551</v>
      </c>
      <c r="C163" s="662" t="s">
        <v>1197</v>
      </c>
      <c r="D163" s="662" t="s">
        <v>1089</v>
      </c>
      <c r="E163" s="662" t="s">
        <v>2554</v>
      </c>
      <c r="F163" s="665"/>
      <c r="G163" s="665"/>
      <c r="H163" s="678">
        <v>0</v>
      </c>
      <c r="I163" s="665">
        <v>12</v>
      </c>
      <c r="J163" s="665">
        <v>6520.68</v>
      </c>
      <c r="K163" s="678">
        <v>1</v>
      </c>
      <c r="L163" s="665">
        <v>12</v>
      </c>
      <c r="M163" s="666">
        <v>6520.68</v>
      </c>
    </row>
    <row r="164" spans="1:13" ht="14.4" customHeight="1" x14ac:dyDescent="0.3">
      <c r="A164" s="661" t="s">
        <v>2745</v>
      </c>
      <c r="B164" s="662" t="s">
        <v>2551</v>
      </c>
      <c r="C164" s="662" t="s">
        <v>1088</v>
      </c>
      <c r="D164" s="662" t="s">
        <v>1089</v>
      </c>
      <c r="E164" s="662" t="s">
        <v>2553</v>
      </c>
      <c r="F164" s="665"/>
      <c r="G164" s="665"/>
      <c r="H164" s="678">
        <v>0</v>
      </c>
      <c r="I164" s="665">
        <v>23</v>
      </c>
      <c r="J164" s="665">
        <v>18747.3</v>
      </c>
      <c r="K164" s="678">
        <v>1</v>
      </c>
      <c r="L164" s="665">
        <v>23</v>
      </c>
      <c r="M164" s="666">
        <v>18747.3</v>
      </c>
    </row>
    <row r="165" spans="1:13" ht="14.4" customHeight="1" x14ac:dyDescent="0.3">
      <c r="A165" s="661" t="s">
        <v>2745</v>
      </c>
      <c r="B165" s="662" t="s">
        <v>2551</v>
      </c>
      <c r="C165" s="662" t="s">
        <v>1092</v>
      </c>
      <c r="D165" s="662" t="s">
        <v>1089</v>
      </c>
      <c r="E165" s="662" t="s">
        <v>2555</v>
      </c>
      <c r="F165" s="665"/>
      <c r="G165" s="665"/>
      <c r="H165" s="678">
        <v>0</v>
      </c>
      <c r="I165" s="665">
        <v>1</v>
      </c>
      <c r="J165" s="665">
        <v>923.74</v>
      </c>
      <c r="K165" s="678">
        <v>1</v>
      </c>
      <c r="L165" s="665">
        <v>1</v>
      </c>
      <c r="M165" s="666">
        <v>923.74</v>
      </c>
    </row>
    <row r="166" spans="1:13" ht="14.4" customHeight="1" x14ac:dyDescent="0.3">
      <c r="A166" s="661" t="s">
        <v>2745</v>
      </c>
      <c r="B166" s="662" t="s">
        <v>2563</v>
      </c>
      <c r="C166" s="662" t="s">
        <v>3890</v>
      </c>
      <c r="D166" s="662" t="s">
        <v>3891</v>
      </c>
      <c r="E166" s="662" t="s">
        <v>3645</v>
      </c>
      <c r="F166" s="665"/>
      <c r="G166" s="665"/>
      <c r="H166" s="678">
        <v>0</v>
      </c>
      <c r="I166" s="665">
        <v>3</v>
      </c>
      <c r="J166" s="665">
        <v>868.86</v>
      </c>
      <c r="K166" s="678">
        <v>1</v>
      </c>
      <c r="L166" s="665">
        <v>3</v>
      </c>
      <c r="M166" s="666">
        <v>868.86</v>
      </c>
    </row>
    <row r="167" spans="1:13" ht="14.4" customHeight="1" x14ac:dyDescent="0.3">
      <c r="A167" s="661" t="s">
        <v>2745</v>
      </c>
      <c r="B167" s="662" t="s">
        <v>2639</v>
      </c>
      <c r="C167" s="662" t="s">
        <v>3892</v>
      </c>
      <c r="D167" s="662" t="s">
        <v>1568</v>
      </c>
      <c r="E167" s="662" t="s">
        <v>1725</v>
      </c>
      <c r="F167" s="665"/>
      <c r="G167" s="665"/>
      <c r="H167" s="678">
        <v>0</v>
      </c>
      <c r="I167" s="665">
        <v>1</v>
      </c>
      <c r="J167" s="665">
        <v>583.62</v>
      </c>
      <c r="K167" s="678">
        <v>1</v>
      </c>
      <c r="L167" s="665">
        <v>1</v>
      </c>
      <c r="M167" s="666">
        <v>583.62</v>
      </c>
    </row>
    <row r="168" spans="1:13" ht="14.4" customHeight="1" x14ac:dyDescent="0.3">
      <c r="A168" s="661" t="s">
        <v>2745</v>
      </c>
      <c r="B168" s="662" t="s">
        <v>2586</v>
      </c>
      <c r="C168" s="662" t="s">
        <v>1272</v>
      </c>
      <c r="D168" s="662" t="s">
        <v>2587</v>
      </c>
      <c r="E168" s="662" t="s">
        <v>2588</v>
      </c>
      <c r="F168" s="665"/>
      <c r="G168" s="665"/>
      <c r="H168" s="678">
        <v>0</v>
      </c>
      <c r="I168" s="665">
        <v>5</v>
      </c>
      <c r="J168" s="665">
        <v>767.48</v>
      </c>
      <c r="K168" s="678">
        <v>1</v>
      </c>
      <c r="L168" s="665">
        <v>5</v>
      </c>
      <c r="M168" s="666">
        <v>767.48</v>
      </c>
    </row>
    <row r="169" spans="1:13" ht="14.4" customHeight="1" x14ac:dyDescent="0.3">
      <c r="A169" s="661" t="s">
        <v>2745</v>
      </c>
      <c r="B169" s="662" t="s">
        <v>4548</v>
      </c>
      <c r="C169" s="662" t="s">
        <v>3611</v>
      </c>
      <c r="D169" s="662" t="s">
        <v>3612</v>
      </c>
      <c r="E169" s="662" t="s">
        <v>3030</v>
      </c>
      <c r="F169" s="665"/>
      <c r="G169" s="665"/>
      <c r="H169" s="678">
        <v>0</v>
      </c>
      <c r="I169" s="665">
        <v>3</v>
      </c>
      <c r="J169" s="665">
        <v>211.62</v>
      </c>
      <c r="K169" s="678">
        <v>1</v>
      </c>
      <c r="L169" s="665">
        <v>3</v>
      </c>
      <c r="M169" s="666">
        <v>211.62</v>
      </c>
    </row>
    <row r="170" spans="1:13" ht="14.4" customHeight="1" x14ac:dyDescent="0.3">
      <c r="A170" s="661" t="s">
        <v>2745</v>
      </c>
      <c r="B170" s="662" t="s">
        <v>2597</v>
      </c>
      <c r="C170" s="662" t="s">
        <v>1251</v>
      </c>
      <c r="D170" s="662" t="s">
        <v>1252</v>
      </c>
      <c r="E170" s="662" t="s">
        <v>1253</v>
      </c>
      <c r="F170" s="665"/>
      <c r="G170" s="665"/>
      <c r="H170" s="678">
        <v>0</v>
      </c>
      <c r="I170" s="665">
        <v>6</v>
      </c>
      <c r="J170" s="665">
        <v>883.86</v>
      </c>
      <c r="K170" s="678">
        <v>1</v>
      </c>
      <c r="L170" s="665">
        <v>6</v>
      </c>
      <c r="M170" s="666">
        <v>883.86</v>
      </c>
    </row>
    <row r="171" spans="1:13" ht="14.4" customHeight="1" x14ac:dyDescent="0.3">
      <c r="A171" s="661" t="s">
        <v>2745</v>
      </c>
      <c r="B171" s="662" t="s">
        <v>2704</v>
      </c>
      <c r="C171" s="662" t="s">
        <v>2957</v>
      </c>
      <c r="D171" s="662" t="s">
        <v>2340</v>
      </c>
      <c r="E171" s="662" t="s">
        <v>2958</v>
      </c>
      <c r="F171" s="665"/>
      <c r="G171" s="665"/>
      <c r="H171" s="678">
        <v>0</v>
      </c>
      <c r="I171" s="665">
        <v>1</v>
      </c>
      <c r="J171" s="665">
        <v>64.56</v>
      </c>
      <c r="K171" s="678">
        <v>1</v>
      </c>
      <c r="L171" s="665">
        <v>1</v>
      </c>
      <c r="M171" s="666">
        <v>64.56</v>
      </c>
    </row>
    <row r="172" spans="1:13" ht="14.4" customHeight="1" x14ac:dyDescent="0.3">
      <c r="A172" s="661" t="s">
        <v>2745</v>
      </c>
      <c r="B172" s="662" t="s">
        <v>2618</v>
      </c>
      <c r="C172" s="662" t="s">
        <v>1132</v>
      </c>
      <c r="D172" s="662" t="s">
        <v>2619</v>
      </c>
      <c r="E172" s="662" t="s">
        <v>2620</v>
      </c>
      <c r="F172" s="665"/>
      <c r="G172" s="665"/>
      <c r="H172" s="678">
        <v>0</v>
      </c>
      <c r="I172" s="665">
        <v>1</v>
      </c>
      <c r="J172" s="665">
        <v>424.24</v>
      </c>
      <c r="K172" s="678">
        <v>1</v>
      </c>
      <c r="L172" s="665">
        <v>1</v>
      </c>
      <c r="M172" s="666">
        <v>424.24</v>
      </c>
    </row>
    <row r="173" spans="1:13" ht="14.4" customHeight="1" x14ac:dyDescent="0.3">
      <c r="A173" s="661" t="s">
        <v>2746</v>
      </c>
      <c r="B173" s="662" t="s">
        <v>2551</v>
      </c>
      <c r="C173" s="662" t="s">
        <v>1194</v>
      </c>
      <c r="D173" s="662" t="s">
        <v>1089</v>
      </c>
      <c r="E173" s="662" t="s">
        <v>2552</v>
      </c>
      <c r="F173" s="665"/>
      <c r="G173" s="665"/>
      <c r="H173" s="678">
        <v>0</v>
      </c>
      <c r="I173" s="665">
        <v>4</v>
      </c>
      <c r="J173" s="665">
        <v>1630.2</v>
      </c>
      <c r="K173" s="678">
        <v>1</v>
      </c>
      <c r="L173" s="665">
        <v>4</v>
      </c>
      <c r="M173" s="666">
        <v>1630.2</v>
      </c>
    </row>
    <row r="174" spans="1:13" ht="14.4" customHeight="1" x14ac:dyDescent="0.3">
      <c r="A174" s="661" t="s">
        <v>2746</v>
      </c>
      <c r="B174" s="662" t="s">
        <v>2551</v>
      </c>
      <c r="C174" s="662" t="s">
        <v>1197</v>
      </c>
      <c r="D174" s="662" t="s">
        <v>1089</v>
      </c>
      <c r="E174" s="662" t="s">
        <v>2554</v>
      </c>
      <c r="F174" s="665"/>
      <c r="G174" s="665"/>
      <c r="H174" s="678">
        <v>0</v>
      </c>
      <c r="I174" s="665">
        <v>9</v>
      </c>
      <c r="J174" s="665">
        <v>4890.51</v>
      </c>
      <c r="K174" s="678">
        <v>1</v>
      </c>
      <c r="L174" s="665">
        <v>9</v>
      </c>
      <c r="M174" s="666">
        <v>4890.51</v>
      </c>
    </row>
    <row r="175" spans="1:13" ht="14.4" customHeight="1" x14ac:dyDescent="0.3">
      <c r="A175" s="661" t="s">
        <v>2746</v>
      </c>
      <c r="B175" s="662" t="s">
        <v>2551</v>
      </c>
      <c r="C175" s="662" t="s">
        <v>2781</v>
      </c>
      <c r="D175" s="662" t="s">
        <v>1089</v>
      </c>
      <c r="E175" s="662" t="s">
        <v>2782</v>
      </c>
      <c r="F175" s="665"/>
      <c r="G175" s="665"/>
      <c r="H175" s="678">
        <v>0</v>
      </c>
      <c r="I175" s="665">
        <v>1</v>
      </c>
      <c r="J175" s="665">
        <v>163.01</v>
      </c>
      <c r="K175" s="678">
        <v>1</v>
      </c>
      <c r="L175" s="665">
        <v>1</v>
      </c>
      <c r="M175" s="666">
        <v>163.01</v>
      </c>
    </row>
    <row r="176" spans="1:13" ht="14.4" customHeight="1" x14ac:dyDescent="0.3">
      <c r="A176" s="661" t="s">
        <v>2746</v>
      </c>
      <c r="B176" s="662" t="s">
        <v>2551</v>
      </c>
      <c r="C176" s="662" t="s">
        <v>1088</v>
      </c>
      <c r="D176" s="662" t="s">
        <v>1089</v>
      </c>
      <c r="E176" s="662" t="s">
        <v>2553</v>
      </c>
      <c r="F176" s="665"/>
      <c r="G176" s="665"/>
      <c r="H176" s="678">
        <v>0</v>
      </c>
      <c r="I176" s="665">
        <v>30</v>
      </c>
      <c r="J176" s="665">
        <v>24453</v>
      </c>
      <c r="K176" s="678">
        <v>1</v>
      </c>
      <c r="L176" s="665">
        <v>30</v>
      </c>
      <c r="M176" s="666">
        <v>24453</v>
      </c>
    </row>
    <row r="177" spans="1:13" ht="14.4" customHeight="1" x14ac:dyDescent="0.3">
      <c r="A177" s="661" t="s">
        <v>2746</v>
      </c>
      <c r="B177" s="662" t="s">
        <v>2551</v>
      </c>
      <c r="C177" s="662" t="s">
        <v>2964</v>
      </c>
      <c r="D177" s="662" t="s">
        <v>1543</v>
      </c>
      <c r="E177" s="662" t="s">
        <v>2553</v>
      </c>
      <c r="F177" s="665"/>
      <c r="G177" s="665"/>
      <c r="H177" s="678">
        <v>0</v>
      </c>
      <c r="I177" s="665">
        <v>2</v>
      </c>
      <c r="J177" s="665">
        <v>2771.24</v>
      </c>
      <c r="K177" s="678">
        <v>1</v>
      </c>
      <c r="L177" s="665">
        <v>2</v>
      </c>
      <c r="M177" s="666">
        <v>2771.24</v>
      </c>
    </row>
    <row r="178" spans="1:13" ht="14.4" customHeight="1" x14ac:dyDescent="0.3">
      <c r="A178" s="661" t="s">
        <v>2746</v>
      </c>
      <c r="B178" s="662" t="s">
        <v>2586</v>
      </c>
      <c r="C178" s="662" t="s">
        <v>1272</v>
      </c>
      <c r="D178" s="662" t="s">
        <v>2587</v>
      </c>
      <c r="E178" s="662" t="s">
        <v>2588</v>
      </c>
      <c r="F178" s="665"/>
      <c r="G178" s="665"/>
      <c r="H178" s="678">
        <v>0</v>
      </c>
      <c r="I178" s="665">
        <v>3</v>
      </c>
      <c r="J178" s="665">
        <v>463.08000000000004</v>
      </c>
      <c r="K178" s="678">
        <v>1</v>
      </c>
      <c r="L178" s="665">
        <v>3</v>
      </c>
      <c r="M178" s="666">
        <v>463.08000000000004</v>
      </c>
    </row>
    <row r="179" spans="1:13" ht="14.4" customHeight="1" x14ac:dyDescent="0.3">
      <c r="A179" s="661" t="s">
        <v>2746</v>
      </c>
      <c r="B179" s="662" t="s">
        <v>2593</v>
      </c>
      <c r="C179" s="662" t="s">
        <v>1247</v>
      </c>
      <c r="D179" s="662" t="s">
        <v>1248</v>
      </c>
      <c r="E179" s="662" t="s">
        <v>2594</v>
      </c>
      <c r="F179" s="665"/>
      <c r="G179" s="665"/>
      <c r="H179" s="678">
        <v>0</v>
      </c>
      <c r="I179" s="665">
        <v>7</v>
      </c>
      <c r="J179" s="665">
        <v>1193.6400000000001</v>
      </c>
      <c r="K179" s="678">
        <v>1</v>
      </c>
      <c r="L179" s="665">
        <v>7</v>
      </c>
      <c r="M179" s="666">
        <v>1193.6400000000001</v>
      </c>
    </row>
    <row r="180" spans="1:13" ht="14.4" customHeight="1" x14ac:dyDescent="0.3">
      <c r="A180" s="661" t="s">
        <v>2746</v>
      </c>
      <c r="B180" s="662" t="s">
        <v>4548</v>
      </c>
      <c r="C180" s="662" t="s">
        <v>3611</v>
      </c>
      <c r="D180" s="662" t="s">
        <v>3612</v>
      </c>
      <c r="E180" s="662" t="s">
        <v>3030</v>
      </c>
      <c r="F180" s="665"/>
      <c r="G180" s="665"/>
      <c r="H180" s="678">
        <v>0</v>
      </c>
      <c r="I180" s="665">
        <v>4</v>
      </c>
      <c r="J180" s="665">
        <v>478.8</v>
      </c>
      <c r="K180" s="678">
        <v>1</v>
      </c>
      <c r="L180" s="665">
        <v>4</v>
      </c>
      <c r="M180" s="666">
        <v>478.8</v>
      </c>
    </row>
    <row r="181" spans="1:13" ht="14.4" customHeight="1" x14ac:dyDescent="0.3">
      <c r="A181" s="661" t="s">
        <v>2746</v>
      </c>
      <c r="B181" s="662" t="s">
        <v>4548</v>
      </c>
      <c r="C181" s="662" t="s">
        <v>3613</v>
      </c>
      <c r="D181" s="662" t="s">
        <v>3612</v>
      </c>
      <c r="E181" s="662" t="s">
        <v>3614</v>
      </c>
      <c r="F181" s="665"/>
      <c r="G181" s="665"/>
      <c r="H181" s="678">
        <v>0</v>
      </c>
      <c r="I181" s="665">
        <v>1</v>
      </c>
      <c r="J181" s="665">
        <v>425.17</v>
      </c>
      <c r="K181" s="678">
        <v>1</v>
      </c>
      <c r="L181" s="665">
        <v>1</v>
      </c>
      <c r="M181" s="666">
        <v>425.17</v>
      </c>
    </row>
    <row r="182" spans="1:13" ht="14.4" customHeight="1" x14ac:dyDescent="0.3">
      <c r="A182" s="661" t="s">
        <v>2746</v>
      </c>
      <c r="B182" s="662" t="s">
        <v>2606</v>
      </c>
      <c r="C182" s="662" t="s">
        <v>1160</v>
      </c>
      <c r="D182" s="662" t="s">
        <v>1074</v>
      </c>
      <c r="E182" s="662" t="s">
        <v>2607</v>
      </c>
      <c r="F182" s="665"/>
      <c r="G182" s="665"/>
      <c r="H182" s="678">
        <v>0</v>
      </c>
      <c r="I182" s="665">
        <v>1</v>
      </c>
      <c r="J182" s="665">
        <v>24.22</v>
      </c>
      <c r="K182" s="678">
        <v>1</v>
      </c>
      <c r="L182" s="665">
        <v>1</v>
      </c>
      <c r="M182" s="666">
        <v>24.22</v>
      </c>
    </row>
    <row r="183" spans="1:13" ht="14.4" customHeight="1" x14ac:dyDescent="0.3">
      <c r="A183" s="661" t="s">
        <v>2746</v>
      </c>
      <c r="B183" s="662" t="s">
        <v>2606</v>
      </c>
      <c r="C183" s="662" t="s">
        <v>1073</v>
      </c>
      <c r="D183" s="662" t="s">
        <v>1074</v>
      </c>
      <c r="E183" s="662" t="s">
        <v>2608</v>
      </c>
      <c r="F183" s="665"/>
      <c r="G183" s="665"/>
      <c r="H183" s="678">
        <v>0</v>
      </c>
      <c r="I183" s="665">
        <v>228</v>
      </c>
      <c r="J183" s="665">
        <v>10659.600000000002</v>
      </c>
      <c r="K183" s="678">
        <v>1</v>
      </c>
      <c r="L183" s="665">
        <v>228</v>
      </c>
      <c r="M183" s="666">
        <v>10659.600000000002</v>
      </c>
    </row>
    <row r="184" spans="1:13" ht="14.4" customHeight="1" x14ac:dyDescent="0.3">
      <c r="A184" s="661" t="s">
        <v>2746</v>
      </c>
      <c r="B184" s="662" t="s">
        <v>4549</v>
      </c>
      <c r="C184" s="662" t="s">
        <v>3095</v>
      </c>
      <c r="D184" s="662" t="s">
        <v>3096</v>
      </c>
      <c r="E184" s="662" t="s">
        <v>3097</v>
      </c>
      <c r="F184" s="665"/>
      <c r="G184" s="665"/>
      <c r="H184" s="678">
        <v>0</v>
      </c>
      <c r="I184" s="665">
        <v>1</v>
      </c>
      <c r="J184" s="665">
        <v>619.6</v>
      </c>
      <c r="K184" s="678">
        <v>1</v>
      </c>
      <c r="L184" s="665">
        <v>1</v>
      </c>
      <c r="M184" s="666">
        <v>619.6</v>
      </c>
    </row>
    <row r="185" spans="1:13" ht="14.4" customHeight="1" x14ac:dyDescent="0.3">
      <c r="A185" s="661" t="s">
        <v>2746</v>
      </c>
      <c r="B185" s="662" t="s">
        <v>2609</v>
      </c>
      <c r="C185" s="662" t="s">
        <v>2933</v>
      </c>
      <c r="D185" s="662" t="s">
        <v>2934</v>
      </c>
      <c r="E185" s="662" t="s">
        <v>2935</v>
      </c>
      <c r="F185" s="665"/>
      <c r="G185" s="665"/>
      <c r="H185" s="678">
        <v>0</v>
      </c>
      <c r="I185" s="665">
        <v>2</v>
      </c>
      <c r="J185" s="665">
        <v>62.64</v>
      </c>
      <c r="K185" s="678">
        <v>1</v>
      </c>
      <c r="L185" s="665">
        <v>2</v>
      </c>
      <c r="M185" s="666">
        <v>62.64</v>
      </c>
    </row>
    <row r="186" spans="1:13" ht="14.4" customHeight="1" x14ac:dyDescent="0.3">
      <c r="A186" s="661" t="s">
        <v>2746</v>
      </c>
      <c r="B186" s="662" t="s">
        <v>2609</v>
      </c>
      <c r="C186" s="662" t="s">
        <v>3969</v>
      </c>
      <c r="D186" s="662" t="s">
        <v>3553</v>
      </c>
      <c r="E186" s="662" t="s">
        <v>3970</v>
      </c>
      <c r="F186" s="665"/>
      <c r="G186" s="665"/>
      <c r="H186" s="678">
        <v>0</v>
      </c>
      <c r="I186" s="665">
        <v>1</v>
      </c>
      <c r="J186" s="665">
        <v>187.92</v>
      </c>
      <c r="K186" s="678">
        <v>1</v>
      </c>
      <c r="L186" s="665">
        <v>1</v>
      </c>
      <c r="M186" s="666">
        <v>187.92</v>
      </c>
    </row>
    <row r="187" spans="1:13" ht="14.4" customHeight="1" x14ac:dyDescent="0.3">
      <c r="A187" s="661" t="s">
        <v>2746</v>
      </c>
      <c r="B187" s="662" t="s">
        <v>2609</v>
      </c>
      <c r="C187" s="662" t="s">
        <v>1123</v>
      </c>
      <c r="D187" s="662" t="s">
        <v>1120</v>
      </c>
      <c r="E187" s="662" t="s">
        <v>2613</v>
      </c>
      <c r="F187" s="665"/>
      <c r="G187" s="665"/>
      <c r="H187" s="678">
        <v>0</v>
      </c>
      <c r="I187" s="665">
        <v>2</v>
      </c>
      <c r="J187" s="665">
        <v>187.92</v>
      </c>
      <c r="K187" s="678">
        <v>1</v>
      </c>
      <c r="L187" s="665">
        <v>2</v>
      </c>
      <c r="M187" s="666">
        <v>187.92</v>
      </c>
    </row>
    <row r="188" spans="1:13" ht="14.4" customHeight="1" x14ac:dyDescent="0.3">
      <c r="A188" s="661" t="s">
        <v>2746</v>
      </c>
      <c r="B188" s="662" t="s">
        <v>2609</v>
      </c>
      <c r="C188" s="662" t="s">
        <v>3550</v>
      </c>
      <c r="D188" s="662" t="s">
        <v>3551</v>
      </c>
      <c r="E188" s="662" t="s">
        <v>3549</v>
      </c>
      <c r="F188" s="665"/>
      <c r="G188" s="665"/>
      <c r="H188" s="678">
        <v>0</v>
      </c>
      <c r="I188" s="665">
        <v>1</v>
      </c>
      <c r="J188" s="665">
        <v>300.68</v>
      </c>
      <c r="K188" s="678">
        <v>1</v>
      </c>
      <c r="L188" s="665">
        <v>1</v>
      </c>
      <c r="M188" s="666">
        <v>300.68</v>
      </c>
    </row>
    <row r="189" spans="1:13" ht="14.4" customHeight="1" x14ac:dyDescent="0.3">
      <c r="A189" s="661" t="s">
        <v>2746</v>
      </c>
      <c r="B189" s="662" t="s">
        <v>2623</v>
      </c>
      <c r="C189" s="662" t="s">
        <v>3935</v>
      </c>
      <c r="D189" s="662" t="s">
        <v>2325</v>
      </c>
      <c r="E189" s="662" t="s">
        <v>800</v>
      </c>
      <c r="F189" s="665"/>
      <c r="G189" s="665"/>
      <c r="H189" s="678">
        <v>0</v>
      </c>
      <c r="I189" s="665">
        <v>1</v>
      </c>
      <c r="J189" s="665">
        <v>132</v>
      </c>
      <c r="K189" s="678">
        <v>1</v>
      </c>
      <c r="L189" s="665">
        <v>1</v>
      </c>
      <c r="M189" s="666">
        <v>132</v>
      </c>
    </row>
    <row r="190" spans="1:13" ht="14.4" customHeight="1" x14ac:dyDescent="0.3">
      <c r="A190" s="661" t="s">
        <v>2746</v>
      </c>
      <c r="B190" s="662" t="s">
        <v>2623</v>
      </c>
      <c r="C190" s="662" t="s">
        <v>1167</v>
      </c>
      <c r="D190" s="662" t="s">
        <v>1168</v>
      </c>
      <c r="E190" s="662" t="s">
        <v>1192</v>
      </c>
      <c r="F190" s="665"/>
      <c r="G190" s="665"/>
      <c r="H190" s="678">
        <v>0</v>
      </c>
      <c r="I190" s="665">
        <v>1</v>
      </c>
      <c r="J190" s="665">
        <v>65.989999999999995</v>
      </c>
      <c r="K190" s="678">
        <v>1</v>
      </c>
      <c r="L190" s="665">
        <v>1</v>
      </c>
      <c r="M190" s="666">
        <v>65.989999999999995</v>
      </c>
    </row>
    <row r="191" spans="1:13" ht="14.4" customHeight="1" x14ac:dyDescent="0.3">
      <c r="A191" s="661" t="s">
        <v>2747</v>
      </c>
      <c r="B191" s="662" t="s">
        <v>2551</v>
      </c>
      <c r="C191" s="662" t="s">
        <v>1197</v>
      </c>
      <c r="D191" s="662" t="s">
        <v>1089</v>
      </c>
      <c r="E191" s="662" t="s">
        <v>2554</v>
      </c>
      <c r="F191" s="665"/>
      <c r="G191" s="665"/>
      <c r="H191" s="678">
        <v>0</v>
      </c>
      <c r="I191" s="665">
        <v>4</v>
      </c>
      <c r="J191" s="665">
        <v>2173.56</v>
      </c>
      <c r="K191" s="678">
        <v>1</v>
      </c>
      <c r="L191" s="665">
        <v>4</v>
      </c>
      <c r="M191" s="666">
        <v>2173.56</v>
      </c>
    </row>
    <row r="192" spans="1:13" ht="14.4" customHeight="1" x14ac:dyDescent="0.3">
      <c r="A192" s="661" t="s">
        <v>2747</v>
      </c>
      <c r="B192" s="662" t="s">
        <v>2551</v>
      </c>
      <c r="C192" s="662" t="s">
        <v>1088</v>
      </c>
      <c r="D192" s="662" t="s">
        <v>1089</v>
      </c>
      <c r="E192" s="662" t="s">
        <v>2553</v>
      </c>
      <c r="F192" s="665"/>
      <c r="G192" s="665"/>
      <c r="H192" s="678">
        <v>0</v>
      </c>
      <c r="I192" s="665">
        <v>4</v>
      </c>
      <c r="J192" s="665">
        <v>3260.4</v>
      </c>
      <c r="K192" s="678">
        <v>1</v>
      </c>
      <c r="L192" s="665">
        <v>4</v>
      </c>
      <c r="M192" s="666">
        <v>3260.4</v>
      </c>
    </row>
    <row r="193" spans="1:13" ht="14.4" customHeight="1" x14ac:dyDescent="0.3">
      <c r="A193" s="661" t="s">
        <v>2747</v>
      </c>
      <c r="B193" s="662" t="s">
        <v>2551</v>
      </c>
      <c r="C193" s="662" t="s">
        <v>1092</v>
      </c>
      <c r="D193" s="662" t="s">
        <v>1089</v>
      </c>
      <c r="E193" s="662" t="s">
        <v>2555</v>
      </c>
      <c r="F193" s="665"/>
      <c r="G193" s="665"/>
      <c r="H193" s="678">
        <v>0</v>
      </c>
      <c r="I193" s="665">
        <v>1</v>
      </c>
      <c r="J193" s="665">
        <v>923.74</v>
      </c>
      <c r="K193" s="678">
        <v>1</v>
      </c>
      <c r="L193" s="665">
        <v>1</v>
      </c>
      <c r="M193" s="666">
        <v>923.74</v>
      </c>
    </row>
    <row r="194" spans="1:13" ht="14.4" customHeight="1" x14ac:dyDescent="0.3">
      <c r="A194" s="661" t="s">
        <v>2747</v>
      </c>
      <c r="B194" s="662" t="s">
        <v>2640</v>
      </c>
      <c r="C194" s="662" t="s">
        <v>4052</v>
      </c>
      <c r="D194" s="662" t="s">
        <v>4053</v>
      </c>
      <c r="E194" s="662" t="s">
        <v>4054</v>
      </c>
      <c r="F194" s="665"/>
      <c r="G194" s="665"/>
      <c r="H194" s="678">
        <v>0</v>
      </c>
      <c r="I194" s="665">
        <v>2</v>
      </c>
      <c r="J194" s="665">
        <v>1228.5999999999999</v>
      </c>
      <c r="K194" s="678">
        <v>1</v>
      </c>
      <c r="L194" s="665">
        <v>2</v>
      </c>
      <c r="M194" s="666">
        <v>1228.5999999999999</v>
      </c>
    </row>
    <row r="195" spans="1:13" ht="14.4" customHeight="1" x14ac:dyDescent="0.3">
      <c r="A195" s="661" t="s">
        <v>2747</v>
      </c>
      <c r="B195" s="662" t="s">
        <v>2606</v>
      </c>
      <c r="C195" s="662" t="s">
        <v>1073</v>
      </c>
      <c r="D195" s="662" t="s">
        <v>1074</v>
      </c>
      <c r="E195" s="662" t="s">
        <v>2608</v>
      </c>
      <c r="F195" s="665"/>
      <c r="G195" s="665"/>
      <c r="H195" s="678">
        <v>0</v>
      </c>
      <c r="I195" s="665">
        <v>1</v>
      </c>
      <c r="J195" s="665">
        <v>48.42</v>
      </c>
      <c r="K195" s="678">
        <v>1</v>
      </c>
      <c r="L195" s="665">
        <v>1</v>
      </c>
      <c r="M195" s="666">
        <v>48.42</v>
      </c>
    </row>
    <row r="196" spans="1:13" ht="14.4" customHeight="1" x14ac:dyDescent="0.3">
      <c r="A196" s="661" t="s">
        <v>2747</v>
      </c>
      <c r="B196" s="662" t="s">
        <v>2609</v>
      </c>
      <c r="C196" s="662" t="s">
        <v>4055</v>
      </c>
      <c r="D196" s="662" t="s">
        <v>3551</v>
      </c>
      <c r="E196" s="662" t="s">
        <v>2611</v>
      </c>
      <c r="F196" s="665"/>
      <c r="G196" s="665"/>
      <c r="H196" s="678">
        <v>0</v>
      </c>
      <c r="I196" s="665">
        <v>2</v>
      </c>
      <c r="J196" s="665">
        <v>62.64</v>
      </c>
      <c r="K196" s="678">
        <v>1</v>
      </c>
      <c r="L196" s="665">
        <v>2</v>
      </c>
      <c r="M196" s="666">
        <v>62.64</v>
      </c>
    </row>
    <row r="197" spans="1:13" ht="14.4" customHeight="1" x14ac:dyDescent="0.3">
      <c r="A197" s="661" t="s">
        <v>2747</v>
      </c>
      <c r="B197" s="662" t="s">
        <v>2609</v>
      </c>
      <c r="C197" s="662" t="s">
        <v>2933</v>
      </c>
      <c r="D197" s="662" t="s">
        <v>2934</v>
      </c>
      <c r="E197" s="662" t="s">
        <v>2935</v>
      </c>
      <c r="F197" s="665"/>
      <c r="G197" s="665"/>
      <c r="H197" s="678">
        <v>0</v>
      </c>
      <c r="I197" s="665">
        <v>1</v>
      </c>
      <c r="J197" s="665">
        <v>31.32</v>
      </c>
      <c r="K197" s="678">
        <v>1</v>
      </c>
      <c r="L197" s="665">
        <v>1</v>
      </c>
      <c r="M197" s="666">
        <v>31.32</v>
      </c>
    </row>
    <row r="198" spans="1:13" ht="14.4" customHeight="1" x14ac:dyDescent="0.3">
      <c r="A198" s="661" t="s">
        <v>2762</v>
      </c>
      <c r="B198" s="662" t="s">
        <v>2551</v>
      </c>
      <c r="C198" s="662" t="s">
        <v>1194</v>
      </c>
      <c r="D198" s="662" t="s">
        <v>1089</v>
      </c>
      <c r="E198" s="662" t="s">
        <v>2552</v>
      </c>
      <c r="F198" s="665"/>
      <c r="G198" s="665"/>
      <c r="H198" s="678">
        <v>0</v>
      </c>
      <c r="I198" s="665">
        <v>1</v>
      </c>
      <c r="J198" s="665">
        <v>407.55</v>
      </c>
      <c r="K198" s="678">
        <v>1</v>
      </c>
      <c r="L198" s="665">
        <v>1</v>
      </c>
      <c r="M198" s="666">
        <v>407.55</v>
      </c>
    </row>
    <row r="199" spans="1:13" ht="14.4" customHeight="1" x14ac:dyDescent="0.3">
      <c r="A199" s="661" t="s">
        <v>2762</v>
      </c>
      <c r="B199" s="662" t="s">
        <v>2551</v>
      </c>
      <c r="C199" s="662" t="s">
        <v>1197</v>
      </c>
      <c r="D199" s="662" t="s">
        <v>1089</v>
      </c>
      <c r="E199" s="662" t="s">
        <v>2554</v>
      </c>
      <c r="F199" s="665"/>
      <c r="G199" s="665"/>
      <c r="H199" s="678">
        <v>0</v>
      </c>
      <c r="I199" s="665">
        <v>5</v>
      </c>
      <c r="J199" s="665">
        <v>2716.95</v>
      </c>
      <c r="K199" s="678">
        <v>1</v>
      </c>
      <c r="L199" s="665">
        <v>5</v>
      </c>
      <c r="M199" s="666">
        <v>2716.95</v>
      </c>
    </row>
    <row r="200" spans="1:13" ht="14.4" customHeight="1" x14ac:dyDescent="0.3">
      <c r="A200" s="661" t="s">
        <v>2762</v>
      </c>
      <c r="B200" s="662" t="s">
        <v>2551</v>
      </c>
      <c r="C200" s="662" t="s">
        <v>1088</v>
      </c>
      <c r="D200" s="662" t="s">
        <v>1089</v>
      </c>
      <c r="E200" s="662" t="s">
        <v>2553</v>
      </c>
      <c r="F200" s="665"/>
      <c r="G200" s="665"/>
      <c r="H200" s="678">
        <v>0</v>
      </c>
      <c r="I200" s="665">
        <v>36</v>
      </c>
      <c r="J200" s="665">
        <v>29343.600000000006</v>
      </c>
      <c r="K200" s="678">
        <v>1</v>
      </c>
      <c r="L200" s="665">
        <v>36</v>
      </c>
      <c r="M200" s="666">
        <v>29343.600000000006</v>
      </c>
    </row>
    <row r="201" spans="1:13" ht="14.4" customHeight="1" x14ac:dyDescent="0.3">
      <c r="A201" s="661" t="s">
        <v>2762</v>
      </c>
      <c r="B201" s="662" t="s">
        <v>2551</v>
      </c>
      <c r="C201" s="662" t="s">
        <v>1092</v>
      </c>
      <c r="D201" s="662" t="s">
        <v>1089</v>
      </c>
      <c r="E201" s="662" t="s">
        <v>2555</v>
      </c>
      <c r="F201" s="665"/>
      <c r="G201" s="665"/>
      <c r="H201" s="678">
        <v>0</v>
      </c>
      <c r="I201" s="665">
        <v>6</v>
      </c>
      <c r="J201" s="665">
        <v>5542.4400000000005</v>
      </c>
      <c r="K201" s="678">
        <v>1</v>
      </c>
      <c r="L201" s="665">
        <v>6</v>
      </c>
      <c r="M201" s="666">
        <v>5542.4400000000005</v>
      </c>
    </row>
    <row r="202" spans="1:13" ht="14.4" customHeight="1" x14ac:dyDescent="0.3">
      <c r="A202" s="661" t="s">
        <v>2762</v>
      </c>
      <c r="B202" s="662" t="s">
        <v>2586</v>
      </c>
      <c r="C202" s="662" t="s">
        <v>1272</v>
      </c>
      <c r="D202" s="662" t="s">
        <v>2587</v>
      </c>
      <c r="E202" s="662" t="s">
        <v>2588</v>
      </c>
      <c r="F202" s="665"/>
      <c r="G202" s="665"/>
      <c r="H202" s="678">
        <v>0</v>
      </c>
      <c r="I202" s="665">
        <v>2</v>
      </c>
      <c r="J202" s="665">
        <v>308.72000000000003</v>
      </c>
      <c r="K202" s="678">
        <v>1</v>
      </c>
      <c r="L202" s="665">
        <v>2</v>
      </c>
      <c r="M202" s="666">
        <v>308.72000000000003</v>
      </c>
    </row>
    <row r="203" spans="1:13" ht="14.4" customHeight="1" x14ac:dyDescent="0.3">
      <c r="A203" s="661" t="s">
        <v>2762</v>
      </c>
      <c r="B203" s="662" t="s">
        <v>2586</v>
      </c>
      <c r="C203" s="662" t="s">
        <v>2965</v>
      </c>
      <c r="D203" s="662" t="s">
        <v>2587</v>
      </c>
      <c r="E203" s="662" t="s">
        <v>2951</v>
      </c>
      <c r="F203" s="665"/>
      <c r="G203" s="665"/>
      <c r="H203" s="678">
        <v>0</v>
      </c>
      <c r="I203" s="665">
        <v>1</v>
      </c>
      <c r="J203" s="665">
        <v>225.06</v>
      </c>
      <c r="K203" s="678">
        <v>1</v>
      </c>
      <c r="L203" s="665">
        <v>1</v>
      </c>
      <c r="M203" s="666">
        <v>225.06</v>
      </c>
    </row>
    <row r="204" spans="1:13" ht="14.4" customHeight="1" x14ac:dyDescent="0.3">
      <c r="A204" s="661" t="s">
        <v>2762</v>
      </c>
      <c r="B204" s="662" t="s">
        <v>2606</v>
      </c>
      <c r="C204" s="662" t="s">
        <v>1073</v>
      </c>
      <c r="D204" s="662" t="s">
        <v>1074</v>
      </c>
      <c r="E204" s="662" t="s">
        <v>2608</v>
      </c>
      <c r="F204" s="665"/>
      <c r="G204" s="665"/>
      <c r="H204" s="678">
        <v>0</v>
      </c>
      <c r="I204" s="665">
        <v>11</v>
      </c>
      <c r="J204" s="665">
        <v>520.74</v>
      </c>
      <c r="K204" s="678">
        <v>1</v>
      </c>
      <c r="L204" s="665">
        <v>11</v>
      </c>
      <c r="M204" s="666">
        <v>520.74</v>
      </c>
    </row>
    <row r="205" spans="1:13" ht="14.4" customHeight="1" x14ac:dyDescent="0.3">
      <c r="A205" s="661" t="s">
        <v>2762</v>
      </c>
      <c r="B205" s="662" t="s">
        <v>2609</v>
      </c>
      <c r="C205" s="662" t="s">
        <v>2933</v>
      </c>
      <c r="D205" s="662" t="s">
        <v>2934</v>
      </c>
      <c r="E205" s="662" t="s">
        <v>2935</v>
      </c>
      <c r="F205" s="665"/>
      <c r="G205" s="665"/>
      <c r="H205" s="678">
        <v>0</v>
      </c>
      <c r="I205" s="665">
        <v>1</v>
      </c>
      <c r="J205" s="665">
        <v>31.32</v>
      </c>
      <c r="K205" s="678">
        <v>1</v>
      </c>
      <c r="L205" s="665">
        <v>1</v>
      </c>
      <c r="M205" s="666">
        <v>31.32</v>
      </c>
    </row>
    <row r="206" spans="1:13" ht="14.4" customHeight="1" x14ac:dyDescent="0.3">
      <c r="A206" s="661" t="s">
        <v>2762</v>
      </c>
      <c r="B206" s="662" t="s">
        <v>2609</v>
      </c>
      <c r="C206" s="662" t="s">
        <v>1119</v>
      </c>
      <c r="D206" s="662" t="s">
        <v>1120</v>
      </c>
      <c r="E206" s="662" t="s">
        <v>2612</v>
      </c>
      <c r="F206" s="665"/>
      <c r="G206" s="665"/>
      <c r="H206" s="678">
        <v>0</v>
      </c>
      <c r="I206" s="665">
        <v>1</v>
      </c>
      <c r="J206" s="665">
        <v>31.32</v>
      </c>
      <c r="K206" s="678">
        <v>1</v>
      </c>
      <c r="L206" s="665">
        <v>1</v>
      </c>
      <c r="M206" s="666">
        <v>31.32</v>
      </c>
    </row>
    <row r="207" spans="1:13" ht="14.4" customHeight="1" x14ac:dyDescent="0.3">
      <c r="A207" s="661" t="s">
        <v>2748</v>
      </c>
      <c r="B207" s="662" t="s">
        <v>2551</v>
      </c>
      <c r="C207" s="662" t="s">
        <v>1197</v>
      </c>
      <c r="D207" s="662" t="s">
        <v>1089</v>
      </c>
      <c r="E207" s="662" t="s">
        <v>2554</v>
      </c>
      <c r="F207" s="665"/>
      <c r="G207" s="665"/>
      <c r="H207" s="678">
        <v>0</v>
      </c>
      <c r="I207" s="665">
        <v>11</v>
      </c>
      <c r="J207" s="665">
        <v>5977.29</v>
      </c>
      <c r="K207" s="678">
        <v>1</v>
      </c>
      <c r="L207" s="665">
        <v>11</v>
      </c>
      <c r="M207" s="666">
        <v>5977.29</v>
      </c>
    </row>
    <row r="208" spans="1:13" ht="14.4" customHeight="1" x14ac:dyDescent="0.3">
      <c r="A208" s="661" t="s">
        <v>2748</v>
      </c>
      <c r="B208" s="662" t="s">
        <v>2551</v>
      </c>
      <c r="C208" s="662" t="s">
        <v>1088</v>
      </c>
      <c r="D208" s="662" t="s">
        <v>1089</v>
      </c>
      <c r="E208" s="662" t="s">
        <v>2553</v>
      </c>
      <c r="F208" s="665"/>
      <c r="G208" s="665"/>
      <c r="H208" s="678">
        <v>0</v>
      </c>
      <c r="I208" s="665">
        <v>104</v>
      </c>
      <c r="J208" s="665">
        <v>84770.400000000009</v>
      </c>
      <c r="K208" s="678">
        <v>1</v>
      </c>
      <c r="L208" s="665">
        <v>104</v>
      </c>
      <c r="M208" s="666">
        <v>84770.400000000009</v>
      </c>
    </row>
    <row r="209" spans="1:13" ht="14.4" customHeight="1" x14ac:dyDescent="0.3">
      <c r="A209" s="661" t="s">
        <v>2748</v>
      </c>
      <c r="B209" s="662" t="s">
        <v>2551</v>
      </c>
      <c r="C209" s="662" t="s">
        <v>1092</v>
      </c>
      <c r="D209" s="662" t="s">
        <v>1089</v>
      </c>
      <c r="E209" s="662" t="s">
        <v>2555</v>
      </c>
      <c r="F209" s="665"/>
      <c r="G209" s="665"/>
      <c r="H209" s="678">
        <v>0</v>
      </c>
      <c r="I209" s="665">
        <v>3</v>
      </c>
      <c r="J209" s="665">
        <v>2771.2200000000003</v>
      </c>
      <c r="K209" s="678">
        <v>1</v>
      </c>
      <c r="L209" s="665">
        <v>3</v>
      </c>
      <c r="M209" s="666">
        <v>2771.2200000000003</v>
      </c>
    </row>
    <row r="210" spans="1:13" ht="14.4" customHeight="1" x14ac:dyDescent="0.3">
      <c r="A210" s="661" t="s">
        <v>2748</v>
      </c>
      <c r="B210" s="662" t="s">
        <v>2551</v>
      </c>
      <c r="C210" s="662" t="s">
        <v>1866</v>
      </c>
      <c r="D210" s="662" t="s">
        <v>1089</v>
      </c>
      <c r="E210" s="662" t="s">
        <v>2663</v>
      </c>
      <c r="F210" s="665"/>
      <c r="G210" s="665"/>
      <c r="H210" s="678">
        <v>0</v>
      </c>
      <c r="I210" s="665">
        <v>1</v>
      </c>
      <c r="J210" s="665">
        <v>1154.68</v>
      </c>
      <c r="K210" s="678">
        <v>1</v>
      </c>
      <c r="L210" s="665">
        <v>1</v>
      </c>
      <c r="M210" s="666">
        <v>1154.68</v>
      </c>
    </row>
    <row r="211" spans="1:13" ht="14.4" customHeight="1" x14ac:dyDescent="0.3">
      <c r="A211" s="661" t="s">
        <v>2748</v>
      </c>
      <c r="B211" s="662" t="s">
        <v>2564</v>
      </c>
      <c r="C211" s="662" t="s">
        <v>4097</v>
      </c>
      <c r="D211" s="662" t="s">
        <v>4098</v>
      </c>
      <c r="E211" s="662" t="s">
        <v>4099</v>
      </c>
      <c r="F211" s="665"/>
      <c r="G211" s="665"/>
      <c r="H211" s="678"/>
      <c r="I211" s="665">
        <v>3</v>
      </c>
      <c r="J211" s="665">
        <v>0</v>
      </c>
      <c r="K211" s="678"/>
      <c r="L211" s="665">
        <v>3</v>
      </c>
      <c r="M211" s="666">
        <v>0</v>
      </c>
    </row>
    <row r="212" spans="1:13" ht="14.4" customHeight="1" x14ac:dyDescent="0.3">
      <c r="A212" s="661" t="s">
        <v>2748</v>
      </c>
      <c r="B212" s="662" t="s">
        <v>2578</v>
      </c>
      <c r="C212" s="662" t="s">
        <v>1869</v>
      </c>
      <c r="D212" s="662" t="s">
        <v>1870</v>
      </c>
      <c r="E212" s="662" t="s">
        <v>2665</v>
      </c>
      <c r="F212" s="665"/>
      <c r="G212" s="665"/>
      <c r="H212" s="678">
        <v>0</v>
      </c>
      <c r="I212" s="665">
        <v>1</v>
      </c>
      <c r="J212" s="665">
        <v>37.159999999999997</v>
      </c>
      <c r="K212" s="678">
        <v>1</v>
      </c>
      <c r="L212" s="665">
        <v>1</v>
      </c>
      <c r="M212" s="666">
        <v>37.159999999999997</v>
      </c>
    </row>
    <row r="213" spans="1:13" ht="14.4" customHeight="1" x14ac:dyDescent="0.3">
      <c r="A213" s="661" t="s">
        <v>2748</v>
      </c>
      <c r="B213" s="662" t="s">
        <v>2578</v>
      </c>
      <c r="C213" s="662" t="s">
        <v>4091</v>
      </c>
      <c r="D213" s="662" t="s">
        <v>4092</v>
      </c>
      <c r="E213" s="662" t="s">
        <v>4093</v>
      </c>
      <c r="F213" s="665"/>
      <c r="G213" s="665"/>
      <c r="H213" s="678">
        <v>0</v>
      </c>
      <c r="I213" s="665">
        <v>1</v>
      </c>
      <c r="J213" s="665">
        <v>247.78</v>
      </c>
      <c r="K213" s="678">
        <v>1</v>
      </c>
      <c r="L213" s="665">
        <v>1</v>
      </c>
      <c r="M213" s="666">
        <v>247.78</v>
      </c>
    </row>
    <row r="214" spans="1:13" ht="14.4" customHeight="1" x14ac:dyDescent="0.3">
      <c r="A214" s="661" t="s">
        <v>2748</v>
      </c>
      <c r="B214" s="662" t="s">
        <v>2578</v>
      </c>
      <c r="C214" s="662" t="s">
        <v>4094</v>
      </c>
      <c r="D214" s="662" t="s">
        <v>4092</v>
      </c>
      <c r="E214" s="662" t="s">
        <v>4095</v>
      </c>
      <c r="F214" s="665">
        <v>1</v>
      </c>
      <c r="G214" s="665">
        <v>0</v>
      </c>
      <c r="H214" s="678"/>
      <c r="I214" s="665"/>
      <c r="J214" s="665"/>
      <c r="K214" s="678"/>
      <c r="L214" s="665">
        <v>1</v>
      </c>
      <c r="M214" s="666">
        <v>0</v>
      </c>
    </row>
    <row r="215" spans="1:13" ht="14.4" customHeight="1" x14ac:dyDescent="0.3">
      <c r="A215" s="661" t="s">
        <v>2748</v>
      </c>
      <c r="B215" s="662" t="s">
        <v>2593</v>
      </c>
      <c r="C215" s="662" t="s">
        <v>1247</v>
      </c>
      <c r="D215" s="662" t="s">
        <v>1248</v>
      </c>
      <c r="E215" s="662" t="s">
        <v>2594</v>
      </c>
      <c r="F215" s="665"/>
      <c r="G215" s="665"/>
      <c r="H215" s="678">
        <v>0</v>
      </c>
      <c r="I215" s="665">
        <v>5</v>
      </c>
      <c r="J215" s="665">
        <v>852.6</v>
      </c>
      <c r="K215" s="678">
        <v>1</v>
      </c>
      <c r="L215" s="665">
        <v>5</v>
      </c>
      <c r="M215" s="666">
        <v>852.6</v>
      </c>
    </row>
    <row r="216" spans="1:13" ht="14.4" customHeight="1" x14ac:dyDescent="0.3">
      <c r="A216" s="661" t="s">
        <v>2748</v>
      </c>
      <c r="B216" s="662" t="s">
        <v>2596</v>
      </c>
      <c r="C216" s="662" t="s">
        <v>3530</v>
      </c>
      <c r="D216" s="662" t="s">
        <v>3531</v>
      </c>
      <c r="E216" s="662" t="s">
        <v>3532</v>
      </c>
      <c r="F216" s="665"/>
      <c r="G216" s="665"/>
      <c r="H216" s="678"/>
      <c r="I216" s="665">
        <v>3</v>
      </c>
      <c r="J216" s="665">
        <v>0</v>
      </c>
      <c r="K216" s="678"/>
      <c r="L216" s="665">
        <v>3</v>
      </c>
      <c r="M216" s="666">
        <v>0</v>
      </c>
    </row>
    <row r="217" spans="1:13" ht="14.4" customHeight="1" x14ac:dyDescent="0.3">
      <c r="A217" s="661" t="s">
        <v>2748</v>
      </c>
      <c r="B217" s="662" t="s">
        <v>4548</v>
      </c>
      <c r="C217" s="662" t="s">
        <v>3611</v>
      </c>
      <c r="D217" s="662" t="s">
        <v>3612</v>
      </c>
      <c r="E217" s="662" t="s">
        <v>3030</v>
      </c>
      <c r="F217" s="665"/>
      <c r="G217" s="665"/>
      <c r="H217" s="678">
        <v>0</v>
      </c>
      <c r="I217" s="665">
        <v>4</v>
      </c>
      <c r="J217" s="665">
        <v>282.16000000000003</v>
      </c>
      <c r="K217" s="678">
        <v>1</v>
      </c>
      <c r="L217" s="665">
        <v>4</v>
      </c>
      <c r="M217" s="666">
        <v>282.16000000000003</v>
      </c>
    </row>
    <row r="218" spans="1:13" ht="14.4" customHeight="1" x14ac:dyDescent="0.3">
      <c r="A218" s="661" t="s">
        <v>2748</v>
      </c>
      <c r="B218" s="662" t="s">
        <v>2704</v>
      </c>
      <c r="C218" s="662" t="s">
        <v>3112</v>
      </c>
      <c r="D218" s="662" t="s">
        <v>2340</v>
      </c>
      <c r="E218" s="662" t="s">
        <v>3113</v>
      </c>
      <c r="F218" s="665"/>
      <c r="G218" s="665"/>
      <c r="H218" s="678">
        <v>0</v>
      </c>
      <c r="I218" s="665">
        <v>3</v>
      </c>
      <c r="J218" s="665">
        <v>290.52</v>
      </c>
      <c r="K218" s="678">
        <v>1</v>
      </c>
      <c r="L218" s="665">
        <v>3</v>
      </c>
      <c r="M218" s="666">
        <v>290.52</v>
      </c>
    </row>
    <row r="219" spans="1:13" ht="14.4" customHeight="1" x14ac:dyDescent="0.3">
      <c r="A219" s="661" t="s">
        <v>2748</v>
      </c>
      <c r="B219" s="662" t="s">
        <v>2704</v>
      </c>
      <c r="C219" s="662" t="s">
        <v>2339</v>
      </c>
      <c r="D219" s="662" t="s">
        <v>2340</v>
      </c>
      <c r="E219" s="662" t="s">
        <v>2341</v>
      </c>
      <c r="F219" s="665"/>
      <c r="G219" s="665"/>
      <c r="H219" s="678">
        <v>0</v>
      </c>
      <c r="I219" s="665">
        <v>1</v>
      </c>
      <c r="J219" s="665">
        <v>193.68</v>
      </c>
      <c r="K219" s="678">
        <v>1</v>
      </c>
      <c r="L219" s="665">
        <v>1</v>
      </c>
      <c r="M219" s="666">
        <v>193.68</v>
      </c>
    </row>
    <row r="220" spans="1:13" ht="14.4" customHeight="1" x14ac:dyDescent="0.3">
      <c r="A220" s="661" t="s">
        <v>2748</v>
      </c>
      <c r="B220" s="662" t="s">
        <v>2704</v>
      </c>
      <c r="C220" s="662" t="s">
        <v>4088</v>
      </c>
      <c r="D220" s="662" t="s">
        <v>4089</v>
      </c>
      <c r="E220" s="662" t="s">
        <v>4090</v>
      </c>
      <c r="F220" s="665">
        <v>2</v>
      </c>
      <c r="G220" s="665">
        <v>193.68</v>
      </c>
      <c r="H220" s="678">
        <v>1</v>
      </c>
      <c r="I220" s="665"/>
      <c r="J220" s="665"/>
      <c r="K220" s="678">
        <v>0</v>
      </c>
      <c r="L220" s="665">
        <v>2</v>
      </c>
      <c r="M220" s="666">
        <v>193.68</v>
      </c>
    </row>
    <row r="221" spans="1:13" ht="14.4" customHeight="1" x14ac:dyDescent="0.3">
      <c r="A221" s="661" t="s">
        <v>2748</v>
      </c>
      <c r="B221" s="662" t="s">
        <v>2606</v>
      </c>
      <c r="C221" s="662" t="s">
        <v>1160</v>
      </c>
      <c r="D221" s="662" t="s">
        <v>1074</v>
      </c>
      <c r="E221" s="662" t="s">
        <v>2607</v>
      </c>
      <c r="F221" s="665"/>
      <c r="G221" s="665"/>
      <c r="H221" s="678">
        <v>0</v>
      </c>
      <c r="I221" s="665">
        <v>13</v>
      </c>
      <c r="J221" s="665">
        <v>314.86</v>
      </c>
      <c r="K221" s="678">
        <v>1</v>
      </c>
      <c r="L221" s="665">
        <v>13</v>
      </c>
      <c r="M221" s="666">
        <v>314.86</v>
      </c>
    </row>
    <row r="222" spans="1:13" ht="14.4" customHeight="1" x14ac:dyDescent="0.3">
      <c r="A222" s="661" t="s">
        <v>2748</v>
      </c>
      <c r="B222" s="662" t="s">
        <v>2606</v>
      </c>
      <c r="C222" s="662" t="s">
        <v>1073</v>
      </c>
      <c r="D222" s="662" t="s">
        <v>1074</v>
      </c>
      <c r="E222" s="662" t="s">
        <v>2608</v>
      </c>
      <c r="F222" s="665"/>
      <c r="G222" s="665"/>
      <c r="H222" s="678">
        <v>0</v>
      </c>
      <c r="I222" s="665">
        <v>101</v>
      </c>
      <c r="J222" s="665">
        <v>4747.8599999999997</v>
      </c>
      <c r="K222" s="678">
        <v>1</v>
      </c>
      <c r="L222" s="665">
        <v>101</v>
      </c>
      <c r="M222" s="666">
        <v>4747.8599999999997</v>
      </c>
    </row>
    <row r="223" spans="1:13" ht="14.4" customHeight="1" x14ac:dyDescent="0.3">
      <c r="A223" s="661" t="s">
        <v>2748</v>
      </c>
      <c r="B223" s="662" t="s">
        <v>2606</v>
      </c>
      <c r="C223" s="662" t="s">
        <v>2831</v>
      </c>
      <c r="D223" s="662" t="s">
        <v>1074</v>
      </c>
      <c r="E223" s="662" t="s">
        <v>2832</v>
      </c>
      <c r="F223" s="665"/>
      <c r="G223" s="665"/>
      <c r="H223" s="678"/>
      <c r="I223" s="665">
        <v>2</v>
      </c>
      <c r="J223" s="665">
        <v>0</v>
      </c>
      <c r="K223" s="678"/>
      <c r="L223" s="665">
        <v>2</v>
      </c>
      <c r="M223" s="666">
        <v>0</v>
      </c>
    </row>
    <row r="224" spans="1:13" ht="14.4" customHeight="1" x14ac:dyDescent="0.3">
      <c r="A224" s="661" t="s">
        <v>2748</v>
      </c>
      <c r="B224" s="662" t="s">
        <v>2606</v>
      </c>
      <c r="C224" s="662" t="s">
        <v>3818</v>
      </c>
      <c r="D224" s="662" t="s">
        <v>1074</v>
      </c>
      <c r="E224" s="662" t="s">
        <v>2608</v>
      </c>
      <c r="F224" s="665">
        <v>1</v>
      </c>
      <c r="G224" s="665">
        <v>48.42</v>
      </c>
      <c r="H224" s="678">
        <v>1</v>
      </c>
      <c r="I224" s="665"/>
      <c r="J224" s="665"/>
      <c r="K224" s="678">
        <v>0</v>
      </c>
      <c r="L224" s="665">
        <v>1</v>
      </c>
      <c r="M224" s="666">
        <v>48.42</v>
      </c>
    </row>
    <row r="225" spans="1:13" ht="14.4" customHeight="1" x14ac:dyDescent="0.3">
      <c r="A225" s="661" t="s">
        <v>2748</v>
      </c>
      <c r="B225" s="662" t="s">
        <v>2609</v>
      </c>
      <c r="C225" s="662" t="s">
        <v>4055</v>
      </c>
      <c r="D225" s="662" t="s">
        <v>3551</v>
      </c>
      <c r="E225" s="662" t="s">
        <v>2611</v>
      </c>
      <c r="F225" s="665"/>
      <c r="G225" s="665"/>
      <c r="H225" s="678">
        <v>0</v>
      </c>
      <c r="I225" s="665">
        <v>3</v>
      </c>
      <c r="J225" s="665">
        <v>93.960000000000008</v>
      </c>
      <c r="K225" s="678">
        <v>1</v>
      </c>
      <c r="L225" s="665">
        <v>3</v>
      </c>
      <c r="M225" s="666">
        <v>93.960000000000008</v>
      </c>
    </row>
    <row r="226" spans="1:13" ht="14.4" customHeight="1" x14ac:dyDescent="0.3">
      <c r="A226" s="661" t="s">
        <v>2748</v>
      </c>
      <c r="B226" s="662" t="s">
        <v>2609</v>
      </c>
      <c r="C226" s="662" t="s">
        <v>3402</v>
      </c>
      <c r="D226" s="662" t="s">
        <v>3141</v>
      </c>
      <c r="E226" s="662" t="s">
        <v>3403</v>
      </c>
      <c r="F226" s="665"/>
      <c r="G226" s="665"/>
      <c r="H226" s="678"/>
      <c r="I226" s="665">
        <v>1</v>
      </c>
      <c r="J226" s="665">
        <v>0</v>
      </c>
      <c r="K226" s="678"/>
      <c r="L226" s="665">
        <v>1</v>
      </c>
      <c r="M226" s="666">
        <v>0</v>
      </c>
    </row>
    <row r="227" spans="1:13" ht="14.4" customHeight="1" x14ac:dyDescent="0.3">
      <c r="A227" s="661" t="s">
        <v>2748</v>
      </c>
      <c r="B227" s="662" t="s">
        <v>2609</v>
      </c>
      <c r="C227" s="662" t="s">
        <v>3550</v>
      </c>
      <c r="D227" s="662" t="s">
        <v>3551</v>
      </c>
      <c r="E227" s="662" t="s">
        <v>3549</v>
      </c>
      <c r="F227" s="665"/>
      <c r="G227" s="665"/>
      <c r="H227" s="678">
        <v>0</v>
      </c>
      <c r="I227" s="665">
        <v>1</v>
      </c>
      <c r="J227" s="665">
        <v>300.68</v>
      </c>
      <c r="K227" s="678">
        <v>1</v>
      </c>
      <c r="L227" s="665">
        <v>1</v>
      </c>
      <c r="M227" s="666">
        <v>300.68</v>
      </c>
    </row>
    <row r="228" spans="1:13" ht="14.4" customHeight="1" x14ac:dyDescent="0.3">
      <c r="A228" s="661" t="s">
        <v>2749</v>
      </c>
      <c r="B228" s="662" t="s">
        <v>2551</v>
      </c>
      <c r="C228" s="662" t="s">
        <v>1197</v>
      </c>
      <c r="D228" s="662" t="s">
        <v>1089</v>
      </c>
      <c r="E228" s="662" t="s">
        <v>2554</v>
      </c>
      <c r="F228" s="665"/>
      <c r="G228" s="665"/>
      <c r="H228" s="678">
        <v>0</v>
      </c>
      <c r="I228" s="665">
        <v>14</v>
      </c>
      <c r="J228" s="665">
        <v>7607.4600000000009</v>
      </c>
      <c r="K228" s="678">
        <v>1</v>
      </c>
      <c r="L228" s="665">
        <v>14</v>
      </c>
      <c r="M228" s="666">
        <v>7607.4600000000009</v>
      </c>
    </row>
    <row r="229" spans="1:13" ht="14.4" customHeight="1" x14ac:dyDescent="0.3">
      <c r="A229" s="661" t="s">
        <v>2749</v>
      </c>
      <c r="B229" s="662" t="s">
        <v>2551</v>
      </c>
      <c r="C229" s="662" t="s">
        <v>1088</v>
      </c>
      <c r="D229" s="662" t="s">
        <v>1089</v>
      </c>
      <c r="E229" s="662" t="s">
        <v>2553</v>
      </c>
      <c r="F229" s="665"/>
      <c r="G229" s="665"/>
      <c r="H229" s="678">
        <v>0</v>
      </c>
      <c r="I229" s="665">
        <v>162</v>
      </c>
      <c r="J229" s="665">
        <v>132046.20000000001</v>
      </c>
      <c r="K229" s="678">
        <v>1</v>
      </c>
      <c r="L229" s="665">
        <v>162</v>
      </c>
      <c r="M229" s="666">
        <v>132046.20000000001</v>
      </c>
    </row>
    <row r="230" spans="1:13" ht="14.4" customHeight="1" x14ac:dyDescent="0.3">
      <c r="A230" s="661" t="s">
        <v>2749</v>
      </c>
      <c r="B230" s="662" t="s">
        <v>2551</v>
      </c>
      <c r="C230" s="662" t="s">
        <v>1092</v>
      </c>
      <c r="D230" s="662" t="s">
        <v>1089</v>
      </c>
      <c r="E230" s="662" t="s">
        <v>2555</v>
      </c>
      <c r="F230" s="665"/>
      <c r="G230" s="665"/>
      <c r="H230" s="678">
        <v>0</v>
      </c>
      <c r="I230" s="665">
        <v>11</v>
      </c>
      <c r="J230" s="665">
        <v>10161.14</v>
      </c>
      <c r="K230" s="678">
        <v>1</v>
      </c>
      <c r="L230" s="665">
        <v>11</v>
      </c>
      <c r="M230" s="666">
        <v>10161.14</v>
      </c>
    </row>
    <row r="231" spans="1:13" ht="14.4" customHeight="1" x14ac:dyDescent="0.3">
      <c r="A231" s="661" t="s">
        <v>2749</v>
      </c>
      <c r="B231" s="662" t="s">
        <v>2551</v>
      </c>
      <c r="C231" s="662" t="s">
        <v>2964</v>
      </c>
      <c r="D231" s="662" t="s">
        <v>1543</v>
      </c>
      <c r="E231" s="662" t="s">
        <v>2553</v>
      </c>
      <c r="F231" s="665"/>
      <c r="G231" s="665"/>
      <c r="H231" s="678">
        <v>0</v>
      </c>
      <c r="I231" s="665">
        <v>1</v>
      </c>
      <c r="J231" s="665">
        <v>1385.62</v>
      </c>
      <c r="K231" s="678">
        <v>1</v>
      </c>
      <c r="L231" s="665">
        <v>1</v>
      </c>
      <c r="M231" s="666">
        <v>1385.62</v>
      </c>
    </row>
    <row r="232" spans="1:13" ht="14.4" customHeight="1" x14ac:dyDescent="0.3">
      <c r="A232" s="661" t="s">
        <v>2749</v>
      </c>
      <c r="B232" s="662" t="s">
        <v>2578</v>
      </c>
      <c r="C232" s="662" t="s">
        <v>1869</v>
      </c>
      <c r="D232" s="662" t="s">
        <v>1870</v>
      </c>
      <c r="E232" s="662" t="s">
        <v>2665</v>
      </c>
      <c r="F232" s="665"/>
      <c r="G232" s="665"/>
      <c r="H232" s="678">
        <v>0</v>
      </c>
      <c r="I232" s="665">
        <v>2</v>
      </c>
      <c r="J232" s="665">
        <v>74.319999999999993</v>
      </c>
      <c r="K232" s="678">
        <v>1</v>
      </c>
      <c r="L232" s="665">
        <v>2</v>
      </c>
      <c r="M232" s="666">
        <v>74.319999999999993</v>
      </c>
    </row>
    <row r="233" spans="1:13" ht="14.4" customHeight="1" x14ac:dyDescent="0.3">
      <c r="A233" s="661" t="s">
        <v>2749</v>
      </c>
      <c r="B233" s="662" t="s">
        <v>2586</v>
      </c>
      <c r="C233" s="662" t="s">
        <v>1272</v>
      </c>
      <c r="D233" s="662" t="s">
        <v>2587</v>
      </c>
      <c r="E233" s="662" t="s">
        <v>2588</v>
      </c>
      <c r="F233" s="665"/>
      <c r="G233" s="665"/>
      <c r="H233" s="678">
        <v>0</v>
      </c>
      <c r="I233" s="665">
        <v>6</v>
      </c>
      <c r="J233" s="665">
        <v>917.5200000000001</v>
      </c>
      <c r="K233" s="678">
        <v>1</v>
      </c>
      <c r="L233" s="665">
        <v>6</v>
      </c>
      <c r="M233" s="666">
        <v>917.5200000000001</v>
      </c>
    </row>
    <row r="234" spans="1:13" ht="14.4" customHeight="1" x14ac:dyDescent="0.3">
      <c r="A234" s="661" t="s">
        <v>2749</v>
      </c>
      <c r="B234" s="662" t="s">
        <v>2593</v>
      </c>
      <c r="C234" s="662" t="s">
        <v>1247</v>
      </c>
      <c r="D234" s="662" t="s">
        <v>1248</v>
      </c>
      <c r="E234" s="662" t="s">
        <v>2594</v>
      </c>
      <c r="F234" s="665"/>
      <c r="G234" s="665"/>
      <c r="H234" s="678">
        <v>0</v>
      </c>
      <c r="I234" s="665">
        <v>9</v>
      </c>
      <c r="J234" s="665">
        <v>1534.68</v>
      </c>
      <c r="K234" s="678">
        <v>1</v>
      </c>
      <c r="L234" s="665">
        <v>9</v>
      </c>
      <c r="M234" s="666">
        <v>1534.68</v>
      </c>
    </row>
    <row r="235" spans="1:13" ht="14.4" customHeight="1" x14ac:dyDescent="0.3">
      <c r="A235" s="661" t="s">
        <v>2749</v>
      </c>
      <c r="B235" s="662" t="s">
        <v>2597</v>
      </c>
      <c r="C235" s="662" t="s">
        <v>1251</v>
      </c>
      <c r="D235" s="662" t="s">
        <v>1252</v>
      </c>
      <c r="E235" s="662" t="s">
        <v>1253</v>
      </c>
      <c r="F235" s="665"/>
      <c r="G235" s="665"/>
      <c r="H235" s="678">
        <v>0</v>
      </c>
      <c r="I235" s="665">
        <v>2</v>
      </c>
      <c r="J235" s="665">
        <v>294.62</v>
      </c>
      <c r="K235" s="678">
        <v>1</v>
      </c>
      <c r="L235" s="665">
        <v>2</v>
      </c>
      <c r="M235" s="666">
        <v>294.62</v>
      </c>
    </row>
    <row r="236" spans="1:13" ht="14.4" customHeight="1" x14ac:dyDescent="0.3">
      <c r="A236" s="661" t="s">
        <v>2749</v>
      </c>
      <c r="B236" s="662" t="s">
        <v>2704</v>
      </c>
      <c r="C236" s="662" t="s">
        <v>3112</v>
      </c>
      <c r="D236" s="662" t="s">
        <v>2340</v>
      </c>
      <c r="E236" s="662" t="s">
        <v>3113</v>
      </c>
      <c r="F236" s="665"/>
      <c r="G236" s="665"/>
      <c r="H236" s="678">
        <v>0</v>
      </c>
      <c r="I236" s="665">
        <v>7</v>
      </c>
      <c r="J236" s="665">
        <v>677.88</v>
      </c>
      <c r="K236" s="678">
        <v>1</v>
      </c>
      <c r="L236" s="665">
        <v>7</v>
      </c>
      <c r="M236" s="666">
        <v>677.88</v>
      </c>
    </row>
    <row r="237" spans="1:13" ht="14.4" customHeight="1" x14ac:dyDescent="0.3">
      <c r="A237" s="661" t="s">
        <v>2749</v>
      </c>
      <c r="B237" s="662" t="s">
        <v>2704</v>
      </c>
      <c r="C237" s="662" t="s">
        <v>2339</v>
      </c>
      <c r="D237" s="662" t="s">
        <v>2340</v>
      </c>
      <c r="E237" s="662" t="s">
        <v>2341</v>
      </c>
      <c r="F237" s="665"/>
      <c r="G237" s="665"/>
      <c r="H237" s="678">
        <v>0</v>
      </c>
      <c r="I237" s="665">
        <v>8</v>
      </c>
      <c r="J237" s="665">
        <v>1549.44</v>
      </c>
      <c r="K237" s="678">
        <v>1</v>
      </c>
      <c r="L237" s="665">
        <v>8</v>
      </c>
      <c r="M237" s="666">
        <v>1549.44</v>
      </c>
    </row>
    <row r="238" spans="1:13" ht="14.4" customHeight="1" x14ac:dyDescent="0.3">
      <c r="A238" s="661" t="s">
        <v>2749</v>
      </c>
      <c r="B238" s="662" t="s">
        <v>2704</v>
      </c>
      <c r="C238" s="662" t="s">
        <v>2957</v>
      </c>
      <c r="D238" s="662" t="s">
        <v>2340</v>
      </c>
      <c r="E238" s="662" t="s">
        <v>2958</v>
      </c>
      <c r="F238" s="665"/>
      <c r="G238" s="665"/>
      <c r="H238" s="678">
        <v>0</v>
      </c>
      <c r="I238" s="665">
        <v>1</v>
      </c>
      <c r="J238" s="665">
        <v>64.56</v>
      </c>
      <c r="K238" s="678">
        <v>1</v>
      </c>
      <c r="L238" s="665">
        <v>1</v>
      </c>
      <c r="M238" s="666">
        <v>64.56</v>
      </c>
    </row>
    <row r="239" spans="1:13" ht="14.4" customHeight="1" x14ac:dyDescent="0.3">
      <c r="A239" s="661" t="s">
        <v>2749</v>
      </c>
      <c r="B239" s="662" t="s">
        <v>2606</v>
      </c>
      <c r="C239" s="662" t="s">
        <v>1160</v>
      </c>
      <c r="D239" s="662" t="s">
        <v>1074</v>
      </c>
      <c r="E239" s="662" t="s">
        <v>2607</v>
      </c>
      <c r="F239" s="665"/>
      <c r="G239" s="665"/>
      <c r="H239" s="678">
        <v>0</v>
      </c>
      <c r="I239" s="665">
        <v>1</v>
      </c>
      <c r="J239" s="665">
        <v>24.22</v>
      </c>
      <c r="K239" s="678">
        <v>1</v>
      </c>
      <c r="L239" s="665">
        <v>1</v>
      </c>
      <c r="M239" s="666">
        <v>24.22</v>
      </c>
    </row>
    <row r="240" spans="1:13" ht="14.4" customHeight="1" x14ac:dyDescent="0.3">
      <c r="A240" s="661" t="s">
        <v>2749</v>
      </c>
      <c r="B240" s="662" t="s">
        <v>2606</v>
      </c>
      <c r="C240" s="662" t="s">
        <v>1073</v>
      </c>
      <c r="D240" s="662" t="s">
        <v>1074</v>
      </c>
      <c r="E240" s="662" t="s">
        <v>2608</v>
      </c>
      <c r="F240" s="665"/>
      <c r="G240" s="665"/>
      <c r="H240" s="678">
        <v>0</v>
      </c>
      <c r="I240" s="665">
        <v>157</v>
      </c>
      <c r="J240" s="665">
        <v>7209.9000000000015</v>
      </c>
      <c r="K240" s="678">
        <v>1</v>
      </c>
      <c r="L240" s="665">
        <v>157</v>
      </c>
      <c r="M240" s="666">
        <v>7209.9000000000015</v>
      </c>
    </row>
    <row r="241" spans="1:13" ht="14.4" customHeight="1" x14ac:dyDescent="0.3">
      <c r="A241" s="661" t="s">
        <v>2749</v>
      </c>
      <c r="B241" s="662" t="s">
        <v>2606</v>
      </c>
      <c r="C241" s="662" t="s">
        <v>2831</v>
      </c>
      <c r="D241" s="662" t="s">
        <v>1074</v>
      </c>
      <c r="E241" s="662" t="s">
        <v>2832</v>
      </c>
      <c r="F241" s="665"/>
      <c r="G241" s="665"/>
      <c r="H241" s="678"/>
      <c r="I241" s="665">
        <v>2</v>
      </c>
      <c r="J241" s="665">
        <v>0</v>
      </c>
      <c r="K241" s="678"/>
      <c r="L241" s="665">
        <v>2</v>
      </c>
      <c r="M241" s="666">
        <v>0</v>
      </c>
    </row>
    <row r="242" spans="1:13" ht="14.4" customHeight="1" x14ac:dyDescent="0.3">
      <c r="A242" s="661" t="s">
        <v>2749</v>
      </c>
      <c r="B242" s="662" t="s">
        <v>2609</v>
      </c>
      <c r="C242" s="662" t="s">
        <v>4055</v>
      </c>
      <c r="D242" s="662" t="s">
        <v>3551</v>
      </c>
      <c r="E242" s="662" t="s">
        <v>2611</v>
      </c>
      <c r="F242" s="665"/>
      <c r="G242" s="665"/>
      <c r="H242" s="678">
        <v>0</v>
      </c>
      <c r="I242" s="665">
        <v>1</v>
      </c>
      <c r="J242" s="665">
        <v>31.32</v>
      </c>
      <c r="K242" s="678">
        <v>1</v>
      </c>
      <c r="L242" s="665">
        <v>1</v>
      </c>
      <c r="M242" s="666">
        <v>31.32</v>
      </c>
    </row>
    <row r="243" spans="1:13" ht="14.4" customHeight="1" x14ac:dyDescent="0.3">
      <c r="A243" s="661" t="s">
        <v>2749</v>
      </c>
      <c r="B243" s="662" t="s">
        <v>2609</v>
      </c>
      <c r="C243" s="662" t="s">
        <v>2933</v>
      </c>
      <c r="D243" s="662" t="s">
        <v>2934</v>
      </c>
      <c r="E243" s="662" t="s">
        <v>2935</v>
      </c>
      <c r="F243" s="665"/>
      <c r="G243" s="665"/>
      <c r="H243" s="678">
        <v>0</v>
      </c>
      <c r="I243" s="665">
        <v>1</v>
      </c>
      <c r="J243" s="665">
        <v>31.32</v>
      </c>
      <c r="K243" s="678">
        <v>1</v>
      </c>
      <c r="L243" s="665">
        <v>1</v>
      </c>
      <c r="M243" s="666">
        <v>31.32</v>
      </c>
    </row>
    <row r="244" spans="1:13" ht="14.4" customHeight="1" x14ac:dyDescent="0.3">
      <c r="A244" s="661" t="s">
        <v>2749</v>
      </c>
      <c r="B244" s="662" t="s">
        <v>2609</v>
      </c>
      <c r="C244" s="662" t="s">
        <v>3140</v>
      </c>
      <c r="D244" s="662" t="s">
        <v>3141</v>
      </c>
      <c r="E244" s="662" t="s">
        <v>3142</v>
      </c>
      <c r="F244" s="665"/>
      <c r="G244" s="665"/>
      <c r="H244" s="678">
        <v>0</v>
      </c>
      <c r="I244" s="665">
        <v>2</v>
      </c>
      <c r="J244" s="665">
        <v>281.89999999999998</v>
      </c>
      <c r="K244" s="678">
        <v>1</v>
      </c>
      <c r="L244" s="665">
        <v>2</v>
      </c>
      <c r="M244" s="666">
        <v>281.89999999999998</v>
      </c>
    </row>
    <row r="245" spans="1:13" ht="14.4" customHeight="1" x14ac:dyDescent="0.3">
      <c r="A245" s="661" t="s">
        <v>2749</v>
      </c>
      <c r="B245" s="662" t="s">
        <v>2628</v>
      </c>
      <c r="C245" s="662" t="s">
        <v>1860</v>
      </c>
      <c r="D245" s="662" t="s">
        <v>1130</v>
      </c>
      <c r="E245" s="662" t="s">
        <v>2694</v>
      </c>
      <c r="F245" s="665"/>
      <c r="G245" s="665"/>
      <c r="H245" s="678">
        <v>0</v>
      </c>
      <c r="I245" s="665">
        <v>1</v>
      </c>
      <c r="J245" s="665">
        <v>227.32</v>
      </c>
      <c r="K245" s="678">
        <v>1</v>
      </c>
      <c r="L245" s="665">
        <v>1</v>
      </c>
      <c r="M245" s="666">
        <v>227.32</v>
      </c>
    </row>
    <row r="246" spans="1:13" ht="14.4" customHeight="1" x14ac:dyDescent="0.3">
      <c r="A246" s="661" t="s">
        <v>2750</v>
      </c>
      <c r="B246" s="662" t="s">
        <v>2551</v>
      </c>
      <c r="C246" s="662" t="s">
        <v>1194</v>
      </c>
      <c r="D246" s="662" t="s">
        <v>1089</v>
      </c>
      <c r="E246" s="662" t="s">
        <v>2552</v>
      </c>
      <c r="F246" s="665"/>
      <c r="G246" s="665"/>
      <c r="H246" s="678">
        <v>0</v>
      </c>
      <c r="I246" s="665">
        <v>1</v>
      </c>
      <c r="J246" s="665">
        <v>407.55</v>
      </c>
      <c r="K246" s="678">
        <v>1</v>
      </c>
      <c r="L246" s="665">
        <v>1</v>
      </c>
      <c r="M246" s="666">
        <v>407.55</v>
      </c>
    </row>
    <row r="247" spans="1:13" ht="14.4" customHeight="1" x14ac:dyDescent="0.3">
      <c r="A247" s="661" t="s">
        <v>2750</v>
      </c>
      <c r="B247" s="662" t="s">
        <v>2551</v>
      </c>
      <c r="C247" s="662" t="s">
        <v>1197</v>
      </c>
      <c r="D247" s="662" t="s">
        <v>1089</v>
      </c>
      <c r="E247" s="662" t="s">
        <v>2554</v>
      </c>
      <c r="F247" s="665"/>
      <c r="G247" s="665"/>
      <c r="H247" s="678">
        <v>0</v>
      </c>
      <c r="I247" s="665">
        <v>2</v>
      </c>
      <c r="J247" s="665">
        <v>1086.78</v>
      </c>
      <c r="K247" s="678">
        <v>1</v>
      </c>
      <c r="L247" s="665">
        <v>2</v>
      </c>
      <c r="M247" s="666">
        <v>1086.78</v>
      </c>
    </row>
    <row r="248" spans="1:13" ht="14.4" customHeight="1" x14ac:dyDescent="0.3">
      <c r="A248" s="661" t="s">
        <v>2750</v>
      </c>
      <c r="B248" s="662" t="s">
        <v>2551</v>
      </c>
      <c r="C248" s="662" t="s">
        <v>1088</v>
      </c>
      <c r="D248" s="662" t="s">
        <v>1089</v>
      </c>
      <c r="E248" s="662" t="s">
        <v>2553</v>
      </c>
      <c r="F248" s="665"/>
      <c r="G248" s="665"/>
      <c r="H248" s="678">
        <v>0</v>
      </c>
      <c r="I248" s="665">
        <v>10</v>
      </c>
      <c r="J248" s="665">
        <v>8151</v>
      </c>
      <c r="K248" s="678">
        <v>1</v>
      </c>
      <c r="L248" s="665">
        <v>10</v>
      </c>
      <c r="M248" s="666">
        <v>8151</v>
      </c>
    </row>
    <row r="249" spans="1:13" ht="14.4" customHeight="1" x14ac:dyDescent="0.3">
      <c r="A249" s="661" t="s">
        <v>2750</v>
      </c>
      <c r="B249" s="662" t="s">
        <v>2586</v>
      </c>
      <c r="C249" s="662" t="s">
        <v>1272</v>
      </c>
      <c r="D249" s="662" t="s">
        <v>2587</v>
      </c>
      <c r="E249" s="662" t="s">
        <v>2588</v>
      </c>
      <c r="F249" s="665"/>
      <c r="G249" s="665"/>
      <c r="H249" s="678">
        <v>0</v>
      </c>
      <c r="I249" s="665">
        <v>1</v>
      </c>
      <c r="J249" s="665">
        <v>154.36000000000001</v>
      </c>
      <c r="K249" s="678">
        <v>1</v>
      </c>
      <c r="L249" s="665">
        <v>1</v>
      </c>
      <c r="M249" s="666">
        <v>154.36000000000001</v>
      </c>
    </row>
    <row r="250" spans="1:13" ht="14.4" customHeight="1" x14ac:dyDescent="0.3">
      <c r="A250" s="661" t="s">
        <v>2750</v>
      </c>
      <c r="B250" s="662" t="s">
        <v>2704</v>
      </c>
      <c r="C250" s="662" t="s">
        <v>2957</v>
      </c>
      <c r="D250" s="662" t="s">
        <v>2340</v>
      </c>
      <c r="E250" s="662" t="s">
        <v>2958</v>
      </c>
      <c r="F250" s="665"/>
      <c r="G250" s="665"/>
      <c r="H250" s="678">
        <v>0</v>
      </c>
      <c r="I250" s="665">
        <v>6</v>
      </c>
      <c r="J250" s="665">
        <v>339.84000000000003</v>
      </c>
      <c r="K250" s="678">
        <v>1</v>
      </c>
      <c r="L250" s="665">
        <v>6</v>
      </c>
      <c r="M250" s="666">
        <v>339.84000000000003</v>
      </c>
    </row>
    <row r="251" spans="1:13" ht="14.4" customHeight="1" x14ac:dyDescent="0.3">
      <c r="A251" s="661" t="s">
        <v>2750</v>
      </c>
      <c r="B251" s="662" t="s">
        <v>2606</v>
      </c>
      <c r="C251" s="662" t="s">
        <v>1073</v>
      </c>
      <c r="D251" s="662" t="s">
        <v>1074</v>
      </c>
      <c r="E251" s="662" t="s">
        <v>2608</v>
      </c>
      <c r="F251" s="665"/>
      <c r="G251" s="665"/>
      <c r="H251" s="678">
        <v>0</v>
      </c>
      <c r="I251" s="665">
        <v>27</v>
      </c>
      <c r="J251" s="665">
        <v>1200.42</v>
      </c>
      <c r="K251" s="678">
        <v>1</v>
      </c>
      <c r="L251" s="665">
        <v>27</v>
      </c>
      <c r="M251" s="666">
        <v>1200.42</v>
      </c>
    </row>
    <row r="252" spans="1:13" ht="14.4" customHeight="1" x14ac:dyDescent="0.3">
      <c r="A252" s="661" t="s">
        <v>2750</v>
      </c>
      <c r="B252" s="662" t="s">
        <v>4552</v>
      </c>
      <c r="C252" s="662" t="s">
        <v>4198</v>
      </c>
      <c r="D252" s="662" t="s">
        <v>4199</v>
      </c>
      <c r="E252" s="662" t="s">
        <v>4200</v>
      </c>
      <c r="F252" s="665"/>
      <c r="G252" s="665"/>
      <c r="H252" s="678">
        <v>0</v>
      </c>
      <c r="I252" s="665">
        <v>2</v>
      </c>
      <c r="J252" s="665">
        <v>227.32</v>
      </c>
      <c r="K252" s="678">
        <v>1</v>
      </c>
      <c r="L252" s="665">
        <v>2</v>
      </c>
      <c r="M252" s="666">
        <v>227.32</v>
      </c>
    </row>
    <row r="253" spans="1:13" ht="14.4" customHeight="1" x14ac:dyDescent="0.3">
      <c r="A253" s="661" t="s">
        <v>2751</v>
      </c>
      <c r="B253" s="662" t="s">
        <v>2551</v>
      </c>
      <c r="C253" s="662" t="s">
        <v>1194</v>
      </c>
      <c r="D253" s="662" t="s">
        <v>1089</v>
      </c>
      <c r="E253" s="662" t="s">
        <v>2552</v>
      </c>
      <c r="F253" s="665"/>
      <c r="G253" s="665"/>
      <c r="H253" s="678">
        <v>0</v>
      </c>
      <c r="I253" s="665">
        <v>3</v>
      </c>
      <c r="J253" s="665">
        <v>1222.6500000000001</v>
      </c>
      <c r="K253" s="678">
        <v>1</v>
      </c>
      <c r="L253" s="665">
        <v>3</v>
      </c>
      <c r="M253" s="666">
        <v>1222.6500000000001</v>
      </c>
    </row>
    <row r="254" spans="1:13" ht="14.4" customHeight="1" x14ac:dyDescent="0.3">
      <c r="A254" s="661" t="s">
        <v>2751</v>
      </c>
      <c r="B254" s="662" t="s">
        <v>2551</v>
      </c>
      <c r="C254" s="662" t="s">
        <v>1197</v>
      </c>
      <c r="D254" s="662" t="s">
        <v>1089</v>
      </c>
      <c r="E254" s="662" t="s">
        <v>2554</v>
      </c>
      <c r="F254" s="665"/>
      <c r="G254" s="665"/>
      <c r="H254" s="678">
        <v>0</v>
      </c>
      <c r="I254" s="665">
        <v>2</v>
      </c>
      <c r="J254" s="665">
        <v>1086.78</v>
      </c>
      <c r="K254" s="678">
        <v>1</v>
      </c>
      <c r="L254" s="665">
        <v>2</v>
      </c>
      <c r="M254" s="666">
        <v>1086.78</v>
      </c>
    </row>
    <row r="255" spans="1:13" ht="14.4" customHeight="1" x14ac:dyDescent="0.3">
      <c r="A255" s="661" t="s">
        <v>2751</v>
      </c>
      <c r="B255" s="662" t="s">
        <v>2551</v>
      </c>
      <c r="C255" s="662" t="s">
        <v>1088</v>
      </c>
      <c r="D255" s="662" t="s">
        <v>1089</v>
      </c>
      <c r="E255" s="662" t="s">
        <v>2553</v>
      </c>
      <c r="F255" s="665"/>
      <c r="G255" s="665"/>
      <c r="H255" s="678">
        <v>0</v>
      </c>
      <c r="I255" s="665">
        <v>12</v>
      </c>
      <c r="J255" s="665">
        <v>9781.2000000000007</v>
      </c>
      <c r="K255" s="678">
        <v>1</v>
      </c>
      <c r="L255" s="665">
        <v>12</v>
      </c>
      <c r="M255" s="666">
        <v>9781.2000000000007</v>
      </c>
    </row>
    <row r="256" spans="1:13" ht="14.4" customHeight="1" x14ac:dyDescent="0.3">
      <c r="A256" s="661" t="s">
        <v>2751</v>
      </c>
      <c r="B256" s="662" t="s">
        <v>2551</v>
      </c>
      <c r="C256" s="662" t="s">
        <v>1215</v>
      </c>
      <c r="D256" s="662" t="s">
        <v>1089</v>
      </c>
      <c r="E256" s="662" t="s">
        <v>2554</v>
      </c>
      <c r="F256" s="665"/>
      <c r="G256" s="665"/>
      <c r="H256" s="678">
        <v>0</v>
      </c>
      <c r="I256" s="665">
        <v>1</v>
      </c>
      <c r="J256" s="665">
        <v>543.39</v>
      </c>
      <c r="K256" s="678">
        <v>1</v>
      </c>
      <c r="L256" s="665">
        <v>1</v>
      </c>
      <c r="M256" s="666">
        <v>543.39</v>
      </c>
    </row>
    <row r="257" spans="1:13" ht="14.4" customHeight="1" x14ac:dyDescent="0.3">
      <c r="A257" s="661" t="s">
        <v>2751</v>
      </c>
      <c r="B257" s="662" t="s">
        <v>2563</v>
      </c>
      <c r="C257" s="662" t="s">
        <v>1557</v>
      </c>
      <c r="D257" s="662" t="s">
        <v>1148</v>
      </c>
      <c r="E257" s="662" t="s">
        <v>1558</v>
      </c>
      <c r="F257" s="665"/>
      <c r="G257" s="665"/>
      <c r="H257" s="678">
        <v>0</v>
      </c>
      <c r="I257" s="665">
        <v>3</v>
      </c>
      <c r="J257" s="665">
        <v>434.43</v>
      </c>
      <c r="K257" s="678">
        <v>1</v>
      </c>
      <c r="L257" s="665">
        <v>3</v>
      </c>
      <c r="M257" s="666">
        <v>434.43</v>
      </c>
    </row>
    <row r="258" spans="1:13" ht="14.4" customHeight="1" x14ac:dyDescent="0.3">
      <c r="A258" s="661" t="s">
        <v>2751</v>
      </c>
      <c r="B258" s="662" t="s">
        <v>2639</v>
      </c>
      <c r="C258" s="662" t="s">
        <v>3383</v>
      </c>
      <c r="D258" s="662" t="s">
        <v>3132</v>
      </c>
      <c r="E258" s="662" t="s">
        <v>1725</v>
      </c>
      <c r="F258" s="665"/>
      <c r="G258" s="665"/>
      <c r="H258" s="678">
        <v>0</v>
      </c>
      <c r="I258" s="665">
        <v>1</v>
      </c>
      <c r="J258" s="665">
        <v>291.82</v>
      </c>
      <c r="K258" s="678">
        <v>1</v>
      </c>
      <c r="L258" s="665">
        <v>1</v>
      </c>
      <c r="M258" s="666">
        <v>291.82</v>
      </c>
    </row>
    <row r="259" spans="1:13" ht="14.4" customHeight="1" x14ac:dyDescent="0.3">
      <c r="A259" s="661" t="s">
        <v>2751</v>
      </c>
      <c r="B259" s="662" t="s">
        <v>2586</v>
      </c>
      <c r="C259" s="662" t="s">
        <v>1272</v>
      </c>
      <c r="D259" s="662" t="s">
        <v>2587</v>
      </c>
      <c r="E259" s="662" t="s">
        <v>2588</v>
      </c>
      <c r="F259" s="665"/>
      <c r="G259" s="665"/>
      <c r="H259" s="678">
        <v>0</v>
      </c>
      <c r="I259" s="665">
        <v>10</v>
      </c>
      <c r="J259" s="665">
        <v>1534.96</v>
      </c>
      <c r="K259" s="678">
        <v>1</v>
      </c>
      <c r="L259" s="665">
        <v>10</v>
      </c>
      <c r="M259" s="666">
        <v>1534.96</v>
      </c>
    </row>
    <row r="260" spans="1:13" ht="14.4" customHeight="1" x14ac:dyDescent="0.3">
      <c r="A260" s="661" t="s">
        <v>2751</v>
      </c>
      <c r="B260" s="662" t="s">
        <v>2586</v>
      </c>
      <c r="C260" s="662" t="s">
        <v>2965</v>
      </c>
      <c r="D260" s="662" t="s">
        <v>2587</v>
      </c>
      <c r="E260" s="662" t="s">
        <v>2951</v>
      </c>
      <c r="F260" s="665"/>
      <c r="G260" s="665"/>
      <c r="H260" s="678">
        <v>0</v>
      </c>
      <c r="I260" s="665">
        <v>1</v>
      </c>
      <c r="J260" s="665">
        <v>225.06</v>
      </c>
      <c r="K260" s="678">
        <v>1</v>
      </c>
      <c r="L260" s="665">
        <v>1</v>
      </c>
      <c r="M260" s="666">
        <v>225.06</v>
      </c>
    </row>
    <row r="261" spans="1:13" ht="14.4" customHeight="1" x14ac:dyDescent="0.3">
      <c r="A261" s="661" t="s">
        <v>2751</v>
      </c>
      <c r="B261" s="662" t="s">
        <v>2593</v>
      </c>
      <c r="C261" s="662" t="s">
        <v>1247</v>
      </c>
      <c r="D261" s="662" t="s">
        <v>1248</v>
      </c>
      <c r="E261" s="662" t="s">
        <v>2594</v>
      </c>
      <c r="F261" s="665"/>
      <c r="G261" s="665"/>
      <c r="H261" s="678">
        <v>0</v>
      </c>
      <c r="I261" s="665">
        <v>8</v>
      </c>
      <c r="J261" s="665">
        <v>1364.16</v>
      </c>
      <c r="K261" s="678">
        <v>1</v>
      </c>
      <c r="L261" s="665">
        <v>8</v>
      </c>
      <c r="M261" s="666">
        <v>1364.16</v>
      </c>
    </row>
    <row r="262" spans="1:13" ht="14.4" customHeight="1" x14ac:dyDescent="0.3">
      <c r="A262" s="661" t="s">
        <v>2751</v>
      </c>
      <c r="B262" s="662" t="s">
        <v>2596</v>
      </c>
      <c r="C262" s="662" t="s">
        <v>3682</v>
      </c>
      <c r="D262" s="662" t="s">
        <v>3683</v>
      </c>
      <c r="E262" s="662" t="s">
        <v>3684</v>
      </c>
      <c r="F262" s="665"/>
      <c r="G262" s="665"/>
      <c r="H262" s="678">
        <v>0</v>
      </c>
      <c r="I262" s="665">
        <v>2</v>
      </c>
      <c r="J262" s="665">
        <v>335.16</v>
      </c>
      <c r="K262" s="678">
        <v>1</v>
      </c>
      <c r="L262" s="665">
        <v>2</v>
      </c>
      <c r="M262" s="666">
        <v>335.16</v>
      </c>
    </row>
    <row r="263" spans="1:13" ht="14.4" customHeight="1" x14ac:dyDescent="0.3">
      <c r="A263" s="661" t="s">
        <v>2751</v>
      </c>
      <c r="B263" s="662" t="s">
        <v>2597</v>
      </c>
      <c r="C263" s="662" t="s">
        <v>1251</v>
      </c>
      <c r="D263" s="662" t="s">
        <v>1252</v>
      </c>
      <c r="E263" s="662" t="s">
        <v>1253</v>
      </c>
      <c r="F263" s="665"/>
      <c r="G263" s="665"/>
      <c r="H263" s="678">
        <v>0</v>
      </c>
      <c r="I263" s="665">
        <v>2</v>
      </c>
      <c r="J263" s="665">
        <v>294.62</v>
      </c>
      <c r="K263" s="678">
        <v>1</v>
      </c>
      <c r="L263" s="665">
        <v>2</v>
      </c>
      <c r="M263" s="666">
        <v>294.62</v>
      </c>
    </row>
    <row r="264" spans="1:13" ht="14.4" customHeight="1" x14ac:dyDescent="0.3">
      <c r="A264" s="661" t="s">
        <v>2751</v>
      </c>
      <c r="B264" s="662" t="s">
        <v>2597</v>
      </c>
      <c r="C264" s="662" t="s">
        <v>1225</v>
      </c>
      <c r="D264" s="662" t="s">
        <v>2601</v>
      </c>
      <c r="E264" s="662" t="s">
        <v>2602</v>
      </c>
      <c r="F264" s="665"/>
      <c r="G264" s="665"/>
      <c r="H264" s="678">
        <v>0</v>
      </c>
      <c r="I264" s="665">
        <v>1</v>
      </c>
      <c r="J264" s="665">
        <v>144.66</v>
      </c>
      <c r="K264" s="678">
        <v>1</v>
      </c>
      <c r="L264" s="665">
        <v>1</v>
      </c>
      <c r="M264" s="666">
        <v>144.66</v>
      </c>
    </row>
    <row r="265" spans="1:13" ht="14.4" customHeight="1" x14ac:dyDescent="0.3">
      <c r="A265" s="661" t="s">
        <v>2751</v>
      </c>
      <c r="B265" s="662" t="s">
        <v>4553</v>
      </c>
      <c r="C265" s="662" t="s">
        <v>3123</v>
      </c>
      <c r="D265" s="662" t="s">
        <v>3119</v>
      </c>
      <c r="E265" s="662" t="s">
        <v>3124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2751</v>
      </c>
      <c r="B266" s="662" t="s">
        <v>4553</v>
      </c>
      <c r="C266" s="662" t="s">
        <v>3121</v>
      </c>
      <c r="D266" s="662" t="s">
        <v>3119</v>
      </c>
      <c r="E266" s="662" t="s">
        <v>3122</v>
      </c>
      <c r="F266" s="665">
        <v>2</v>
      </c>
      <c r="G266" s="665">
        <v>0</v>
      </c>
      <c r="H266" s="678"/>
      <c r="I266" s="665"/>
      <c r="J266" s="665"/>
      <c r="K266" s="678"/>
      <c r="L266" s="665">
        <v>2</v>
      </c>
      <c r="M266" s="666">
        <v>0</v>
      </c>
    </row>
    <row r="267" spans="1:13" ht="14.4" customHeight="1" x14ac:dyDescent="0.3">
      <c r="A267" s="661" t="s">
        <v>2751</v>
      </c>
      <c r="B267" s="662" t="s">
        <v>2679</v>
      </c>
      <c r="C267" s="662" t="s">
        <v>1957</v>
      </c>
      <c r="D267" s="662" t="s">
        <v>1958</v>
      </c>
      <c r="E267" s="662" t="s">
        <v>2594</v>
      </c>
      <c r="F267" s="665"/>
      <c r="G267" s="665"/>
      <c r="H267" s="678">
        <v>0</v>
      </c>
      <c r="I267" s="665">
        <v>1</v>
      </c>
      <c r="J267" s="665">
        <v>66.819999999999993</v>
      </c>
      <c r="K267" s="678">
        <v>1</v>
      </c>
      <c r="L267" s="665">
        <v>1</v>
      </c>
      <c r="M267" s="666">
        <v>66.819999999999993</v>
      </c>
    </row>
    <row r="268" spans="1:13" ht="14.4" customHeight="1" x14ac:dyDescent="0.3">
      <c r="A268" s="661" t="s">
        <v>2751</v>
      </c>
      <c r="B268" s="662" t="s">
        <v>2704</v>
      </c>
      <c r="C268" s="662" t="s">
        <v>2339</v>
      </c>
      <c r="D268" s="662" t="s">
        <v>2340</v>
      </c>
      <c r="E268" s="662" t="s">
        <v>2341</v>
      </c>
      <c r="F268" s="665"/>
      <c r="G268" s="665"/>
      <c r="H268" s="678">
        <v>0</v>
      </c>
      <c r="I268" s="665">
        <v>1</v>
      </c>
      <c r="J268" s="665">
        <v>193.68</v>
      </c>
      <c r="K268" s="678">
        <v>1</v>
      </c>
      <c r="L268" s="665">
        <v>1</v>
      </c>
      <c r="M268" s="666">
        <v>193.68</v>
      </c>
    </row>
    <row r="269" spans="1:13" ht="14.4" customHeight="1" x14ac:dyDescent="0.3">
      <c r="A269" s="661" t="s">
        <v>2751</v>
      </c>
      <c r="B269" s="662" t="s">
        <v>2606</v>
      </c>
      <c r="C269" s="662" t="s">
        <v>1160</v>
      </c>
      <c r="D269" s="662" t="s">
        <v>1074</v>
      </c>
      <c r="E269" s="662" t="s">
        <v>2607</v>
      </c>
      <c r="F269" s="665"/>
      <c r="G269" s="665"/>
      <c r="H269" s="678">
        <v>0</v>
      </c>
      <c r="I269" s="665">
        <v>1</v>
      </c>
      <c r="J269" s="665">
        <v>24.22</v>
      </c>
      <c r="K269" s="678">
        <v>1</v>
      </c>
      <c r="L269" s="665">
        <v>1</v>
      </c>
      <c r="M269" s="666">
        <v>24.22</v>
      </c>
    </row>
    <row r="270" spans="1:13" ht="14.4" customHeight="1" x14ac:dyDescent="0.3">
      <c r="A270" s="661" t="s">
        <v>2751</v>
      </c>
      <c r="B270" s="662" t="s">
        <v>2606</v>
      </c>
      <c r="C270" s="662" t="s">
        <v>1073</v>
      </c>
      <c r="D270" s="662" t="s">
        <v>1074</v>
      </c>
      <c r="E270" s="662" t="s">
        <v>2608</v>
      </c>
      <c r="F270" s="665"/>
      <c r="G270" s="665"/>
      <c r="H270" s="678">
        <v>0</v>
      </c>
      <c r="I270" s="665">
        <v>17</v>
      </c>
      <c r="J270" s="665">
        <v>799.38000000000011</v>
      </c>
      <c r="K270" s="678">
        <v>1</v>
      </c>
      <c r="L270" s="665">
        <v>17</v>
      </c>
      <c r="M270" s="666">
        <v>799.38000000000011</v>
      </c>
    </row>
    <row r="271" spans="1:13" ht="14.4" customHeight="1" x14ac:dyDescent="0.3">
      <c r="A271" s="661" t="s">
        <v>2751</v>
      </c>
      <c r="B271" s="662" t="s">
        <v>2609</v>
      </c>
      <c r="C271" s="662" t="s">
        <v>4214</v>
      </c>
      <c r="D271" s="662" t="s">
        <v>4215</v>
      </c>
      <c r="E271" s="662" t="s">
        <v>4216</v>
      </c>
      <c r="F271" s="665">
        <v>1</v>
      </c>
      <c r="G271" s="665">
        <v>313.2</v>
      </c>
      <c r="H271" s="678">
        <v>1</v>
      </c>
      <c r="I271" s="665"/>
      <c r="J271" s="665"/>
      <c r="K271" s="678">
        <v>0</v>
      </c>
      <c r="L271" s="665">
        <v>1</v>
      </c>
      <c r="M271" s="666">
        <v>313.2</v>
      </c>
    </row>
    <row r="272" spans="1:13" ht="14.4" customHeight="1" x14ac:dyDescent="0.3">
      <c r="A272" s="661" t="s">
        <v>2751</v>
      </c>
      <c r="B272" s="662" t="s">
        <v>2609</v>
      </c>
      <c r="C272" s="662" t="s">
        <v>3140</v>
      </c>
      <c r="D272" s="662" t="s">
        <v>3141</v>
      </c>
      <c r="E272" s="662" t="s">
        <v>3142</v>
      </c>
      <c r="F272" s="665"/>
      <c r="G272" s="665"/>
      <c r="H272" s="678">
        <v>0</v>
      </c>
      <c r="I272" s="665">
        <v>1</v>
      </c>
      <c r="J272" s="665">
        <v>140.94999999999999</v>
      </c>
      <c r="K272" s="678">
        <v>1</v>
      </c>
      <c r="L272" s="665">
        <v>1</v>
      </c>
      <c r="M272" s="666">
        <v>140.94999999999999</v>
      </c>
    </row>
    <row r="273" spans="1:13" ht="14.4" customHeight="1" x14ac:dyDescent="0.3">
      <c r="A273" s="661" t="s">
        <v>2751</v>
      </c>
      <c r="B273" s="662" t="s">
        <v>2609</v>
      </c>
      <c r="C273" s="662" t="s">
        <v>3548</v>
      </c>
      <c r="D273" s="662" t="s">
        <v>2610</v>
      </c>
      <c r="E273" s="662" t="s">
        <v>3549</v>
      </c>
      <c r="F273" s="665">
        <v>1</v>
      </c>
      <c r="G273" s="665">
        <v>300.68</v>
      </c>
      <c r="H273" s="678">
        <v>1</v>
      </c>
      <c r="I273" s="665"/>
      <c r="J273" s="665"/>
      <c r="K273" s="678">
        <v>0</v>
      </c>
      <c r="L273" s="665">
        <v>1</v>
      </c>
      <c r="M273" s="666">
        <v>300.68</v>
      </c>
    </row>
    <row r="274" spans="1:13" ht="14.4" customHeight="1" x14ac:dyDescent="0.3">
      <c r="A274" s="661" t="s">
        <v>2751</v>
      </c>
      <c r="B274" s="662" t="s">
        <v>2609</v>
      </c>
      <c r="C274" s="662" t="s">
        <v>1123</v>
      </c>
      <c r="D274" s="662" t="s">
        <v>1120</v>
      </c>
      <c r="E274" s="662" t="s">
        <v>2613</v>
      </c>
      <c r="F274" s="665"/>
      <c r="G274" s="665"/>
      <c r="H274" s="678">
        <v>0</v>
      </c>
      <c r="I274" s="665">
        <v>1</v>
      </c>
      <c r="J274" s="665">
        <v>93.96</v>
      </c>
      <c r="K274" s="678">
        <v>1</v>
      </c>
      <c r="L274" s="665">
        <v>1</v>
      </c>
      <c r="M274" s="666">
        <v>93.96</v>
      </c>
    </row>
    <row r="275" spans="1:13" ht="14.4" customHeight="1" x14ac:dyDescent="0.3">
      <c r="A275" s="661" t="s">
        <v>2751</v>
      </c>
      <c r="B275" s="662" t="s">
        <v>2609</v>
      </c>
      <c r="C275" s="662" t="s">
        <v>3550</v>
      </c>
      <c r="D275" s="662" t="s">
        <v>3551</v>
      </c>
      <c r="E275" s="662" t="s">
        <v>3549</v>
      </c>
      <c r="F275" s="665"/>
      <c r="G275" s="665"/>
      <c r="H275" s="678">
        <v>0</v>
      </c>
      <c r="I275" s="665">
        <v>2</v>
      </c>
      <c r="J275" s="665">
        <v>601.36</v>
      </c>
      <c r="K275" s="678">
        <v>1</v>
      </c>
      <c r="L275" s="665">
        <v>2</v>
      </c>
      <c r="M275" s="666">
        <v>601.36</v>
      </c>
    </row>
    <row r="276" spans="1:13" ht="14.4" customHeight="1" x14ac:dyDescent="0.3">
      <c r="A276" s="661" t="s">
        <v>2751</v>
      </c>
      <c r="B276" s="662" t="s">
        <v>2688</v>
      </c>
      <c r="C276" s="662" t="s">
        <v>4205</v>
      </c>
      <c r="D276" s="662" t="s">
        <v>4206</v>
      </c>
      <c r="E276" s="662" t="s">
        <v>3297</v>
      </c>
      <c r="F276" s="665">
        <v>1</v>
      </c>
      <c r="G276" s="665">
        <v>5.14</v>
      </c>
      <c r="H276" s="678">
        <v>1</v>
      </c>
      <c r="I276" s="665"/>
      <c r="J276" s="665"/>
      <c r="K276" s="678">
        <v>0</v>
      </c>
      <c r="L276" s="665">
        <v>1</v>
      </c>
      <c r="M276" s="666">
        <v>5.14</v>
      </c>
    </row>
    <row r="277" spans="1:13" ht="14.4" customHeight="1" x14ac:dyDescent="0.3">
      <c r="A277" s="661" t="s">
        <v>2752</v>
      </c>
      <c r="B277" s="662" t="s">
        <v>2551</v>
      </c>
      <c r="C277" s="662" t="s">
        <v>1194</v>
      </c>
      <c r="D277" s="662" t="s">
        <v>1089</v>
      </c>
      <c r="E277" s="662" t="s">
        <v>2552</v>
      </c>
      <c r="F277" s="665"/>
      <c r="G277" s="665"/>
      <c r="H277" s="678">
        <v>0</v>
      </c>
      <c r="I277" s="665">
        <v>1</v>
      </c>
      <c r="J277" s="665">
        <v>407.55</v>
      </c>
      <c r="K277" s="678">
        <v>1</v>
      </c>
      <c r="L277" s="665">
        <v>1</v>
      </c>
      <c r="M277" s="666">
        <v>407.55</v>
      </c>
    </row>
    <row r="278" spans="1:13" ht="14.4" customHeight="1" x14ac:dyDescent="0.3">
      <c r="A278" s="661" t="s">
        <v>2752</v>
      </c>
      <c r="B278" s="662" t="s">
        <v>2551</v>
      </c>
      <c r="C278" s="662" t="s">
        <v>1197</v>
      </c>
      <c r="D278" s="662" t="s">
        <v>1089</v>
      </c>
      <c r="E278" s="662" t="s">
        <v>2554</v>
      </c>
      <c r="F278" s="665"/>
      <c r="G278" s="665"/>
      <c r="H278" s="678">
        <v>0</v>
      </c>
      <c r="I278" s="665">
        <v>21</v>
      </c>
      <c r="J278" s="665">
        <v>11411.19</v>
      </c>
      <c r="K278" s="678">
        <v>1</v>
      </c>
      <c r="L278" s="665">
        <v>21</v>
      </c>
      <c r="M278" s="666">
        <v>11411.19</v>
      </c>
    </row>
    <row r="279" spans="1:13" ht="14.4" customHeight="1" x14ac:dyDescent="0.3">
      <c r="A279" s="661" t="s">
        <v>2752</v>
      </c>
      <c r="B279" s="662" t="s">
        <v>2551</v>
      </c>
      <c r="C279" s="662" t="s">
        <v>1088</v>
      </c>
      <c r="D279" s="662" t="s">
        <v>1089</v>
      </c>
      <c r="E279" s="662" t="s">
        <v>2553</v>
      </c>
      <c r="F279" s="665"/>
      <c r="G279" s="665"/>
      <c r="H279" s="678">
        <v>0</v>
      </c>
      <c r="I279" s="665">
        <v>55</v>
      </c>
      <c r="J279" s="665">
        <v>44830.5</v>
      </c>
      <c r="K279" s="678">
        <v>1</v>
      </c>
      <c r="L279" s="665">
        <v>55</v>
      </c>
      <c r="M279" s="666">
        <v>44830.5</v>
      </c>
    </row>
    <row r="280" spans="1:13" ht="14.4" customHeight="1" x14ac:dyDescent="0.3">
      <c r="A280" s="661" t="s">
        <v>2752</v>
      </c>
      <c r="B280" s="662" t="s">
        <v>2551</v>
      </c>
      <c r="C280" s="662" t="s">
        <v>4261</v>
      </c>
      <c r="D280" s="662" t="s">
        <v>1089</v>
      </c>
      <c r="E280" s="662" t="s">
        <v>2637</v>
      </c>
      <c r="F280" s="665"/>
      <c r="G280" s="665"/>
      <c r="H280" s="678"/>
      <c r="I280" s="665">
        <v>2</v>
      </c>
      <c r="J280" s="665">
        <v>0</v>
      </c>
      <c r="K280" s="678"/>
      <c r="L280" s="665">
        <v>2</v>
      </c>
      <c r="M280" s="666">
        <v>0</v>
      </c>
    </row>
    <row r="281" spans="1:13" ht="14.4" customHeight="1" x14ac:dyDescent="0.3">
      <c r="A281" s="661" t="s">
        <v>2752</v>
      </c>
      <c r="B281" s="662" t="s">
        <v>2551</v>
      </c>
      <c r="C281" s="662" t="s">
        <v>1092</v>
      </c>
      <c r="D281" s="662" t="s">
        <v>1089</v>
      </c>
      <c r="E281" s="662" t="s">
        <v>2555</v>
      </c>
      <c r="F281" s="665"/>
      <c r="G281" s="665"/>
      <c r="H281" s="678">
        <v>0</v>
      </c>
      <c r="I281" s="665">
        <v>8</v>
      </c>
      <c r="J281" s="665">
        <v>7389.920000000001</v>
      </c>
      <c r="K281" s="678">
        <v>1</v>
      </c>
      <c r="L281" s="665">
        <v>8</v>
      </c>
      <c r="M281" s="666">
        <v>7389.920000000001</v>
      </c>
    </row>
    <row r="282" spans="1:13" ht="14.4" customHeight="1" x14ac:dyDescent="0.3">
      <c r="A282" s="661" t="s">
        <v>2752</v>
      </c>
      <c r="B282" s="662" t="s">
        <v>2561</v>
      </c>
      <c r="C282" s="662" t="s">
        <v>1103</v>
      </c>
      <c r="D282" s="662" t="s">
        <v>1104</v>
      </c>
      <c r="E282" s="662" t="s">
        <v>1105</v>
      </c>
      <c r="F282" s="665"/>
      <c r="G282" s="665"/>
      <c r="H282" s="678">
        <v>0</v>
      </c>
      <c r="I282" s="665">
        <v>1</v>
      </c>
      <c r="J282" s="665">
        <v>35.11</v>
      </c>
      <c r="K282" s="678">
        <v>1</v>
      </c>
      <c r="L282" s="665">
        <v>1</v>
      </c>
      <c r="M282" s="666">
        <v>35.11</v>
      </c>
    </row>
    <row r="283" spans="1:13" ht="14.4" customHeight="1" x14ac:dyDescent="0.3">
      <c r="A283" s="661" t="s">
        <v>2752</v>
      </c>
      <c r="B283" s="662" t="s">
        <v>2644</v>
      </c>
      <c r="C283" s="662" t="s">
        <v>4257</v>
      </c>
      <c r="D283" s="662" t="s">
        <v>1532</v>
      </c>
      <c r="E283" s="662" t="s">
        <v>1725</v>
      </c>
      <c r="F283" s="665"/>
      <c r="G283" s="665"/>
      <c r="H283" s="678">
        <v>0</v>
      </c>
      <c r="I283" s="665">
        <v>1</v>
      </c>
      <c r="J283" s="665">
        <v>77.790000000000006</v>
      </c>
      <c r="K283" s="678">
        <v>1</v>
      </c>
      <c r="L283" s="665">
        <v>1</v>
      </c>
      <c r="M283" s="666">
        <v>77.790000000000006</v>
      </c>
    </row>
    <row r="284" spans="1:13" ht="14.4" customHeight="1" x14ac:dyDescent="0.3">
      <c r="A284" s="661" t="s">
        <v>2752</v>
      </c>
      <c r="B284" s="662" t="s">
        <v>2572</v>
      </c>
      <c r="C284" s="662" t="s">
        <v>1115</v>
      </c>
      <c r="D284" s="662" t="s">
        <v>1116</v>
      </c>
      <c r="E284" s="662" t="s">
        <v>2573</v>
      </c>
      <c r="F284" s="665"/>
      <c r="G284" s="665"/>
      <c r="H284" s="678">
        <v>0</v>
      </c>
      <c r="I284" s="665">
        <v>1</v>
      </c>
      <c r="J284" s="665">
        <v>185.34</v>
      </c>
      <c r="K284" s="678">
        <v>1</v>
      </c>
      <c r="L284" s="665">
        <v>1</v>
      </c>
      <c r="M284" s="666">
        <v>185.34</v>
      </c>
    </row>
    <row r="285" spans="1:13" ht="14.4" customHeight="1" x14ac:dyDescent="0.3">
      <c r="A285" s="661" t="s">
        <v>2752</v>
      </c>
      <c r="B285" s="662" t="s">
        <v>4554</v>
      </c>
      <c r="C285" s="662" t="s">
        <v>2772</v>
      </c>
      <c r="D285" s="662" t="s">
        <v>2773</v>
      </c>
      <c r="E285" s="662" t="s">
        <v>2774</v>
      </c>
      <c r="F285" s="665">
        <v>4</v>
      </c>
      <c r="G285" s="665">
        <v>158.96</v>
      </c>
      <c r="H285" s="678">
        <v>1</v>
      </c>
      <c r="I285" s="665"/>
      <c r="J285" s="665"/>
      <c r="K285" s="678">
        <v>0</v>
      </c>
      <c r="L285" s="665">
        <v>4</v>
      </c>
      <c r="M285" s="666">
        <v>158.96</v>
      </c>
    </row>
    <row r="286" spans="1:13" ht="14.4" customHeight="1" x14ac:dyDescent="0.3">
      <c r="A286" s="661" t="s">
        <v>2752</v>
      </c>
      <c r="B286" s="662" t="s">
        <v>2586</v>
      </c>
      <c r="C286" s="662" t="s">
        <v>1272</v>
      </c>
      <c r="D286" s="662" t="s">
        <v>2587</v>
      </c>
      <c r="E286" s="662" t="s">
        <v>2588</v>
      </c>
      <c r="F286" s="665"/>
      <c r="G286" s="665"/>
      <c r="H286" s="678">
        <v>0</v>
      </c>
      <c r="I286" s="665">
        <v>22</v>
      </c>
      <c r="J286" s="665">
        <v>3339.76</v>
      </c>
      <c r="K286" s="678">
        <v>1</v>
      </c>
      <c r="L286" s="665">
        <v>22</v>
      </c>
      <c r="M286" s="666">
        <v>3339.76</v>
      </c>
    </row>
    <row r="287" spans="1:13" ht="14.4" customHeight="1" x14ac:dyDescent="0.3">
      <c r="A287" s="661" t="s">
        <v>2752</v>
      </c>
      <c r="B287" s="662" t="s">
        <v>2586</v>
      </c>
      <c r="C287" s="662" t="s">
        <v>2949</v>
      </c>
      <c r="D287" s="662" t="s">
        <v>2950</v>
      </c>
      <c r="E287" s="662" t="s">
        <v>2951</v>
      </c>
      <c r="F287" s="665"/>
      <c r="G287" s="665"/>
      <c r="H287" s="678">
        <v>0</v>
      </c>
      <c r="I287" s="665">
        <v>2</v>
      </c>
      <c r="J287" s="665">
        <v>299.04000000000002</v>
      </c>
      <c r="K287" s="678">
        <v>1</v>
      </c>
      <c r="L287" s="665">
        <v>2</v>
      </c>
      <c r="M287" s="666">
        <v>299.04000000000002</v>
      </c>
    </row>
    <row r="288" spans="1:13" ht="14.4" customHeight="1" x14ac:dyDescent="0.3">
      <c r="A288" s="661" t="s">
        <v>2752</v>
      </c>
      <c r="B288" s="662" t="s">
        <v>2597</v>
      </c>
      <c r="C288" s="662" t="s">
        <v>1251</v>
      </c>
      <c r="D288" s="662" t="s">
        <v>1252</v>
      </c>
      <c r="E288" s="662" t="s">
        <v>1253</v>
      </c>
      <c r="F288" s="665"/>
      <c r="G288" s="665"/>
      <c r="H288" s="678">
        <v>0</v>
      </c>
      <c r="I288" s="665">
        <v>6</v>
      </c>
      <c r="J288" s="665">
        <v>883.86</v>
      </c>
      <c r="K288" s="678">
        <v>1</v>
      </c>
      <c r="L288" s="665">
        <v>6</v>
      </c>
      <c r="M288" s="666">
        <v>883.86</v>
      </c>
    </row>
    <row r="289" spans="1:13" ht="14.4" customHeight="1" x14ac:dyDescent="0.3">
      <c r="A289" s="661" t="s">
        <v>2752</v>
      </c>
      <c r="B289" s="662" t="s">
        <v>4553</v>
      </c>
      <c r="C289" s="662" t="s">
        <v>3118</v>
      </c>
      <c r="D289" s="662" t="s">
        <v>3119</v>
      </c>
      <c r="E289" s="662" t="s">
        <v>3120</v>
      </c>
      <c r="F289" s="665"/>
      <c r="G289" s="665"/>
      <c r="H289" s="678">
        <v>0</v>
      </c>
      <c r="I289" s="665">
        <v>2</v>
      </c>
      <c r="J289" s="665">
        <v>133.63999999999999</v>
      </c>
      <c r="K289" s="678">
        <v>1</v>
      </c>
      <c r="L289" s="665">
        <v>2</v>
      </c>
      <c r="M289" s="666">
        <v>133.63999999999999</v>
      </c>
    </row>
    <row r="290" spans="1:13" ht="14.4" customHeight="1" x14ac:dyDescent="0.3">
      <c r="A290" s="661" t="s">
        <v>2752</v>
      </c>
      <c r="B290" s="662" t="s">
        <v>2679</v>
      </c>
      <c r="C290" s="662" t="s">
        <v>1957</v>
      </c>
      <c r="D290" s="662" t="s">
        <v>1958</v>
      </c>
      <c r="E290" s="662" t="s">
        <v>2594</v>
      </c>
      <c r="F290" s="665"/>
      <c r="G290" s="665"/>
      <c r="H290" s="678">
        <v>0</v>
      </c>
      <c r="I290" s="665">
        <v>5</v>
      </c>
      <c r="J290" s="665">
        <v>334.09999999999997</v>
      </c>
      <c r="K290" s="678">
        <v>1</v>
      </c>
      <c r="L290" s="665">
        <v>5</v>
      </c>
      <c r="M290" s="666">
        <v>334.09999999999997</v>
      </c>
    </row>
    <row r="291" spans="1:13" ht="14.4" customHeight="1" x14ac:dyDescent="0.3">
      <c r="A291" s="661" t="s">
        <v>2752</v>
      </c>
      <c r="B291" s="662" t="s">
        <v>2704</v>
      </c>
      <c r="C291" s="662" t="s">
        <v>3112</v>
      </c>
      <c r="D291" s="662" t="s">
        <v>2340</v>
      </c>
      <c r="E291" s="662" t="s">
        <v>3113</v>
      </c>
      <c r="F291" s="665"/>
      <c r="G291" s="665"/>
      <c r="H291" s="678">
        <v>0</v>
      </c>
      <c r="I291" s="665">
        <v>23</v>
      </c>
      <c r="J291" s="665">
        <v>2108.4699999999998</v>
      </c>
      <c r="K291" s="678">
        <v>1</v>
      </c>
      <c r="L291" s="665">
        <v>23</v>
      </c>
      <c r="M291" s="666">
        <v>2108.4699999999998</v>
      </c>
    </row>
    <row r="292" spans="1:13" ht="14.4" customHeight="1" x14ac:dyDescent="0.3">
      <c r="A292" s="661" t="s">
        <v>2752</v>
      </c>
      <c r="B292" s="662" t="s">
        <v>2704</v>
      </c>
      <c r="C292" s="662" t="s">
        <v>2339</v>
      </c>
      <c r="D292" s="662" t="s">
        <v>2340</v>
      </c>
      <c r="E292" s="662" t="s">
        <v>2341</v>
      </c>
      <c r="F292" s="665"/>
      <c r="G292" s="665"/>
      <c r="H292" s="678">
        <v>0</v>
      </c>
      <c r="I292" s="665">
        <v>2</v>
      </c>
      <c r="J292" s="665">
        <v>339.83000000000004</v>
      </c>
      <c r="K292" s="678">
        <v>1</v>
      </c>
      <c r="L292" s="665">
        <v>2</v>
      </c>
      <c r="M292" s="666">
        <v>339.83000000000004</v>
      </c>
    </row>
    <row r="293" spans="1:13" ht="14.4" customHeight="1" x14ac:dyDescent="0.3">
      <c r="A293" s="661" t="s">
        <v>2752</v>
      </c>
      <c r="B293" s="662" t="s">
        <v>2704</v>
      </c>
      <c r="C293" s="662" t="s">
        <v>2957</v>
      </c>
      <c r="D293" s="662" t="s">
        <v>2340</v>
      </c>
      <c r="E293" s="662" t="s">
        <v>2958</v>
      </c>
      <c r="F293" s="665"/>
      <c r="G293" s="665"/>
      <c r="H293" s="678">
        <v>0</v>
      </c>
      <c r="I293" s="665">
        <v>4</v>
      </c>
      <c r="J293" s="665">
        <v>258.24</v>
      </c>
      <c r="K293" s="678">
        <v>1</v>
      </c>
      <c r="L293" s="665">
        <v>4</v>
      </c>
      <c r="M293" s="666">
        <v>258.24</v>
      </c>
    </row>
    <row r="294" spans="1:13" ht="14.4" customHeight="1" x14ac:dyDescent="0.3">
      <c r="A294" s="661" t="s">
        <v>2752</v>
      </c>
      <c r="B294" s="662" t="s">
        <v>2606</v>
      </c>
      <c r="C294" s="662" t="s">
        <v>1160</v>
      </c>
      <c r="D294" s="662" t="s">
        <v>1074</v>
      </c>
      <c r="E294" s="662" t="s">
        <v>2607</v>
      </c>
      <c r="F294" s="665"/>
      <c r="G294" s="665"/>
      <c r="H294" s="678">
        <v>0</v>
      </c>
      <c r="I294" s="665">
        <v>4</v>
      </c>
      <c r="J294" s="665">
        <v>90.92</v>
      </c>
      <c r="K294" s="678">
        <v>1</v>
      </c>
      <c r="L294" s="665">
        <v>4</v>
      </c>
      <c r="M294" s="666">
        <v>90.92</v>
      </c>
    </row>
    <row r="295" spans="1:13" ht="14.4" customHeight="1" x14ac:dyDescent="0.3">
      <c r="A295" s="661" t="s">
        <v>2752</v>
      </c>
      <c r="B295" s="662" t="s">
        <v>2606</v>
      </c>
      <c r="C295" s="662" t="s">
        <v>1073</v>
      </c>
      <c r="D295" s="662" t="s">
        <v>1074</v>
      </c>
      <c r="E295" s="662" t="s">
        <v>2608</v>
      </c>
      <c r="F295" s="665"/>
      <c r="G295" s="665"/>
      <c r="H295" s="678">
        <v>0</v>
      </c>
      <c r="I295" s="665">
        <v>78</v>
      </c>
      <c r="J295" s="665">
        <v>3574.7999999999997</v>
      </c>
      <c r="K295" s="678">
        <v>1</v>
      </c>
      <c r="L295" s="665">
        <v>78</v>
      </c>
      <c r="M295" s="666">
        <v>3574.7999999999997</v>
      </c>
    </row>
    <row r="296" spans="1:13" ht="14.4" customHeight="1" x14ac:dyDescent="0.3">
      <c r="A296" s="661" t="s">
        <v>2752</v>
      </c>
      <c r="B296" s="662" t="s">
        <v>2606</v>
      </c>
      <c r="C296" s="662" t="s">
        <v>2831</v>
      </c>
      <c r="D296" s="662" t="s">
        <v>1074</v>
      </c>
      <c r="E296" s="662" t="s">
        <v>2832</v>
      </c>
      <c r="F296" s="665"/>
      <c r="G296" s="665"/>
      <c r="H296" s="678"/>
      <c r="I296" s="665">
        <v>7</v>
      </c>
      <c r="J296" s="665">
        <v>0</v>
      </c>
      <c r="K296" s="678"/>
      <c r="L296" s="665">
        <v>7</v>
      </c>
      <c r="M296" s="666">
        <v>0</v>
      </c>
    </row>
    <row r="297" spans="1:13" ht="14.4" customHeight="1" x14ac:dyDescent="0.3">
      <c r="A297" s="661" t="s">
        <v>2752</v>
      </c>
      <c r="B297" s="662" t="s">
        <v>4550</v>
      </c>
      <c r="C297" s="662" t="s">
        <v>4255</v>
      </c>
      <c r="D297" s="662" t="s">
        <v>4256</v>
      </c>
      <c r="E297" s="662" t="s">
        <v>3360</v>
      </c>
      <c r="F297" s="665"/>
      <c r="G297" s="665"/>
      <c r="H297" s="678">
        <v>0</v>
      </c>
      <c r="I297" s="665">
        <v>1</v>
      </c>
      <c r="J297" s="665">
        <v>619.6</v>
      </c>
      <c r="K297" s="678">
        <v>1</v>
      </c>
      <c r="L297" s="665">
        <v>1</v>
      </c>
      <c r="M297" s="666">
        <v>619.6</v>
      </c>
    </row>
    <row r="298" spans="1:13" ht="14.4" customHeight="1" x14ac:dyDescent="0.3">
      <c r="A298" s="661" t="s">
        <v>2752</v>
      </c>
      <c r="B298" s="662" t="s">
        <v>2609</v>
      </c>
      <c r="C298" s="662" t="s">
        <v>4055</v>
      </c>
      <c r="D298" s="662" t="s">
        <v>3551</v>
      </c>
      <c r="E298" s="662" t="s">
        <v>2611</v>
      </c>
      <c r="F298" s="665"/>
      <c r="G298" s="665"/>
      <c r="H298" s="678">
        <v>0</v>
      </c>
      <c r="I298" s="665">
        <v>11</v>
      </c>
      <c r="J298" s="665">
        <v>344.52</v>
      </c>
      <c r="K298" s="678">
        <v>1</v>
      </c>
      <c r="L298" s="665">
        <v>11</v>
      </c>
      <c r="M298" s="666">
        <v>344.52</v>
      </c>
    </row>
    <row r="299" spans="1:13" ht="14.4" customHeight="1" x14ac:dyDescent="0.3">
      <c r="A299" s="661" t="s">
        <v>2752</v>
      </c>
      <c r="B299" s="662" t="s">
        <v>2609</v>
      </c>
      <c r="C299" s="662" t="s">
        <v>3969</v>
      </c>
      <c r="D299" s="662" t="s">
        <v>3553</v>
      </c>
      <c r="E299" s="662" t="s">
        <v>3970</v>
      </c>
      <c r="F299" s="665"/>
      <c r="G299" s="665"/>
      <c r="H299" s="678">
        <v>0</v>
      </c>
      <c r="I299" s="665">
        <v>5</v>
      </c>
      <c r="J299" s="665">
        <v>939.59999999999991</v>
      </c>
      <c r="K299" s="678">
        <v>1</v>
      </c>
      <c r="L299" s="665">
        <v>5</v>
      </c>
      <c r="M299" s="666">
        <v>939.59999999999991</v>
      </c>
    </row>
    <row r="300" spans="1:13" ht="14.4" customHeight="1" x14ac:dyDescent="0.3">
      <c r="A300" s="661" t="s">
        <v>2752</v>
      </c>
      <c r="B300" s="662" t="s">
        <v>2609</v>
      </c>
      <c r="C300" s="662" t="s">
        <v>1123</v>
      </c>
      <c r="D300" s="662" t="s">
        <v>1120</v>
      </c>
      <c r="E300" s="662" t="s">
        <v>2613</v>
      </c>
      <c r="F300" s="665"/>
      <c r="G300" s="665"/>
      <c r="H300" s="678">
        <v>0</v>
      </c>
      <c r="I300" s="665">
        <v>2</v>
      </c>
      <c r="J300" s="665">
        <v>187.92</v>
      </c>
      <c r="K300" s="678">
        <v>1</v>
      </c>
      <c r="L300" s="665">
        <v>2</v>
      </c>
      <c r="M300" s="666">
        <v>187.92</v>
      </c>
    </row>
    <row r="301" spans="1:13" ht="14.4" customHeight="1" x14ac:dyDescent="0.3">
      <c r="A301" s="661" t="s">
        <v>2752</v>
      </c>
      <c r="B301" s="662" t="s">
        <v>2609</v>
      </c>
      <c r="C301" s="662" t="s">
        <v>1126</v>
      </c>
      <c r="D301" s="662" t="s">
        <v>1120</v>
      </c>
      <c r="E301" s="662" t="s">
        <v>2614</v>
      </c>
      <c r="F301" s="665"/>
      <c r="G301" s="665"/>
      <c r="H301" s="678">
        <v>0</v>
      </c>
      <c r="I301" s="665">
        <v>3</v>
      </c>
      <c r="J301" s="665">
        <v>469.83000000000004</v>
      </c>
      <c r="K301" s="678">
        <v>1</v>
      </c>
      <c r="L301" s="665">
        <v>3</v>
      </c>
      <c r="M301" s="666">
        <v>469.83000000000004</v>
      </c>
    </row>
    <row r="302" spans="1:13" ht="14.4" customHeight="1" x14ac:dyDescent="0.3">
      <c r="A302" s="661" t="s">
        <v>2752</v>
      </c>
      <c r="B302" s="662" t="s">
        <v>2609</v>
      </c>
      <c r="C302" s="662" t="s">
        <v>3550</v>
      </c>
      <c r="D302" s="662" t="s">
        <v>3551</v>
      </c>
      <c r="E302" s="662" t="s">
        <v>3549</v>
      </c>
      <c r="F302" s="665"/>
      <c r="G302" s="665"/>
      <c r="H302" s="678">
        <v>0</v>
      </c>
      <c r="I302" s="665">
        <v>6</v>
      </c>
      <c r="J302" s="665">
        <v>1804.0800000000002</v>
      </c>
      <c r="K302" s="678">
        <v>1</v>
      </c>
      <c r="L302" s="665">
        <v>6</v>
      </c>
      <c r="M302" s="666">
        <v>1804.0800000000002</v>
      </c>
    </row>
    <row r="303" spans="1:13" ht="14.4" customHeight="1" x14ac:dyDescent="0.3">
      <c r="A303" s="661" t="s">
        <v>2752</v>
      </c>
      <c r="B303" s="662" t="s">
        <v>2609</v>
      </c>
      <c r="C303" s="662" t="s">
        <v>4267</v>
      </c>
      <c r="D303" s="662" t="s">
        <v>4268</v>
      </c>
      <c r="E303" s="662" t="s">
        <v>3970</v>
      </c>
      <c r="F303" s="665">
        <v>2</v>
      </c>
      <c r="G303" s="665">
        <v>375.84</v>
      </c>
      <c r="H303" s="678">
        <v>1</v>
      </c>
      <c r="I303" s="665"/>
      <c r="J303" s="665"/>
      <c r="K303" s="678">
        <v>0</v>
      </c>
      <c r="L303" s="665">
        <v>2</v>
      </c>
      <c r="M303" s="666">
        <v>375.84</v>
      </c>
    </row>
    <row r="304" spans="1:13" ht="14.4" customHeight="1" x14ac:dyDescent="0.3">
      <c r="A304" s="661" t="s">
        <v>2752</v>
      </c>
      <c r="B304" s="662" t="s">
        <v>2626</v>
      </c>
      <c r="C304" s="662" t="s">
        <v>1171</v>
      </c>
      <c r="D304" s="662" t="s">
        <v>1172</v>
      </c>
      <c r="E304" s="662" t="s">
        <v>2627</v>
      </c>
      <c r="F304" s="665"/>
      <c r="G304" s="665"/>
      <c r="H304" s="678">
        <v>0</v>
      </c>
      <c r="I304" s="665">
        <v>4</v>
      </c>
      <c r="J304" s="665">
        <v>255</v>
      </c>
      <c r="K304" s="678">
        <v>1</v>
      </c>
      <c r="L304" s="665">
        <v>4</v>
      </c>
      <c r="M304" s="666">
        <v>255</v>
      </c>
    </row>
    <row r="305" spans="1:13" ht="14.4" customHeight="1" x14ac:dyDescent="0.3">
      <c r="A305" s="661" t="s">
        <v>2752</v>
      </c>
      <c r="B305" s="662" t="s">
        <v>2713</v>
      </c>
      <c r="C305" s="662" t="s">
        <v>4271</v>
      </c>
      <c r="D305" s="662" t="s">
        <v>4272</v>
      </c>
      <c r="E305" s="662" t="s">
        <v>2714</v>
      </c>
      <c r="F305" s="665"/>
      <c r="G305" s="665"/>
      <c r="H305" s="678">
        <v>0</v>
      </c>
      <c r="I305" s="665">
        <v>4</v>
      </c>
      <c r="J305" s="665">
        <v>5010.16</v>
      </c>
      <c r="K305" s="678">
        <v>1</v>
      </c>
      <c r="L305" s="665">
        <v>4</v>
      </c>
      <c r="M305" s="666">
        <v>5010.16</v>
      </c>
    </row>
    <row r="306" spans="1:13" ht="14.4" customHeight="1" x14ac:dyDescent="0.3">
      <c r="A306" s="661" t="s">
        <v>2753</v>
      </c>
      <c r="B306" s="662" t="s">
        <v>2551</v>
      </c>
      <c r="C306" s="662" t="s">
        <v>1197</v>
      </c>
      <c r="D306" s="662" t="s">
        <v>1089</v>
      </c>
      <c r="E306" s="662" t="s">
        <v>2554</v>
      </c>
      <c r="F306" s="665"/>
      <c r="G306" s="665"/>
      <c r="H306" s="678">
        <v>0</v>
      </c>
      <c r="I306" s="665">
        <v>3</v>
      </c>
      <c r="J306" s="665">
        <v>1630.17</v>
      </c>
      <c r="K306" s="678">
        <v>1</v>
      </c>
      <c r="L306" s="665">
        <v>3</v>
      </c>
      <c r="M306" s="666">
        <v>1630.17</v>
      </c>
    </row>
    <row r="307" spans="1:13" ht="14.4" customHeight="1" x14ac:dyDescent="0.3">
      <c r="A307" s="661" t="s">
        <v>2753</v>
      </c>
      <c r="B307" s="662" t="s">
        <v>2551</v>
      </c>
      <c r="C307" s="662" t="s">
        <v>1088</v>
      </c>
      <c r="D307" s="662" t="s">
        <v>1089</v>
      </c>
      <c r="E307" s="662" t="s">
        <v>2553</v>
      </c>
      <c r="F307" s="665"/>
      <c r="G307" s="665"/>
      <c r="H307" s="678">
        <v>0</v>
      </c>
      <c r="I307" s="665">
        <v>7</v>
      </c>
      <c r="J307" s="665">
        <v>5705.7000000000007</v>
      </c>
      <c r="K307" s="678">
        <v>1</v>
      </c>
      <c r="L307" s="665">
        <v>7</v>
      </c>
      <c r="M307" s="666">
        <v>5705.7000000000007</v>
      </c>
    </row>
    <row r="308" spans="1:13" ht="14.4" customHeight="1" x14ac:dyDescent="0.3">
      <c r="A308" s="661" t="s">
        <v>2753</v>
      </c>
      <c r="B308" s="662" t="s">
        <v>2561</v>
      </c>
      <c r="C308" s="662" t="s">
        <v>1103</v>
      </c>
      <c r="D308" s="662" t="s">
        <v>1104</v>
      </c>
      <c r="E308" s="662" t="s">
        <v>1105</v>
      </c>
      <c r="F308" s="665"/>
      <c r="G308" s="665"/>
      <c r="H308" s="678">
        <v>0</v>
      </c>
      <c r="I308" s="665">
        <v>3</v>
      </c>
      <c r="J308" s="665">
        <v>105.33</v>
      </c>
      <c r="K308" s="678">
        <v>1</v>
      </c>
      <c r="L308" s="665">
        <v>3</v>
      </c>
      <c r="M308" s="666">
        <v>105.33</v>
      </c>
    </row>
    <row r="309" spans="1:13" ht="14.4" customHeight="1" x14ac:dyDescent="0.3">
      <c r="A309" s="661" t="s">
        <v>2753</v>
      </c>
      <c r="B309" s="662" t="s">
        <v>2593</v>
      </c>
      <c r="C309" s="662" t="s">
        <v>1247</v>
      </c>
      <c r="D309" s="662" t="s">
        <v>1248</v>
      </c>
      <c r="E309" s="662" t="s">
        <v>2594</v>
      </c>
      <c r="F309" s="665"/>
      <c r="G309" s="665"/>
      <c r="H309" s="678">
        <v>0</v>
      </c>
      <c r="I309" s="665">
        <v>2</v>
      </c>
      <c r="J309" s="665">
        <v>341.04</v>
      </c>
      <c r="K309" s="678">
        <v>1</v>
      </c>
      <c r="L309" s="665">
        <v>2</v>
      </c>
      <c r="M309" s="666">
        <v>341.04</v>
      </c>
    </row>
    <row r="310" spans="1:13" ht="14.4" customHeight="1" x14ac:dyDescent="0.3">
      <c r="A310" s="661" t="s">
        <v>2753</v>
      </c>
      <c r="B310" s="662" t="s">
        <v>4548</v>
      </c>
      <c r="C310" s="662" t="s">
        <v>3611</v>
      </c>
      <c r="D310" s="662" t="s">
        <v>3612</v>
      </c>
      <c r="E310" s="662" t="s">
        <v>3030</v>
      </c>
      <c r="F310" s="665"/>
      <c r="G310" s="665"/>
      <c r="H310" s="678">
        <v>0</v>
      </c>
      <c r="I310" s="665">
        <v>2</v>
      </c>
      <c r="J310" s="665">
        <v>239.4</v>
      </c>
      <c r="K310" s="678">
        <v>1</v>
      </c>
      <c r="L310" s="665">
        <v>2</v>
      </c>
      <c r="M310" s="666">
        <v>239.4</v>
      </c>
    </row>
    <row r="311" spans="1:13" ht="14.4" customHeight="1" x14ac:dyDescent="0.3">
      <c r="A311" s="661" t="s">
        <v>2753</v>
      </c>
      <c r="B311" s="662" t="s">
        <v>2597</v>
      </c>
      <c r="C311" s="662" t="s">
        <v>1251</v>
      </c>
      <c r="D311" s="662" t="s">
        <v>1252</v>
      </c>
      <c r="E311" s="662" t="s">
        <v>1253</v>
      </c>
      <c r="F311" s="665"/>
      <c r="G311" s="665"/>
      <c r="H311" s="678">
        <v>0</v>
      </c>
      <c r="I311" s="665">
        <v>3</v>
      </c>
      <c r="J311" s="665">
        <v>441.93</v>
      </c>
      <c r="K311" s="678">
        <v>1</v>
      </c>
      <c r="L311" s="665">
        <v>3</v>
      </c>
      <c r="M311" s="666">
        <v>441.93</v>
      </c>
    </row>
    <row r="312" spans="1:13" ht="14.4" customHeight="1" x14ac:dyDescent="0.3">
      <c r="A312" s="661" t="s">
        <v>2753</v>
      </c>
      <c r="B312" s="662" t="s">
        <v>2679</v>
      </c>
      <c r="C312" s="662" t="s">
        <v>1957</v>
      </c>
      <c r="D312" s="662" t="s">
        <v>1958</v>
      </c>
      <c r="E312" s="662" t="s">
        <v>2594</v>
      </c>
      <c r="F312" s="665"/>
      <c r="G312" s="665"/>
      <c r="H312" s="678">
        <v>0</v>
      </c>
      <c r="I312" s="665">
        <v>2</v>
      </c>
      <c r="J312" s="665">
        <v>133.63999999999999</v>
      </c>
      <c r="K312" s="678">
        <v>1</v>
      </c>
      <c r="L312" s="665">
        <v>2</v>
      </c>
      <c r="M312" s="666">
        <v>133.63999999999999</v>
      </c>
    </row>
    <row r="313" spans="1:13" ht="14.4" customHeight="1" x14ac:dyDescent="0.3">
      <c r="A313" s="661" t="s">
        <v>2753</v>
      </c>
      <c r="B313" s="662" t="s">
        <v>2704</v>
      </c>
      <c r="C313" s="662" t="s">
        <v>3112</v>
      </c>
      <c r="D313" s="662" t="s">
        <v>2340</v>
      </c>
      <c r="E313" s="662" t="s">
        <v>3113</v>
      </c>
      <c r="F313" s="665"/>
      <c r="G313" s="665"/>
      <c r="H313" s="678">
        <v>0</v>
      </c>
      <c r="I313" s="665">
        <v>3</v>
      </c>
      <c r="J313" s="665">
        <v>266.75</v>
      </c>
      <c r="K313" s="678">
        <v>1</v>
      </c>
      <c r="L313" s="665">
        <v>3</v>
      </c>
      <c r="M313" s="666">
        <v>266.75</v>
      </c>
    </row>
    <row r="314" spans="1:13" ht="14.4" customHeight="1" x14ac:dyDescent="0.3">
      <c r="A314" s="661" t="s">
        <v>2753</v>
      </c>
      <c r="B314" s="662" t="s">
        <v>2704</v>
      </c>
      <c r="C314" s="662" t="s">
        <v>4338</v>
      </c>
      <c r="D314" s="662" t="s">
        <v>2340</v>
      </c>
      <c r="E314" s="662" t="s">
        <v>4339</v>
      </c>
      <c r="F314" s="665"/>
      <c r="G314" s="665"/>
      <c r="H314" s="678"/>
      <c r="I314" s="665">
        <v>1</v>
      </c>
      <c r="J314" s="665">
        <v>0</v>
      </c>
      <c r="K314" s="678"/>
      <c r="L314" s="665">
        <v>1</v>
      </c>
      <c r="M314" s="666">
        <v>0</v>
      </c>
    </row>
    <row r="315" spans="1:13" ht="14.4" customHeight="1" x14ac:dyDescent="0.3">
      <c r="A315" s="661" t="s">
        <v>2753</v>
      </c>
      <c r="B315" s="662" t="s">
        <v>2704</v>
      </c>
      <c r="C315" s="662" t="s">
        <v>2957</v>
      </c>
      <c r="D315" s="662" t="s">
        <v>2340</v>
      </c>
      <c r="E315" s="662" t="s">
        <v>2958</v>
      </c>
      <c r="F315" s="665"/>
      <c r="G315" s="665"/>
      <c r="H315" s="678">
        <v>0</v>
      </c>
      <c r="I315" s="665">
        <v>11</v>
      </c>
      <c r="J315" s="665">
        <v>630.96</v>
      </c>
      <c r="K315" s="678">
        <v>1</v>
      </c>
      <c r="L315" s="665">
        <v>11</v>
      </c>
      <c r="M315" s="666">
        <v>630.96</v>
      </c>
    </row>
    <row r="316" spans="1:13" ht="14.4" customHeight="1" x14ac:dyDescent="0.3">
      <c r="A316" s="661" t="s">
        <v>2753</v>
      </c>
      <c r="B316" s="662" t="s">
        <v>2606</v>
      </c>
      <c r="C316" s="662" t="s">
        <v>1073</v>
      </c>
      <c r="D316" s="662" t="s">
        <v>1074</v>
      </c>
      <c r="E316" s="662" t="s">
        <v>2608</v>
      </c>
      <c r="F316" s="665"/>
      <c r="G316" s="665"/>
      <c r="H316" s="678">
        <v>0</v>
      </c>
      <c r="I316" s="665">
        <v>22</v>
      </c>
      <c r="J316" s="665">
        <v>1041.48</v>
      </c>
      <c r="K316" s="678">
        <v>1</v>
      </c>
      <c r="L316" s="665">
        <v>22</v>
      </c>
      <c r="M316" s="666">
        <v>1041.48</v>
      </c>
    </row>
    <row r="317" spans="1:13" ht="14.4" customHeight="1" x14ac:dyDescent="0.3">
      <c r="A317" s="661" t="s">
        <v>2753</v>
      </c>
      <c r="B317" s="662" t="s">
        <v>2606</v>
      </c>
      <c r="C317" s="662" t="s">
        <v>3114</v>
      </c>
      <c r="D317" s="662" t="s">
        <v>3115</v>
      </c>
      <c r="E317" s="662" t="s">
        <v>3116</v>
      </c>
      <c r="F317" s="665">
        <v>2</v>
      </c>
      <c r="G317" s="665">
        <v>73.08</v>
      </c>
      <c r="H317" s="678">
        <v>1</v>
      </c>
      <c r="I317" s="665"/>
      <c r="J317" s="665"/>
      <c r="K317" s="678">
        <v>0</v>
      </c>
      <c r="L317" s="665">
        <v>2</v>
      </c>
      <c r="M317" s="666">
        <v>73.08</v>
      </c>
    </row>
    <row r="318" spans="1:13" ht="14.4" customHeight="1" x14ac:dyDescent="0.3">
      <c r="A318" s="661" t="s">
        <v>2753</v>
      </c>
      <c r="B318" s="662" t="s">
        <v>4550</v>
      </c>
      <c r="C318" s="662" t="s">
        <v>4255</v>
      </c>
      <c r="D318" s="662" t="s">
        <v>4256</v>
      </c>
      <c r="E318" s="662" t="s">
        <v>3360</v>
      </c>
      <c r="F318" s="665"/>
      <c r="G318" s="665"/>
      <c r="H318" s="678">
        <v>0</v>
      </c>
      <c r="I318" s="665">
        <v>5</v>
      </c>
      <c r="J318" s="665">
        <v>3098</v>
      </c>
      <c r="K318" s="678">
        <v>1</v>
      </c>
      <c r="L318" s="665">
        <v>5</v>
      </c>
      <c r="M318" s="666">
        <v>3098</v>
      </c>
    </row>
    <row r="319" spans="1:13" ht="14.4" customHeight="1" x14ac:dyDescent="0.3">
      <c r="A319" s="661" t="s">
        <v>2753</v>
      </c>
      <c r="B319" s="662" t="s">
        <v>2609</v>
      </c>
      <c r="C319" s="662" t="s">
        <v>4055</v>
      </c>
      <c r="D319" s="662" t="s">
        <v>3551</v>
      </c>
      <c r="E319" s="662" t="s">
        <v>2611</v>
      </c>
      <c r="F319" s="665"/>
      <c r="G319" s="665"/>
      <c r="H319" s="678">
        <v>0</v>
      </c>
      <c r="I319" s="665">
        <v>1</v>
      </c>
      <c r="J319" s="665">
        <v>31.32</v>
      </c>
      <c r="K319" s="678">
        <v>1</v>
      </c>
      <c r="L319" s="665">
        <v>1</v>
      </c>
      <c r="M319" s="666">
        <v>31.32</v>
      </c>
    </row>
    <row r="320" spans="1:13" ht="14.4" customHeight="1" x14ac:dyDescent="0.3">
      <c r="A320" s="661" t="s">
        <v>2753</v>
      </c>
      <c r="B320" s="662" t="s">
        <v>2609</v>
      </c>
      <c r="C320" s="662" t="s">
        <v>2933</v>
      </c>
      <c r="D320" s="662" t="s">
        <v>2934</v>
      </c>
      <c r="E320" s="662" t="s">
        <v>2935</v>
      </c>
      <c r="F320" s="665"/>
      <c r="G320" s="665"/>
      <c r="H320" s="678">
        <v>0</v>
      </c>
      <c r="I320" s="665">
        <v>11</v>
      </c>
      <c r="J320" s="665">
        <v>344.52</v>
      </c>
      <c r="K320" s="678">
        <v>1</v>
      </c>
      <c r="L320" s="665">
        <v>11</v>
      </c>
      <c r="M320" s="666">
        <v>344.52</v>
      </c>
    </row>
    <row r="321" spans="1:13" ht="14.4" customHeight="1" x14ac:dyDescent="0.3">
      <c r="A321" s="661" t="s">
        <v>2753</v>
      </c>
      <c r="B321" s="662" t="s">
        <v>2609</v>
      </c>
      <c r="C321" s="662" t="s">
        <v>1119</v>
      </c>
      <c r="D321" s="662" t="s">
        <v>1120</v>
      </c>
      <c r="E321" s="662" t="s">
        <v>2612</v>
      </c>
      <c r="F321" s="665"/>
      <c r="G321" s="665"/>
      <c r="H321" s="678">
        <v>0</v>
      </c>
      <c r="I321" s="665">
        <v>1</v>
      </c>
      <c r="J321" s="665">
        <v>31.32</v>
      </c>
      <c r="K321" s="678">
        <v>1</v>
      </c>
      <c r="L321" s="665">
        <v>1</v>
      </c>
      <c r="M321" s="666">
        <v>31.32</v>
      </c>
    </row>
    <row r="322" spans="1:13" ht="14.4" customHeight="1" x14ac:dyDescent="0.3">
      <c r="A322" s="661" t="s">
        <v>2753</v>
      </c>
      <c r="B322" s="662" t="s">
        <v>2609</v>
      </c>
      <c r="C322" s="662" t="s">
        <v>1123</v>
      </c>
      <c r="D322" s="662" t="s">
        <v>1120</v>
      </c>
      <c r="E322" s="662" t="s">
        <v>2613</v>
      </c>
      <c r="F322" s="665"/>
      <c r="G322" s="665"/>
      <c r="H322" s="678">
        <v>0</v>
      </c>
      <c r="I322" s="665">
        <v>6</v>
      </c>
      <c r="J322" s="665">
        <v>563.76</v>
      </c>
      <c r="K322" s="678">
        <v>1</v>
      </c>
      <c r="L322" s="665">
        <v>6</v>
      </c>
      <c r="M322" s="666">
        <v>563.76</v>
      </c>
    </row>
    <row r="323" spans="1:13" ht="14.4" customHeight="1" x14ac:dyDescent="0.3">
      <c r="A323" s="661" t="s">
        <v>2753</v>
      </c>
      <c r="B323" s="662" t="s">
        <v>2609</v>
      </c>
      <c r="C323" s="662" t="s">
        <v>1126</v>
      </c>
      <c r="D323" s="662" t="s">
        <v>1120</v>
      </c>
      <c r="E323" s="662" t="s">
        <v>2614</v>
      </c>
      <c r="F323" s="665"/>
      <c r="G323" s="665"/>
      <c r="H323" s="678">
        <v>0</v>
      </c>
      <c r="I323" s="665">
        <v>3</v>
      </c>
      <c r="J323" s="665">
        <v>469.83000000000004</v>
      </c>
      <c r="K323" s="678">
        <v>1</v>
      </c>
      <c r="L323" s="665">
        <v>3</v>
      </c>
      <c r="M323" s="666">
        <v>469.83000000000004</v>
      </c>
    </row>
    <row r="324" spans="1:13" ht="14.4" customHeight="1" x14ac:dyDescent="0.3">
      <c r="A324" s="661" t="s">
        <v>2753</v>
      </c>
      <c r="B324" s="662" t="s">
        <v>2609</v>
      </c>
      <c r="C324" s="662" t="s">
        <v>3550</v>
      </c>
      <c r="D324" s="662" t="s">
        <v>3551</v>
      </c>
      <c r="E324" s="662" t="s">
        <v>3549</v>
      </c>
      <c r="F324" s="665"/>
      <c r="G324" s="665"/>
      <c r="H324" s="678">
        <v>0</v>
      </c>
      <c r="I324" s="665">
        <v>1</v>
      </c>
      <c r="J324" s="665">
        <v>300.68</v>
      </c>
      <c r="K324" s="678">
        <v>1</v>
      </c>
      <c r="L324" s="665">
        <v>1</v>
      </c>
      <c r="M324" s="666">
        <v>300.68</v>
      </c>
    </row>
    <row r="325" spans="1:13" ht="14.4" customHeight="1" x14ac:dyDescent="0.3">
      <c r="A325" s="661" t="s">
        <v>2757</v>
      </c>
      <c r="B325" s="662" t="s">
        <v>2551</v>
      </c>
      <c r="C325" s="662" t="s">
        <v>1194</v>
      </c>
      <c r="D325" s="662" t="s">
        <v>1089</v>
      </c>
      <c r="E325" s="662" t="s">
        <v>2552</v>
      </c>
      <c r="F325" s="665"/>
      <c r="G325" s="665"/>
      <c r="H325" s="678">
        <v>0</v>
      </c>
      <c r="I325" s="665">
        <v>3</v>
      </c>
      <c r="J325" s="665">
        <v>1222.6500000000001</v>
      </c>
      <c r="K325" s="678">
        <v>1</v>
      </c>
      <c r="L325" s="665">
        <v>3</v>
      </c>
      <c r="M325" s="666">
        <v>1222.6500000000001</v>
      </c>
    </row>
    <row r="326" spans="1:13" ht="14.4" customHeight="1" x14ac:dyDescent="0.3">
      <c r="A326" s="661" t="s">
        <v>2757</v>
      </c>
      <c r="B326" s="662" t="s">
        <v>2551</v>
      </c>
      <c r="C326" s="662" t="s">
        <v>1197</v>
      </c>
      <c r="D326" s="662" t="s">
        <v>1089</v>
      </c>
      <c r="E326" s="662" t="s">
        <v>2554</v>
      </c>
      <c r="F326" s="665"/>
      <c r="G326" s="665"/>
      <c r="H326" s="678">
        <v>0</v>
      </c>
      <c r="I326" s="665">
        <v>18</v>
      </c>
      <c r="J326" s="665">
        <v>9781.02</v>
      </c>
      <c r="K326" s="678">
        <v>1</v>
      </c>
      <c r="L326" s="665">
        <v>18</v>
      </c>
      <c r="M326" s="666">
        <v>9781.02</v>
      </c>
    </row>
    <row r="327" spans="1:13" ht="14.4" customHeight="1" x14ac:dyDescent="0.3">
      <c r="A327" s="661" t="s">
        <v>2757</v>
      </c>
      <c r="B327" s="662" t="s">
        <v>2551</v>
      </c>
      <c r="C327" s="662" t="s">
        <v>2781</v>
      </c>
      <c r="D327" s="662" t="s">
        <v>1089</v>
      </c>
      <c r="E327" s="662" t="s">
        <v>2782</v>
      </c>
      <c r="F327" s="665"/>
      <c r="G327" s="665"/>
      <c r="H327" s="678">
        <v>0</v>
      </c>
      <c r="I327" s="665">
        <v>5</v>
      </c>
      <c r="J327" s="665">
        <v>815.05</v>
      </c>
      <c r="K327" s="678">
        <v>1</v>
      </c>
      <c r="L327" s="665">
        <v>5</v>
      </c>
      <c r="M327" s="666">
        <v>815.05</v>
      </c>
    </row>
    <row r="328" spans="1:13" ht="14.4" customHeight="1" x14ac:dyDescent="0.3">
      <c r="A328" s="661" t="s">
        <v>2757</v>
      </c>
      <c r="B328" s="662" t="s">
        <v>2551</v>
      </c>
      <c r="C328" s="662" t="s">
        <v>1088</v>
      </c>
      <c r="D328" s="662" t="s">
        <v>1089</v>
      </c>
      <c r="E328" s="662" t="s">
        <v>2553</v>
      </c>
      <c r="F328" s="665"/>
      <c r="G328" s="665"/>
      <c r="H328" s="678">
        <v>0</v>
      </c>
      <c r="I328" s="665">
        <v>189</v>
      </c>
      <c r="J328" s="665">
        <v>154053.9</v>
      </c>
      <c r="K328" s="678">
        <v>1</v>
      </c>
      <c r="L328" s="665">
        <v>189</v>
      </c>
      <c r="M328" s="666">
        <v>154053.9</v>
      </c>
    </row>
    <row r="329" spans="1:13" ht="14.4" customHeight="1" x14ac:dyDescent="0.3">
      <c r="A329" s="661" t="s">
        <v>2757</v>
      </c>
      <c r="B329" s="662" t="s">
        <v>2551</v>
      </c>
      <c r="C329" s="662" t="s">
        <v>1092</v>
      </c>
      <c r="D329" s="662" t="s">
        <v>1089</v>
      </c>
      <c r="E329" s="662" t="s">
        <v>2555</v>
      </c>
      <c r="F329" s="665"/>
      <c r="G329" s="665"/>
      <c r="H329" s="678">
        <v>0</v>
      </c>
      <c r="I329" s="665">
        <v>8</v>
      </c>
      <c r="J329" s="665">
        <v>7389.920000000001</v>
      </c>
      <c r="K329" s="678">
        <v>1</v>
      </c>
      <c r="L329" s="665">
        <v>8</v>
      </c>
      <c r="M329" s="666">
        <v>7389.920000000001</v>
      </c>
    </row>
    <row r="330" spans="1:13" ht="14.4" customHeight="1" x14ac:dyDescent="0.3">
      <c r="A330" s="661" t="s">
        <v>2757</v>
      </c>
      <c r="B330" s="662" t="s">
        <v>2563</v>
      </c>
      <c r="C330" s="662" t="s">
        <v>1147</v>
      </c>
      <c r="D330" s="662" t="s">
        <v>1148</v>
      </c>
      <c r="E330" s="662" t="s">
        <v>1105</v>
      </c>
      <c r="F330" s="665"/>
      <c r="G330" s="665"/>
      <c r="H330" s="678">
        <v>0</v>
      </c>
      <c r="I330" s="665">
        <v>1</v>
      </c>
      <c r="J330" s="665">
        <v>48.27</v>
      </c>
      <c r="K330" s="678">
        <v>1</v>
      </c>
      <c r="L330" s="665">
        <v>1</v>
      </c>
      <c r="M330" s="666">
        <v>48.27</v>
      </c>
    </row>
    <row r="331" spans="1:13" ht="14.4" customHeight="1" x14ac:dyDescent="0.3">
      <c r="A331" s="661" t="s">
        <v>2757</v>
      </c>
      <c r="B331" s="662" t="s">
        <v>2639</v>
      </c>
      <c r="C331" s="662" t="s">
        <v>1567</v>
      </c>
      <c r="D331" s="662" t="s">
        <v>1568</v>
      </c>
      <c r="E331" s="662" t="s">
        <v>839</v>
      </c>
      <c r="F331" s="665"/>
      <c r="G331" s="665"/>
      <c r="H331" s="678">
        <v>0</v>
      </c>
      <c r="I331" s="665">
        <v>1</v>
      </c>
      <c r="J331" s="665">
        <v>194.54</v>
      </c>
      <c r="K331" s="678">
        <v>1</v>
      </c>
      <c r="L331" s="665">
        <v>1</v>
      </c>
      <c r="M331" s="666">
        <v>194.54</v>
      </c>
    </row>
    <row r="332" spans="1:13" ht="14.4" customHeight="1" x14ac:dyDescent="0.3">
      <c r="A332" s="661" t="s">
        <v>2757</v>
      </c>
      <c r="B332" s="662" t="s">
        <v>2586</v>
      </c>
      <c r="C332" s="662" t="s">
        <v>1272</v>
      </c>
      <c r="D332" s="662" t="s">
        <v>2587</v>
      </c>
      <c r="E332" s="662" t="s">
        <v>2588</v>
      </c>
      <c r="F332" s="665"/>
      <c r="G332" s="665"/>
      <c r="H332" s="678">
        <v>0</v>
      </c>
      <c r="I332" s="665">
        <v>13</v>
      </c>
      <c r="J332" s="665">
        <v>2006.6800000000003</v>
      </c>
      <c r="K332" s="678">
        <v>1</v>
      </c>
      <c r="L332" s="665">
        <v>13</v>
      </c>
      <c r="M332" s="666">
        <v>2006.6800000000003</v>
      </c>
    </row>
    <row r="333" spans="1:13" ht="14.4" customHeight="1" x14ac:dyDescent="0.3">
      <c r="A333" s="661" t="s">
        <v>2757</v>
      </c>
      <c r="B333" s="662" t="s">
        <v>2586</v>
      </c>
      <c r="C333" s="662" t="s">
        <v>2965</v>
      </c>
      <c r="D333" s="662" t="s">
        <v>2587</v>
      </c>
      <c r="E333" s="662" t="s">
        <v>2951</v>
      </c>
      <c r="F333" s="665"/>
      <c r="G333" s="665"/>
      <c r="H333" s="678">
        <v>0</v>
      </c>
      <c r="I333" s="665">
        <v>4</v>
      </c>
      <c r="J333" s="665">
        <v>900.24</v>
      </c>
      <c r="K333" s="678">
        <v>1</v>
      </c>
      <c r="L333" s="665">
        <v>4</v>
      </c>
      <c r="M333" s="666">
        <v>900.24</v>
      </c>
    </row>
    <row r="334" spans="1:13" ht="14.4" customHeight="1" x14ac:dyDescent="0.3">
      <c r="A334" s="661" t="s">
        <v>2757</v>
      </c>
      <c r="B334" s="662" t="s">
        <v>2593</v>
      </c>
      <c r="C334" s="662" t="s">
        <v>1247</v>
      </c>
      <c r="D334" s="662" t="s">
        <v>1248</v>
      </c>
      <c r="E334" s="662" t="s">
        <v>2594</v>
      </c>
      <c r="F334" s="665"/>
      <c r="G334" s="665"/>
      <c r="H334" s="678">
        <v>0</v>
      </c>
      <c r="I334" s="665">
        <v>7</v>
      </c>
      <c r="J334" s="665">
        <v>1193.6400000000001</v>
      </c>
      <c r="K334" s="678">
        <v>1</v>
      </c>
      <c r="L334" s="665">
        <v>7</v>
      </c>
      <c r="M334" s="666">
        <v>1193.6400000000001</v>
      </c>
    </row>
    <row r="335" spans="1:13" ht="14.4" customHeight="1" x14ac:dyDescent="0.3">
      <c r="A335" s="661" t="s">
        <v>2757</v>
      </c>
      <c r="B335" s="662" t="s">
        <v>2704</v>
      </c>
      <c r="C335" s="662" t="s">
        <v>2339</v>
      </c>
      <c r="D335" s="662" t="s">
        <v>2340</v>
      </c>
      <c r="E335" s="662" t="s">
        <v>2341</v>
      </c>
      <c r="F335" s="665"/>
      <c r="G335" s="665"/>
      <c r="H335" s="678">
        <v>0</v>
      </c>
      <c r="I335" s="665">
        <v>1</v>
      </c>
      <c r="J335" s="665">
        <v>146.15</v>
      </c>
      <c r="K335" s="678">
        <v>1</v>
      </c>
      <c r="L335" s="665">
        <v>1</v>
      </c>
      <c r="M335" s="666">
        <v>146.15</v>
      </c>
    </row>
    <row r="336" spans="1:13" ht="14.4" customHeight="1" x14ac:dyDescent="0.3">
      <c r="A336" s="661" t="s">
        <v>2757</v>
      </c>
      <c r="B336" s="662" t="s">
        <v>2606</v>
      </c>
      <c r="C336" s="662" t="s">
        <v>1160</v>
      </c>
      <c r="D336" s="662" t="s">
        <v>1074</v>
      </c>
      <c r="E336" s="662" t="s">
        <v>2607</v>
      </c>
      <c r="F336" s="665"/>
      <c r="G336" s="665"/>
      <c r="H336" s="678">
        <v>0</v>
      </c>
      <c r="I336" s="665">
        <v>9</v>
      </c>
      <c r="J336" s="665">
        <v>217.98</v>
      </c>
      <c r="K336" s="678">
        <v>1</v>
      </c>
      <c r="L336" s="665">
        <v>9</v>
      </c>
      <c r="M336" s="666">
        <v>217.98</v>
      </c>
    </row>
    <row r="337" spans="1:13" ht="14.4" customHeight="1" x14ac:dyDescent="0.3">
      <c r="A337" s="661" t="s">
        <v>2757</v>
      </c>
      <c r="B337" s="662" t="s">
        <v>2606</v>
      </c>
      <c r="C337" s="662" t="s">
        <v>1073</v>
      </c>
      <c r="D337" s="662" t="s">
        <v>1074</v>
      </c>
      <c r="E337" s="662" t="s">
        <v>2608</v>
      </c>
      <c r="F337" s="665"/>
      <c r="G337" s="665"/>
      <c r="H337" s="678">
        <v>0</v>
      </c>
      <c r="I337" s="665">
        <v>99</v>
      </c>
      <c r="J337" s="665">
        <v>4330.26</v>
      </c>
      <c r="K337" s="678">
        <v>1</v>
      </c>
      <c r="L337" s="665">
        <v>99</v>
      </c>
      <c r="M337" s="666">
        <v>4330.26</v>
      </c>
    </row>
    <row r="338" spans="1:13" ht="14.4" customHeight="1" x14ac:dyDescent="0.3">
      <c r="A338" s="661" t="s">
        <v>2757</v>
      </c>
      <c r="B338" s="662" t="s">
        <v>2606</v>
      </c>
      <c r="C338" s="662" t="s">
        <v>2831</v>
      </c>
      <c r="D338" s="662" t="s">
        <v>1074</v>
      </c>
      <c r="E338" s="662" t="s">
        <v>2832</v>
      </c>
      <c r="F338" s="665"/>
      <c r="G338" s="665"/>
      <c r="H338" s="678"/>
      <c r="I338" s="665">
        <v>19</v>
      </c>
      <c r="J338" s="665">
        <v>0</v>
      </c>
      <c r="K338" s="678"/>
      <c r="L338" s="665">
        <v>19</v>
      </c>
      <c r="M338" s="666">
        <v>0</v>
      </c>
    </row>
    <row r="339" spans="1:13" ht="14.4" customHeight="1" x14ac:dyDescent="0.3">
      <c r="A339" s="661" t="s">
        <v>2757</v>
      </c>
      <c r="B339" s="662" t="s">
        <v>2606</v>
      </c>
      <c r="C339" s="662" t="s">
        <v>3114</v>
      </c>
      <c r="D339" s="662" t="s">
        <v>3115</v>
      </c>
      <c r="E339" s="662" t="s">
        <v>3116</v>
      </c>
      <c r="F339" s="665">
        <v>1</v>
      </c>
      <c r="G339" s="665">
        <v>36.54</v>
      </c>
      <c r="H339" s="678">
        <v>1</v>
      </c>
      <c r="I339" s="665"/>
      <c r="J339" s="665"/>
      <c r="K339" s="678">
        <v>0</v>
      </c>
      <c r="L339" s="665">
        <v>1</v>
      </c>
      <c r="M339" s="666">
        <v>36.54</v>
      </c>
    </row>
    <row r="340" spans="1:13" ht="14.4" customHeight="1" x14ac:dyDescent="0.3">
      <c r="A340" s="661" t="s">
        <v>2757</v>
      </c>
      <c r="B340" s="662" t="s">
        <v>4549</v>
      </c>
      <c r="C340" s="662" t="s">
        <v>3095</v>
      </c>
      <c r="D340" s="662" t="s">
        <v>3096</v>
      </c>
      <c r="E340" s="662" t="s">
        <v>3097</v>
      </c>
      <c r="F340" s="665"/>
      <c r="G340" s="665"/>
      <c r="H340" s="678">
        <v>0</v>
      </c>
      <c r="I340" s="665">
        <v>2</v>
      </c>
      <c r="J340" s="665">
        <v>1239.2</v>
      </c>
      <c r="K340" s="678">
        <v>1</v>
      </c>
      <c r="L340" s="665">
        <v>2</v>
      </c>
      <c r="M340" s="666">
        <v>1239.2</v>
      </c>
    </row>
    <row r="341" spans="1:13" ht="14.4" customHeight="1" x14ac:dyDescent="0.3">
      <c r="A341" s="661" t="s">
        <v>2757</v>
      </c>
      <c r="B341" s="662" t="s">
        <v>2609</v>
      </c>
      <c r="C341" s="662" t="s">
        <v>2933</v>
      </c>
      <c r="D341" s="662" t="s">
        <v>2934</v>
      </c>
      <c r="E341" s="662" t="s">
        <v>2935</v>
      </c>
      <c r="F341" s="665"/>
      <c r="G341" s="665"/>
      <c r="H341" s="678">
        <v>0</v>
      </c>
      <c r="I341" s="665">
        <v>2</v>
      </c>
      <c r="J341" s="665">
        <v>62.64</v>
      </c>
      <c r="K341" s="678">
        <v>1</v>
      </c>
      <c r="L341" s="665">
        <v>2</v>
      </c>
      <c r="M341" s="666">
        <v>62.64</v>
      </c>
    </row>
    <row r="342" spans="1:13" ht="14.4" customHeight="1" x14ac:dyDescent="0.3">
      <c r="A342" s="661" t="s">
        <v>2757</v>
      </c>
      <c r="B342" s="662" t="s">
        <v>2609</v>
      </c>
      <c r="C342" s="662" t="s">
        <v>3140</v>
      </c>
      <c r="D342" s="662" t="s">
        <v>3141</v>
      </c>
      <c r="E342" s="662" t="s">
        <v>3142</v>
      </c>
      <c r="F342" s="665"/>
      <c r="G342" s="665"/>
      <c r="H342" s="678">
        <v>0</v>
      </c>
      <c r="I342" s="665">
        <v>1</v>
      </c>
      <c r="J342" s="665">
        <v>140.94999999999999</v>
      </c>
      <c r="K342" s="678">
        <v>1</v>
      </c>
      <c r="L342" s="665">
        <v>1</v>
      </c>
      <c r="M342" s="666">
        <v>140.94999999999999</v>
      </c>
    </row>
    <row r="343" spans="1:13" ht="14.4" customHeight="1" x14ac:dyDescent="0.3">
      <c r="A343" s="661" t="s">
        <v>2757</v>
      </c>
      <c r="B343" s="662" t="s">
        <v>2609</v>
      </c>
      <c r="C343" s="662" t="s">
        <v>1123</v>
      </c>
      <c r="D343" s="662" t="s">
        <v>1120</v>
      </c>
      <c r="E343" s="662" t="s">
        <v>2613</v>
      </c>
      <c r="F343" s="665"/>
      <c r="G343" s="665"/>
      <c r="H343" s="678">
        <v>0</v>
      </c>
      <c r="I343" s="665">
        <v>1</v>
      </c>
      <c r="J343" s="665">
        <v>93.96</v>
      </c>
      <c r="K343" s="678">
        <v>1</v>
      </c>
      <c r="L343" s="665">
        <v>1</v>
      </c>
      <c r="M343" s="666">
        <v>93.96</v>
      </c>
    </row>
    <row r="344" spans="1:13" ht="14.4" customHeight="1" x14ac:dyDescent="0.3">
      <c r="A344" s="661" t="s">
        <v>2757</v>
      </c>
      <c r="B344" s="662" t="s">
        <v>2652</v>
      </c>
      <c r="C344" s="662" t="s">
        <v>1999</v>
      </c>
      <c r="D344" s="662" t="s">
        <v>2684</v>
      </c>
      <c r="E344" s="662" t="s">
        <v>1955</v>
      </c>
      <c r="F344" s="665"/>
      <c r="G344" s="665"/>
      <c r="H344" s="678">
        <v>0</v>
      </c>
      <c r="I344" s="665">
        <v>3</v>
      </c>
      <c r="J344" s="665">
        <v>33881.61</v>
      </c>
      <c r="K344" s="678">
        <v>1</v>
      </c>
      <c r="L344" s="665">
        <v>3</v>
      </c>
      <c r="M344" s="666">
        <v>33881.61</v>
      </c>
    </row>
    <row r="345" spans="1:13" ht="14.4" customHeight="1" x14ac:dyDescent="0.3">
      <c r="A345" s="661" t="s">
        <v>2754</v>
      </c>
      <c r="B345" s="662" t="s">
        <v>2551</v>
      </c>
      <c r="C345" s="662" t="s">
        <v>1194</v>
      </c>
      <c r="D345" s="662" t="s">
        <v>1089</v>
      </c>
      <c r="E345" s="662" t="s">
        <v>2552</v>
      </c>
      <c r="F345" s="665"/>
      <c r="G345" s="665"/>
      <c r="H345" s="678">
        <v>0</v>
      </c>
      <c r="I345" s="665">
        <v>4</v>
      </c>
      <c r="J345" s="665">
        <v>1630.2</v>
      </c>
      <c r="K345" s="678">
        <v>1</v>
      </c>
      <c r="L345" s="665">
        <v>4</v>
      </c>
      <c r="M345" s="666">
        <v>1630.2</v>
      </c>
    </row>
    <row r="346" spans="1:13" ht="14.4" customHeight="1" x14ac:dyDescent="0.3">
      <c r="A346" s="661" t="s">
        <v>2754</v>
      </c>
      <c r="B346" s="662" t="s">
        <v>2551</v>
      </c>
      <c r="C346" s="662" t="s">
        <v>1197</v>
      </c>
      <c r="D346" s="662" t="s">
        <v>1089</v>
      </c>
      <c r="E346" s="662" t="s">
        <v>2554</v>
      </c>
      <c r="F346" s="665"/>
      <c r="G346" s="665"/>
      <c r="H346" s="678">
        <v>0</v>
      </c>
      <c r="I346" s="665">
        <v>16</v>
      </c>
      <c r="J346" s="665">
        <v>8694.24</v>
      </c>
      <c r="K346" s="678">
        <v>1</v>
      </c>
      <c r="L346" s="665">
        <v>16</v>
      </c>
      <c r="M346" s="666">
        <v>8694.24</v>
      </c>
    </row>
    <row r="347" spans="1:13" ht="14.4" customHeight="1" x14ac:dyDescent="0.3">
      <c r="A347" s="661" t="s">
        <v>2754</v>
      </c>
      <c r="B347" s="662" t="s">
        <v>2551</v>
      </c>
      <c r="C347" s="662" t="s">
        <v>1088</v>
      </c>
      <c r="D347" s="662" t="s">
        <v>1089</v>
      </c>
      <c r="E347" s="662" t="s">
        <v>2553</v>
      </c>
      <c r="F347" s="665"/>
      <c r="G347" s="665"/>
      <c r="H347" s="678">
        <v>0</v>
      </c>
      <c r="I347" s="665">
        <v>27</v>
      </c>
      <c r="J347" s="665">
        <v>22007.7</v>
      </c>
      <c r="K347" s="678">
        <v>1</v>
      </c>
      <c r="L347" s="665">
        <v>27</v>
      </c>
      <c r="M347" s="666">
        <v>22007.7</v>
      </c>
    </row>
    <row r="348" spans="1:13" ht="14.4" customHeight="1" x14ac:dyDescent="0.3">
      <c r="A348" s="661" t="s">
        <v>2754</v>
      </c>
      <c r="B348" s="662" t="s">
        <v>2551</v>
      </c>
      <c r="C348" s="662" t="s">
        <v>1092</v>
      </c>
      <c r="D348" s="662" t="s">
        <v>1089</v>
      </c>
      <c r="E348" s="662" t="s">
        <v>2555</v>
      </c>
      <c r="F348" s="665"/>
      <c r="G348" s="665"/>
      <c r="H348" s="678">
        <v>0</v>
      </c>
      <c r="I348" s="665">
        <v>2</v>
      </c>
      <c r="J348" s="665">
        <v>1847.48</v>
      </c>
      <c r="K348" s="678">
        <v>1</v>
      </c>
      <c r="L348" s="665">
        <v>2</v>
      </c>
      <c r="M348" s="666">
        <v>1847.48</v>
      </c>
    </row>
    <row r="349" spans="1:13" ht="14.4" customHeight="1" x14ac:dyDescent="0.3">
      <c r="A349" s="661" t="s">
        <v>2754</v>
      </c>
      <c r="B349" s="662" t="s">
        <v>2551</v>
      </c>
      <c r="C349" s="662" t="s">
        <v>1217</v>
      </c>
      <c r="D349" s="662" t="s">
        <v>1089</v>
      </c>
      <c r="E349" s="662" t="s">
        <v>2553</v>
      </c>
      <c r="F349" s="665"/>
      <c r="G349" s="665"/>
      <c r="H349" s="678">
        <v>0</v>
      </c>
      <c r="I349" s="665">
        <v>1</v>
      </c>
      <c r="J349" s="665">
        <v>815.1</v>
      </c>
      <c r="K349" s="678">
        <v>1</v>
      </c>
      <c r="L349" s="665">
        <v>1</v>
      </c>
      <c r="M349" s="666">
        <v>815.1</v>
      </c>
    </row>
    <row r="350" spans="1:13" ht="14.4" customHeight="1" x14ac:dyDescent="0.3">
      <c r="A350" s="661" t="s">
        <v>2754</v>
      </c>
      <c r="B350" s="662" t="s">
        <v>2586</v>
      </c>
      <c r="C350" s="662" t="s">
        <v>1272</v>
      </c>
      <c r="D350" s="662" t="s">
        <v>2587</v>
      </c>
      <c r="E350" s="662" t="s">
        <v>2588</v>
      </c>
      <c r="F350" s="665"/>
      <c r="G350" s="665"/>
      <c r="H350" s="678">
        <v>0</v>
      </c>
      <c r="I350" s="665">
        <v>5</v>
      </c>
      <c r="J350" s="665">
        <v>771.80000000000007</v>
      </c>
      <c r="K350" s="678">
        <v>1</v>
      </c>
      <c r="L350" s="665">
        <v>5</v>
      </c>
      <c r="M350" s="666">
        <v>771.80000000000007</v>
      </c>
    </row>
    <row r="351" spans="1:13" ht="14.4" customHeight="1" x14ac:dyDescent="0.3">
      <c r="A351" s="661" t="s">
        <v>2754</v>
      </c>
      <c r="B351" s="662" t="s">
        <v>2593</v>
      </c>
      <c r="C351" s="662" t="s">
        <v>1247</v>
      </c>
      <c r="D351" s="662" t="s">
        <v>1248</v>
      </c>
      <c r="E351" s="662" t="s">
        <v>2594</v>
      </c>
      <c r="F351" s="665"/>
      <c r="G351" s="665"/>
      <c r="H351" s="678">
        <v>0</v>
      </c>
      <c r="I351" s="665">
        <v>1</v>
      </c>
      <c r="J351" s="665">
        <v>170.52</v>
      </c>
      <c r="K351" s="678">
        <v>1</v>
      </c>
      <c r="L351" s="665">
        <v>1</v>
      </c>
      <c r="M351" s="666">
        <v>170.52</v>
      </c>
    </row>
    <row r="352" spans="1:13" ht="14.4" customHeight="1" x14ac:dyDescent="0.3">
      <c r="A352" s="661" t="s">
        <v>2754</v>
      </c>
      <c r="B352" s="662" t="s">
        <v>2597</v>
      </c>
      <c r="C352" s="662" t="s">
        <v>1251</v>
      </c>
      <c r="D352" s="662" t="s">
        <v>1252</v>
      </c>
      <c r="E352" s="662" t="s">
        <v>1253</v>
      </c>
      <c r="F352" s="665"/>
      <c r="G352" s="665"/>
      <c r="H352" s="678">
        <v>0</v>
      </c>
      <c r="I352" s="665">
        <v>2</v>
      </c>
      <c r="J352" s="665">
        <v>294.62</v>
      </c>
      <c r="K352" s="678">
        <v>1</v>
      </c>
      <c r="L352" s="665">
        <v>2</v>
      </c>
      <c r="M352" s="666">
        <v>294.62</v>
      </c>
    </row>
    <row r="353" spans="1:13" ht="14.4" customHeight="1" x14ac:dyDescent="0.3">
      <c r="A353" s="661" t="s">
        <v>2754</v>
      </c>
      <c r="B353" s="662" t="s">
        <v>2606</v>
      </c>
      <c r="C353" s="662" t="s">
        <v>1160</v>
      </c>
      <c r="D353" s="662" t="s">
        <v>1074</v>
      </c>
      <c r="E353" s="662" t="s">
        <v>2607</v>
      </c>
      <c r="F353" s="665"/>
      <c r="G353" s="665"/>
      <c r="H353" s="678">
        <v>0</v>
      </c>
      <c r="I353" s="665">
        <v>1</v>
      </c>
      <c r="J353" s="665">
        <v>24.22</v>
      </c>
      <c r="K353" s="678">
        <v>1</v>
      </c>
      <c r="L353" s="665">
        <v>1</v>
      </c>
      <c r="M353" s="666">
        <v>24.22</v>
      </c>
    </row>
    <row r="354" spans="1:13" ht="14.4" customHeight="1" x14ac:dyDescent="0.3">
      <c r="A354" s="661" t="s">
        <v>2754</v>
      </c>
      <c r="B354" s="662" t="s">
        <v>2606</v>
      </c>
      <c r="C354" s="662" t="s">
        <v>1073</v>
      </c>
      <c r="D354" s="662" t="s">
        <v>1074</v>
      </c>
      <c r="E354" s="662" t="s">
        <v>2608</v>
      </c>
      <c r="F354" s="665"/>
      <c r="G354" s="665"/>
      <c r="H354" s="678">
        <v>0</v>
      </c>
      <c r="I354" s="665">
        <v>7</v>
      </c>
      <c r="J354" s="665">
        <v>327.06</v>
      </c>
      <c r="K354" s="678">
        <v>1</v>
      </c>
      <c r="L354" s="665">
        <v>7</v>
      </c>
      <c r="M354" s="666">
        <v>327.06</v>
      </c>
    </row>
    <row r="355" spans="1:13" ht="14.4" customHeight="1" x14ac:dyDescent="0.3">
      <c r="A355" s="661" t="s">
        <v>2754</v>
      </c>
      <c r="B355" s="662" t="s">
        <v>2606</v>
      </c>
      <c r="C355" s="662" t="s">
        <v>2831</v>
      </c>
      <c r="D355" s="662" t="s">
        <v>1074</v>
      </c>
      <c r="E355" s="662" t="s">
        <v>2832</v>
      </c>
      <c r="F355" s="665"/>
      <c r="G355" s="665"/>
      <c r="H355" s="678"/>
      <c r="I355" s="665">
        <v>2</v>
      </c>
      <c r="J355" s="665">
        <v>0</v>
      </c>
      <c r="K355" s="678"/>
      <c r="L355" s="665">
        <v>2</v>
      </c>
      <c r="M355" s="666">
        <v>0</v>
      </c>
    </row>
    <row r="356" spans="1:13" ht="14.4" customHeight="1" x14ac:dyDescent="0.3">
      <c r="A356" s="661" t="s">
        <v>2755</v>
      </c>
      <c r="B356" s="662" t="s">
        <v>2551</v>
      </c>
      <c r="C356" s="662" t="s">
        <v>1197</v>
      </c>
      <c r="D356" s="662" t="s">
        <v>1089</v>
      </c>
      <c r="E356" s="662" t="s">
        <v>2554</v>
      </c>
      <c r="F356" s="665"/>
      <c r="G356" s="665"/>
      <c r="H356" s="678">
        <v>0</v>
      </c>
      <c r="I356" s="665">
        <v>7</v>
      </c>
      <c r="J356" s="665">
        <v>3803.73</v>
      </c>
      <c r="K356" s="678">
        <v>1</v>
      </c>
      <c r="L356" s="665">
        <v>7</v>
      </c>
      <c r="M356" s="666">
        <v>3803.73</v>
      </c>
    </row>
    <row r="357" spans="1:13" ht="14.4" customHeight="1" x14ac:dyDescent="0.3">
      <c r="A357" s="661" t="s">
        <v>2755</v>
      </c>
      <c r="B357" s="662" t="s">
        <v>2551</v>
      </c>
      <c r="C357" s="662" t="s">
        <v>1088</v>
      </c>
      <c r="D357" s="662" t="s">
        <v>1089</v>
      </c>
      <c r="E357" s="662" t="s">
        <v>2553</v>
      </c>
      <c r="F357" s="665"/>
      <c r="G357" s="665"/>
      <c r="H357" s="678">
        <v>0</v>
      </c>
      <c r="I357" s="665">
        <v>297</v>
      </c>
      <c r="J357" s="665">
        <v>242084.7</v>
      </c>
      <c r="K357" s="678">
        <v>1</v>
      </c>
      <c r="L357" s="665">
        <v>297</v>
      </c>
      <c r="M357" s="666">
        <v>242084.7</v>
      </c>
    </row>
    <row r="358" spans="1:13" ht="14.4" customHeight="1" x14ac:dyDescent="0.3">
      <c r="A358" s="661" t="s">
        <v>2755</v>
      </c>
      <c r="B358" s="662" t="s">
        <v>2551</v>
      </c>
      <c r="C358" s="662" t="s">
        <v>1092</v>
      </c>
      <c r="D358" s="662" t="s">
        <v>1089</v>
      </c>
      <c r="E358" s="662" t="s">
        <v>2555</v>
      </c>
      <c r="F358" s="665"/>
      <c r="G358" s="665"/>
      <c r="H358" s="678">
        <v>0</v>
      </c>
      <c r="I358" s="665">
        <v>6</v>
      </c>
      <c r="J358" s="665">
        <v>5542.4400000000005</v>
      </c>
      <c r="K358" s="678">
        <v>1</v>
      </c>
      <c r="L358" s="665">
        <v>6</v>
      </c>
      <c r="M358" s="666">
        <v>5542.4400000000005</v>
      </c>
    </row>
    <row r="359" spans="1:13" ht="14.4" customHeight="1" x14ac:dyDescent="0.3">
      <c r="A359" s="661" t="s">
        <v>2755</v>
      </c>
      <c r="B359" s="662" t="s">
        <v>2551</v>
      </c>
      <c r="C359" s="662" t="s">
        <v>1866</v>
      </c>
      <c r="D359" s="662" t="s">
        <v>1089</v>
      </c>
      <c r="E359" s="662" t="s">
        <v>2663</v>
      </c>
      <c r="F359" s="665"/>
      <c r="G359" s="665"/>
      <c r="H359" s="678">
        <v>0</v>
      </c>
      <c r="I359" s="665">
        <v>3</v>
      </c>
      <c r="J359" s="665">
        <v>3464.04</v>
      </c>
      <c r="K359" s="678">
        <v>1</v>
      </c>
      <c r="L359" s="665">
        <v>3</v>
      </c>
      <c r="M359" s="666">
        <v>3464.04</v>
      </c>
    </row>
    <row r="360" spans="1:13" ht="14.4" customHeight="1" x14ac:dyDescent="0.3">
      <c r="A360" s="661" t="s">
        <v>2755</v>
      </c>
      <c r="B360" s="662" t="s">
        <v>2586</v>
      </c>
      <c r="C360" s="662" t="s">
        <v>1272</v>
      </c>
      <c r="D360" s="662" t="s">
        <v>2587</v>
      </c>
      <c r="E360" s="662" t="s">
        <v>2588</v>
      </c>
      <c r="F360" s="665"/>
      <c r="G360" s="665"/>
      <c r="H360" s="678">
        <v>0</v>
      </c>
      <c r="I360" s="665">
        <v>3</v>
      </c>
      <c r="J360" s="665">
        <v>458.76</v>
      </c>
      <c r="K360" s="678">
        <v>1</v>
      </c>
      <c r="L360" s="665">
        <v>3</v>
      </c>
      <c r="M360" s="666">
        <v>458.76</v>
      </c>
    </row>
    <row r="361" spans="1:13" ht="14.4" customHeight="1" x14ac:dyDescent="0.3">
      <c r="A361" s="661" t="s">
        <v>2755</v>
      </c>
      <c r="B361" s="662" t="s">
        <v>2593</v>
      </c>
      <c r="C361" s="662" t="s">
        <v>1247</v>
      </c>
      <c r="D361" s="662" t="s">
        <v>1248</v>
      </c>
      <c r="E361" s="662" t="s">
        <v>2594</v>
      </c>
      <c r="F361" s="665"/>
      <c r="G361" s="665"/>
      <c r="H361" s="678">
        <v>0</v>
      </c>
      <c r="I361" s="665">
        <v>1</v>
      </c>
      <c r="J361" s="665">
        <v>170.52</v>
      </c>
      <c r="K361" s="678">
        <v>1</v>
      </c>
      <c r="L361" s="665">
        <v>1</v>
      </c>
      <c r="M361" s="666">
        <v>170.52</v>
      </c>
    </row>
    <row r="362" spans="1:13" ht="14.4" customHeight="1" x14ac:dyDescent="0.3">
      <c r="A362" s="661" t="s">
        <v>2755</v>
      </c>
      <c r="B362" s="662" t="s">
        <v>2606</v>
      </c>
      <c r="C362" s="662" t="s">
        <v>1160</v>
      </c>
      <c r="D362" s="662" t="s">
        <v>1074</v>
      </c>
      <c r="E362" s="662" t="s">
        <v>2607</v>
      </c>
      <c r="F362" s="665"/>
      <c r="G362" s="665"/>
      <c r="H362" s="678">
        <v>0</v>
      </c>
      <c r="I362" s="665">
        <v>1</v>
      </c>
      <c r="J362" s="665">
        <v>24.22</v>
      </c>
      <c r="K362" s="678">
        <v>1</v>
      </c>
      <c r="L362" s="665">
        <v>1</v>
      </c>
      <c r="M362" s="666">
        <v>24.22</v>
      </c>
    </row>
    <row r="363" spans="1:13" ht="14.4" customHeight="1" x14ac:dyDescent="0.3">
      <c r="A363" s="661" t="s">
        <v>2755</v>
      </c>
      <c r="B363" s="662" t="s">
        <v>2606</v>
      </c>
      <c r="C363" s="662" t="s">
        <v>1073</v>
      </c>
      <c r="D363" s="662" t="s">
        <v>1074</v>
      </c>
      <c r="E363" s="662" t="s">
        <v>2608</v>
      </c>
      <c r="F363" s="665"/>
      <c r="G363" s="665"/>
      <c r="H363" s="678">
        <v>0</v>
      </c>
      <c r="I363" s="665">
        <v>6</v>
      </c>
      <c r="J363" s="665">
        <v>266.76</v>
      </c>
      <c r="K363" s="678">
        <v>1</v>
      </c>
      <c r="L363" s="665">
        <v>6</v>
      </c>
      <c r="M363" s="666">
        <v>266.76</v>
      </c>
    </row>
    <row r="364" spans="1:13" ht="14.4" customHeight="1" x14ac:dyDescent="0.3">
      <c r="A364" s="661" t="s">
        <v>2755</v>
      </c>
      <c r="B364" s="662" t="s">
        <v>2606</v>
      </c>
      <c r="C364" s="662" t="s">
        <v>2831</v>
      </c>
      <c r="D364" s="662" t="s">
        <v>1074</v>
      </c>
      <c r="E364" s="662" t="s">
        <v>2832</v>
      </c>
      <c r="F364" s="665"/>
      <c r="G364" s="665"/>
      <c r="H364" s="678"/>
      <c r="I364" s="665">
        <v>6</v>
      </c>
      <c r="J364" s="665">
        <v>0</v>
      </c>
      <c r="K364" s="678"/>
      <c r="L364" s="665">
        <v>6</v>
      </c>
      <c r="M364" s="666">
        <v>0</v>
      </c>
    </row>
    <row r="365" spans="1:13" ht="14.4" customHeight="1" x14ac:dyDescent="0.3">
      <c r="A365" s="661" t="s">
        <v>2755</v>
      </c>
      <c r="B365" s="662" t="s">
        <v>2628</v>
      </c>
      <c r="C365" s="662" t="s">
        <v>4381</v>
      </c>
      <c r="D365" s="662" t="s">
        <v>1130</v>
      </c>
      <c r="E365" s="662" t="s">
        <v>3645</v>
      </c>
      <c r="F365" s="665"/>
      <c r="G365" s="665"/>
      <c r="H365" s="678">
        <v>0</v>
      </c>
      <c r="I365" s="665">
        <v>4</v>
      </c>
      <c r="J365" s="665">
        <v>1096.8400000000001</v>
      </c>
      <c r="K365" s="678">
        <v>1</v>
      </c>
      <c r="L365" s="665">
        <v>4</v>
      </c>
      <c r="M365" s="666">
        <v>1096.8400000000001</v>
      </c>
    </row>
    <row r="366" spans="1:13" ht="14.4" customHeight="1" x14ac:dyDescent="0.3">
      <c r="A366" s="661" t="s">
        <v>2756</v>
      </c>
      <c r="B366" s="662" t="s">
        <v>2551</v>
      </c>
      <c r="C366" s="662" t="s">
        <v>1197</v>
      </c>
      <c r="D366" s="662" t="s">
        <v>1089</v>
      </c>
      <c r="E366" s="662" t="s">
        <v>2554</v>
      </c>
      <c r="F366" s="665"/>
      <c r="G366" s="665"/>
      <c r="H366" s="678">
        <v>0</v>
      </c>
      <c r="I366" s="665">
        <v>2</v>
      </c>
      <c r="J366" s="665">
        <v>1086.78</v>
      </c>
      <c r="K366" s="678">
        <v>1</v>
      </c>
      <c r="L366" s="665">
        <v>2</v>
      </c>
      <c r="M366" s="666">
        <v>1086.78</v>
      </c>
    </row>
    <row r="367" spans="1:13" ht="14.4" customHeight="1" x14ac:dyDescent="0.3">
      <c r="A367" s="661" t="s">
        <v>2756</v>
      </c>
      <c r="B367" s="662" t="s">
        <v>2551</v>
      </c>
      <c r="C367" s="662" t="s">
        <v>2781</v>
      </c>
      <c r="D367" s="662" t="s">
        <v>1089</v>
      </c>
      <c r="E367" s="662" t="s">
        <v>2782</v>
      </c>
      <c r="F367" s="665"/>
      <c r="G367" s="665"/>
      <c r="H367" s="678">
        <v>0</v>
      </c>
      <c r="I367" s="665">
        <v>1</v>
      </c>
      <c r="J367" s="665">
        <v>163.01</v>
      </c>
      <c r="K367" s="678">
        <v>1</v>
      </c>
      <c r="L367" s="665">
        <v>1</v>
      </c>
      <c r="M367" s="666">
        <v>163.01</v>
      </c>
    </row>
    <row r="368" spans="1:13" ht="14.4" customHeight="1" x14ac:dyDescent="0.3">
      <c r="A368" s="661" t="s">
        <v>2756</v>
      </c>
      <c r="B368" s="662" t="s">
        <v>2551</v>
      </c>
      <c r="C368" s="662" t="s">
        <v>1088</v>
      </c>
      <c r="D368" s="662" t="s">
        <v>1089</v>
      </c>
      <c r="E368" s="662" t="s">
        <v>2553</v>
      </c>
      <c r="F368" s="665"/>
      <c r="G368" s="665"/>
      <c r="H368" s="678">
        <v>0</v>
      </c>
      <c r="I368" s="665">
        <v>9</v>
      </c>
      <c r="J368" s="665">
        <v>7335.9000000000005</v>
      </c>
      <c r="K368" s="678">
        <v>1</v>
      </c>
      <c r="L368" s="665">
        <v>9</v>
      </c>
      <c r="M368" s="666">
        <v>7335.9000000000005</v>
      </c>
    </row>
    <row r="369" spans="1:13" ht="14.4" customHeight="1" x14ac:dyDescent="0.3">
      <c r="A369" s="661" t="s">
        <v>2756</v>
      </c>
      <c r="B369" s="662" t="s">
        <v>2551</v>
      </c>
      <c r="C369" s="662" t="s">
        <v>1092</v>
      </c>
      <c r="D369" s="662" t="s">
        <v>1089</v>
      </c>
      <c r="E369" s="662" t="s">
        <v>2555</v>
      </c>
      <c r="F369" s="665"/>
      <c r="G369" s="665"/>
      <c r="H369" s="678">
        <v>0</v>
      </c>
      <c r="I369" s="665">
        <v>1</v>
      </c>
      <c r="J369" s="665">
        <v>923.74</v>
      </c>
      <c r="K369" s="678">
        <v>1</v>
      </c>
      <c r="L369" s="665">
        <v>1</v>
      </c>
      <c r="M369" s="666">
        <v>923.74</v>
      </c>
    </row>
    <row r="370" spans="1:13" ht="14.4" customHeight="1" x14ac:dyDescent="0.3">
      <c r="A370" s="661" t="s">
        <v>2756</v>
      </c>
      <c r="B370" s="662" t="s">
        <v>2551</v>
      </c>
      <c r="C370" s="662" t="s">
        <v>2964</v>
      </c>
      <c r="D370" s="662" t="s">
        <v>1543</v>
      </c>
      <c r="E370" s="662" t="s">
        <v>2553</v>
      </c>
      <c r="F370" s="665"/>
      <c r="G370" s="665"/>
      <c r="H370" s="678">
        <v>0</v>
      </c>
      <c r="I370" s="665">
        <v>2</v>
      </c>
      <c r="J370" s="665">
        <v>2771.24</v>
      </c>
      <c r="K370" s="678">
        <v>1</v>
      </c>
      <c r="L370" s="665">
        <v>2</v>
      </c>
      <c r="M370" s="666">
        <v>2771.24</v>
      </c>
    </row>
    <row r="371" spans="1:13" ht="14.4" customHeight="1" x14ac:dyDescent="0.3">
      <c r="A371" s="661" t="s">
        <v>2756</v>
      </c>
      <c r="B371" s="662" t="s">
        <v>2551</v>
      </c>
      <c r="C371" s="662" t="s">
        <v>1217</v>
      </c>
      <c r="D371" s="662" t="s">
        <v>1089</v>
      </c>
      <c r="E371" s="662" t="s">
        <v>2553</v>
      </c>
      <c r="F371" s="665">
        <v>1</v>
      </c>
      <c r="G371" s="665">
        <v>815.1</v>
      </c>
      <c r="H371" s="678">
        <v>0.33333333333333331</v>
      </c>
      <c r="I371" s="665">
        <v>2</v>
      </c>
      <c r="J371" s="665">
        <v>1630.2</v>
      </c>
      <c r="K371" s="678">
        <v>0.66666666666666663</v>
      </c>
      <c r="L371" s="665">
        <v>3</v>
      </c>
      <c r="M371" s="666">
        <v>2445.3000000000002</v>
      </c>
    </row>
    <row r="372" spans="1:13" ht="14.4" customHeight="1" x14ac:dyDescent="0.3">
      <c r="A372" s="661" t="s">
        <v>2756</v>
      </c>
      <c r="B372" s="662" t="s">
        <v>2586</v>
      </c>
      <c r="C372" s="662" t="s">
        <v>1272</v>
      </c>
      <c r="D372" s="662" t="s">
        <v>2587</v>
      </c>
      <c r="E372" s="662" t="s">
        <v>2588</v>
      </c>
      <c r="F372" s="665"/>
      <c r="G372" s="665"/>
      <c r="H372" s="678">
        <v>0</v>
      </c>
      <c r="I372" s="665">
        <v>1</v>
      </c>
      <c r="J372" s="665">
        <v>154.36000000000001</v>
      </c>
      <c r="K372" s="678">
        <v>1</v>
      </c>
      <c r="L372" s="665">
        <v>1</v>
      </c>
      <c r="M372" s="666">
        <v>154.36000000000001</v>
      </c>
    </row>
    <row r="373" spans="1:13" ht="14.4" customHeight="1" x14ac:dyDescent="0.3">
      <c r="A373" s="661" t="s">
        <v>2756</v>
      </c>
      <c r="B373" s="662" t="s">
        <v>2586</v>
      </c>
      <c r="C373" s="662" t="s">
        <v>3604</v>
      </c>
      <c r="D373" s="662" t="s">
        <v>2587</v>
      </c>
      <c r="E373" s="662" t="s">
        <v>2588</v>
      </c>
      <c r="F373" s="665">
        <v>2</v>
      </c>
      <c r="G373" s="665">
        <v>308.72000000000003</v>
      </c>
      <c r="H373" s="678">
        <v>1</v>
      </c>
      <c r="I373" s="665"/>
      <c r="J373" s="665"/>
      <c r="K373" s="678">
        <v>0</v>
      </c>
      <c r="L373" s="665">
        <v>2</v>
      </c>
      <c r="M373" s="666">
        <v>308.72000000000003</v>
      </c>
    </row>
    <row r="374" spans="1:13" ht="14.4" customHeight="1" x14ac:dyDescent="0.3">
      <c r="A374" s="661" t="s">
        <v>2756</v>
      </c>
      <c r="B374" s="662" t="s">
        <v>2593</v>
      </c>
      <c r="C374" s="662" t="s">
        <v>1247</v>
      </c>
      <c r="D374" s="662" t="s">
        <v>1248</v>
      </c>
      <c r="E374" s="662" t="s">
        <v>2594</v>
      </c>
      <c r="F374" s="665"/>
      <c r="G374" s="665"/>
      <c r="H374" s="678">
        <v>0</v>
      </c>
      <c r="I374" s="665">
        <v>2</v>
      </c>
      <c r="J374" s="665">
        <v>341.04</v>
      </c>
      <c r="K374" s="678">
        <v>1</v>
      </c>
      <c r="L374" s="665">
        <v>2</v>
      </c>
      <c r="M374" s="666">
        <v>341.04</v>
      </c>
    </row>
    <row r="375" spans="1:13" ht="14.4" customHeight="1" x14ac:dyDescent="0.3">
      <c r="A375" s="661" t="s">
        <v>2756</v>
      </c>
      <c r="B375" s="662" t="s">
        <v>4548</v>
      </c>
      <c r="C375" s="662" t="s">
        <v>3611</v>
      </c>
      <c r="D375" s="662" t="s">
        <v>3612</v>
      </c>
      <c r="E375" s="662" t="s">
        <v>3030</v>
      </c>
      <c r="F375" s="665"/>
      <c r="G375" s="665"/>
      <c r="H375" s="678">
        <v>0</v>
      </c>
      <c r="I375" s="665">
        <v>1</v>
      </c>
      <c r="J375" s="665">
        <v>70.540000000000006</v>
      </c>
      <c r="K375" s="678">
        <v>1</v>
      </c>
      <c r="L375" s="665">
        <v>1</v>
      </c>
      <c r="M375" s="666">
        <v>70.540000000000006</v>
      </c>
    </row>
    <row r="376" spans="1:13" ht="14.4" customHeight="1" x14ac:dyDescent="0.3">
      <c r="A376" s="661" t="s">
        <v>2756</v>
      </c>
      <c r="B376" s="662" t="s">
        <v>2597</v>
      </c>
      <c r="C376" s="662" t="s">
        <v>1251</v>
      </c>
      <c r="D376" s="662" t="s">
        <v>1252</v>
      </c>
      <c r="E376" s="662" t="s">
        <v>1253</v>
      </c>
      <c r="F376" s="665"/>
      <c r="G376" s="665"/>
      <c r="H376" s="678">
        <v>0</v>
      </c>
      <c r="I376" s="665">
        <v>1</v>
      </c>
      <c r="J376" s="665">
        <v>147.31</v>
      </c>
      <c r="K376" s="678">
        <v>1</v>
      </c>
      <c r="L376" s="665">
        <v>1</v>
      </c>
      <c r="M376" s="666">
        <v>147.31</v>
      </c>
    </row>
    <row r="377" spans="1:13" ht="14.4" customHeight="1" x14ac:dyDescent="0.3">
      <c r="A377" s="661" t="s">
        <v>2756</v>
      </c>
      <c r="B377" s="662" t="s">
        <v>2679</v>
      </c>
      <c r="C377" s="662" t="s">
        <v>1957</v>
      </c>
      <c r="D377" s="662" t="s">
        <v>1958</v>
      </c>
      <c r="E377" s="662" t="s">
        <v>2594</v>
      </c>
      <c r="F377" s="665"/>
      <c r="G377" s="665"/>
      <c r="H377" s="678">
        <v>0</v>
      </c>
      <c r="I377" s="665">
        <v>1</v>
      </c>
      <c r="J377" s="665">
        <v>66.819999999999993</v>
      </c>
      <c r="K377" s="678">
        <v>1</v>
      </c>
      <c r="L377" s="665">
        <v>1</v>
      </c>
      <c r="M377" s="666">
        <v>66.819999999999993</v>
      </c>
    </row>
    <row r="378" spans="1:13" ht="14.4" customHeight="1" x14ac:dyDescent="0.3">
      <c r="A378" s="661" t="s">
        <v>2756</v>
      </c>
      <c r="B378" s="662" t="s">
        <v>2704</v>
      </c>
      <c r="C378" s="662" t="s">
        <v>3112</v>
      </c>
      <c r="D378" s="662" t="s">
        <v>2340</v>
      </c>
      <c r="E378" s="662" t="s">
        <v>3113</v>
      </c>
      <c r="F378" s="665"/>
      <c r="G378" s="665"/>
      <c r="H378" s="678">
        <v>0</v>
      </c>
      <c r="I378" s="665">
        <v>1</v>
      </c>
      <c r="J378" s="665">
        <v>73.069999999999993</v>
      </c>
      <c r="K378" s="678">
        <v>1</v>
      </c>
      <c r="L378" s="665">
        <v>1</v>
      </c>
      <c r="M378" s="666">
        <v>73.069999999999993</v>
      </c>
    </row>
    <row r="379" spans="1:13" ht="14.4" customHeight="1" x14ac:dyDescent="0.3">
      <c r="A379" s="661" t="s">
        <v>2756</v>
      </c>
      <c r="B379" s="662" t="s">
        <v>2704</v>
      </c>
      <c r="C379" s="662" t="s">
        <v>2339</v>
      </c>
      <c r="D379" s="662" t="s">
        <v>2340</v>
      </c>
      <c r="E379" s="662" t="s">
        <v>2341</v>
      </c>
      <c r="F379" s="665"/>
      <c r="G379" s="665"/>
      <c r="H379" s="678">
        <v>0</v>
      </c>
      <c r="I379" s="665">
        <v>1</v>
      </c>
      <c r="J379" s="665">
        <v>193.68</v>
      </c>
      <c r="K379" s="678">
        <v>1</v>
      </c>
      <c r="L379" s="665">
        <v>1</v>
      </c>
      <c r="M379" s="666">
        <v>193.68</v>
      </c>
    </row>
    <row r="380" spans="1:13" ht="14.4" customHeight="1" x14ac:dyDescent="0.3">
      <c r="A380" s="661" t="s">
        <v>2756</v>
      </c>
      <c r="B380" s="662" t="s">
        <v>2704</v>
      </c>
      <c r="C380" s="662" t="s">
        <v>4338</v>
      </c>
      <c r="D380" s="662" t="s">
        <v>2340</v>
      </c>
      <c r="E380" s="662" t="s">
        <v>4339</v>
      </c>
      <c r="F380" s="665"/>
      <c r="G380" s="665"/>
      <c r="H380" s="678"/>
      <c r="I380" s="665">
        <v>1</v>
      </c>
      <c r="J380" s="665">
        <v>0</v>
      </c>
      <c r="K380" s="678"/>
      <c r="L380" s="665">
        <v>1</v>
      </c>
      <c r="M380" s="666">
        <v>0</v>
      </c>
    </row>
    <row r="381" spans="1:13" ht="14.4" customHeight="1" x14ac:dyDescent="0.3">
      <c r="A381" s="661" t="s">
        <v>2756</v>
      </c>
      <c r="B381" s="662" t="s">
        <v>2704</v>
      </c>
      <c r="C381" s="662" t="s">
        <v>2957</v>
      </c>
      <c r="D381" s="662" t="s">
        <v>2340</v>
      </c>
      <c r="E381" s="662" t="s">
        <v>2958</v>
      </c>
      <c r="F381" s="665"/>
      <c r="G381" s="665"/>
      <c r="H381" s="678">
        <v>0</v>
      </c>
      <c r="I381" s="665">
        <v>4</v>
      </c>
      <c r="J381" s="665">
        <v>210.72</v>
      </c>
      <c r="K381" s="678">
        <v>1</v>
      </c>
      <c r="L381" s="665">
        <v>4</v>
      </c>
      <c r="M381" s="666">
        <v>210.72</v>
      </c>
    </row>
    <row r="382" spans="1:13" ht="14.4" customHeight="1" x14ac:dyDescent="0.3">
      <c r="A382" s="661" t="s">
        <v>2756</v>
      </c>
      <c r="B382" s="662" t="s">
        <v>2606</v>
      </c>
      <c r="C382" s="662" t="s">
        <v>1160</v>
      </c>
      <c r="D382" s="662" t="s">
        <v>1074</v>
      </c>
      <c r="E382" s="662" t="s">
        <v>2607</v>
      </c>
      <c r="F382" s="665"/>
      <c r="G382" s="665"/>
      <c r="H382" s="678">
        <v>0</v>
      </c>
      <c r="I382" s="665">
        <v>1</v>
      </c>
      <c r="J382" s="665">
        <v>24.22</v>
      </c>
      <c r="K382" s="678">
        <v>1</v>
      </c>
      <c r="L382" s="665">
        <v>1</v>
      </c>
      <c r="M382" s="666">
        <v>24.22</v>
      </c>
    </row>
    <row r="383" spans="1:13" ht="14.4" customHeight="1" x14ac:dyDescent="0.3">
      <c r="A383" s="661" t="s">
        <v>2756</v>
      </c>
      <c r="B383" s="662" t="s">
        <v>4549</v>
      </c>
      <c r="C383" s="662" t="s">
        <v>3488</v>
      </c>
      <c r="D383" s="662" t="s">
        <v>3096</v>
      </c>
      <c r="E383" s="662" t="s">
        <v>3489</v>
      </c>
      <c r="F383" s="665"/>
      <c r="G383" s="665"/>
      <c r="H383" s="678">
        <v>0</v>
      </c>
      <c r="I383" s="665">
        <v>1</v>
      </c>
      <c r="J383" s="665">
        <v>206.53</v>
      </c>
      <c r="K383" s="678">
        <v>1</v>
      </c>
      <c r="L383" s="665">
        <v>1</v>
      </c>
      <c r="M383" s="666">
        <v>206.53</v>
      </c>
    </row>
    <row r="384" spans="1:13" ht="14.4" customHeight="1" x14ac:dyDescent="0.3">
      <c r="A384" s="661" t="s">
        <v>2756</v>
      </c>
      <c r="B384" s="662" t="s">
        <v>2609</v>
      </c>
      <c r="C384" s="662" t="s">
        <v>4055</v>
      </c>
      <c r="D384" s="662" t="s">
        <v>3551</v>
      </c>
      <c r="E384" s="662" t="s">
        <v>2611</v>
      </c>
      <c r="F384" s="665"/>
      <c r="G384" s="665"/>
      <c r="H384" s="678">
        <v>0</v>
      </c>
      <c r="I384" s="665">
        <v>1</v>
      </c>
      <c r="J384" s="665">
        <v>31.32</v>
      </c>
      <c r="K384" s="678">
        <v>1</v>
      </c>
      <c r="L384" s="665">
        <v>1</v>
      </c>
      <c r="M384" s="666">
        <v>31.32</v>
      </c>
    </row>
    <row r="385" spans="1:13" ht="14.4" customHeight="1" x14ac:dyDescent="0.3">
      <c r="A385" s="661" t="s">
        <v>2759</v>
      </c>
      <c r="B385" s="662" t="s">
        <v>2551</v>
      </c>
      <c r="C385" s="662" t="s">
        <v>1197</v>
      </c>
      <c r="D385" s="662" t="s">
        <v>1089</v>
      </c>
      <c r="E385" s="662" t="s">
        <v>2554</v>
      </c>
      <c r="F385" s="665"/>
      <c r="G385" s="665"/>
      <c r="H385" s="678">
        <v>0</v>
      </c>
      <c r="I385" s="665">
        <v>9</v>
      </c>
      <c r="J385" s="665">
        <v>4890.51</v>
      </c>
      <c r="K385" s="678">
        <v>1</v>
      </c>
      <c r="L385" s="665">
        <v>9</v>
      </c>
      <c r="M385" s="666">
        <v>4890.51</v>
      </c>
    </row>
    <row r="386" spans="1:13" ht="14.4" customHeight="1" x14ac:dyDescent="0.3">
      <c r="A386" s="661" t="s">
        <v>2759</v>
      </c>
      <c r="B386" s="662" t="s">
        <v>2551</v>
      </c>
      <c r="C386" s="662" t="s">
        <v>1088</v>
      </c>
      <c r="D386" s="662" t="s">
        <v>1089</v>
      </c>
      <c r="E386" s="662" t="s">
        <v>2553</v>
      </c>
      <c r="F386" s="665"/>
      <c r="G386" s="665"/>
      <c r="H386" s="678">
        <v>0</v>
      </c>
      <c r="I386" s="665">
        <v>14</v>
      </c>
      <c r="J386" s="665">
        <v>11411.400000000001</v>
      </c>
      <c r="K386" s="678">
        <v>1</v>
      </c>
      <c r="L386" s="665">
        <v>14</v>
      </c>
      <c r="M386" s="666">
        <v>11411.400000000001</v>
      </c>
    </row>
    <row r="387" spans="1:13" ht="14.4" customHeight="1" x14ac:dyDescent="0.3">
      <c r="A387" s="661" t="s">
        <v>2759</v>
      </c>
      <c r="B387" s="662" t="s">
        <v>2669</v>
      </c>
      <c r="C387" s="662" t="s">
        <v>4485</v>
      </c>
      <c r="D387" s="662" t="s">
        <v>2670</v>
      </c>
      <c r="E387" s="662" t="s">
        <v>3149</v>
      </c>
      <c r="F387" s="665"/>
      <c r="G387" s="665"/>
      <c r="H387" s="678">
        <v>0</v>
      </c>
      <c r="I387" s="665">
        <v>1</v>
      </c>
      <c r="J387" s="665">
        <v>107.34</v>
      </c>
      <c r="K387" s="678">
        <v>1</v>
      </c>
      <c r="L387" s="665">
        <v>1</v>
      </c>
      <c r="M387" s="666">
        <v>107.34</v>
      </c>
    </row>
    <row r="388" spans="1:13" ht="14.4" customHeight="1" x14ac:dyDescent="0.3">
      <c r="A388" s="661" t="s">
        <v>2759</v>
      </c>
      <c r="B388" s="662" t="s">
        <v>2593</v>
      </c>
      <c r="C388" s="662" t="s">
        <v>1247</v>
      </c>
      <c r="D388" s="662" t="s">
        <v>1248</v>
      </c>
      <c r="E388" s="662" t="s">
        <v>2594</v>
      </c>
      <c r="F388" s="665"/>
      <c r="G388" s="665"/>
      <c r="H388" s="678">
        <v>0</v>
      </c>
      <c r="I388" s="665">
        <v>4</v>
      </c>
      <c r="J388" s="665">
        <v>682.08</v>
      </c>
      <c r="K388" s="678">
        <v>1</v>
      </c>
      <c r="L388" s="665">
        <v>4</v>
      </c>
      <c r="M388" s="666">
        <v>682.08</v>
      </c>
    </row>
    <row r="389" spans="1:13" ht="14.4" customHeight="1" x14ac:dyDescent="0.3">
      <c r="A389" s="661" t="s">
        <v>2759</v>
      </c>
      <c r="B389" s="662" t="s">
        <v>2597</v>
      </c>
      <c r="C389" s="662" t="s">
        <v>1251</v>
      </c>
      <c r="D389" s="662" t="s">
        <v>1252</v>
      </c>
      <c r="E389" s="662" t="s">
        <v>1253</v>
      </c>
      <c r="F389" s="665"/>
      <c r="G389" s="665"/>
      <c r="H389" s="678">
        <v>0</v>
      </c>
      <c r="I389" s="665">
        <v>2</v>
      </c>
      <c r="J389" s="665">
        <v>294.62</v>
      </c>
      <c r="K389" s="678">
        <v>1</v>
      </c>
      <c r="L389" s="665">
        <v>2</v>
      </c>
      <c r="M389" s="666">
        <v>294.62</v>
      </c>
    </row>
    <row r="390" spans="1:13" ht="14.4" customHeight="1" x14ac:dyDescent="0.3">
      <c r="A390" s="661" t="s">
        <v>2759</v>
      </c>
      <c r="B390" s="662" t="s">
        <v>2606</v>
      </c>
      <c r="C390" s="662" t="s">
        <v>1160</v>
      </c>
      <c r="D390" s="662" t="s">
        <v>1074</v>
      </c>
      <c r="E390" s="662" t="s">
        <v>2607</v>
      </c>
      <c r="F390" s="665"/>
      <c r="G390" s="665"/>
      <c r="H390" s="678">
        <v>0</v>
      </c>
      <c r="I390" s="665">
        <v>1</v>
      </c>
      <c r="J390" s="665">
        <v>24.22</v>
      </c>
      <c r="K390" s="678">
        <v>1</v>
      </c>
      <c r="L390" s="665">
        <v>1</v>
      </c>
      <c r="M390" s="666">
        <v>24.22</v>
      </c>
    </row>
    <row r="391" spans="1:13" ht="14.4" customHeight="1" x14ac:dyDescent="0.3">
      <c r="A391" s="661" t="s">
        <v>2759</v>
      </c>
      <c r="B391" s="662" t="s">
        <v>2606</v>
      </c>
      <c r="C391" s="662" t="s">
        <v>1073</v>
      </c>
      <c r="D391" s="662" t="s">
        <v>1074</v>
      </c>
      <c r="E391" s="662" t="s">
        <v>2608</v>
      </c>
      <c r="F391" s="665"/>
      <c r="G391" s="665"/>
      <c r="H391" s="678">
        <v>0</v>
      </c>
      <c r="I391" s="665">
        <v>5</v>
      </c>
      <c r="J391" s="665">
        <v>242.1</v>
      </c>
      <c r="K391" s="678">
        <v>1</v>
      </c>
      <c r="L391" s="665">
        <v>5</v>
      </c>
      <c r="M391" s="666">
        <v>242.1</v>
      </c>
    </row>
    <row r="392" spans="1:13" ht="14.4" customHeight="1" thickBot="1" x14ac:dyDescent="0.35">
      <c r="A392" s="667" t="s">
        <v>2759</v>
      </c>
      <c r="B392" s="668" t="s">
        <v>2606</v>
      </c>
      <c r="C392" s="668" t="s">
        <v>2831</v>
      </c>
      <c r="D392" s="668" t="s">
        <v>1074</v>
      </c>
      <c r="E392" s="668" t="s">
        <v>2832</v>
      </c>
      <c r="F392" s="671"/>
      <c r="G392" s="671"/>
      <c r="H392" s="679"/>
      <c r="I392" s="671">
        <v>3</v>
      </c>
      <c r="J392" s="671">
        <v>0</v>
      </c>
      <c r="K392" s="679"/>
      <c r="L392" s="671">
        <v>3</v>
      </c>
      <c r="M392" s="67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580</v>
      </c>
      <c r="B5" s="646" t="s">
        <v>581</v>
      </c>
      <c r="C5" s="647" t="s">
        <v>582</v>
      </c>
      <c r="D5" s="647" t="s">
        <v>582</v>
      </c>
      <c r="E5" s="647"/>
      <c r="F5" s="647" t="s">
        <v>582</v>
      </c>
      <c r="G5" s="647" t="s">
        <v>582</v>
      </c>
      <c r="H5" s="647" t="s">
        <v>582</v>
      </c>
      <c r="I5" s="648" t="s">
        <v>582</v>
      </c>
      <c r="J5" s="649" t="s">
        <v>74</v>
      </c>
    </row>
    <row r="6" spans="1:10" ht="14.4" customHeight="1" x14ac:dyDescent="0.3">
      <c r="A6" s="645" t="s">
        <v>580</v>
      </c>
      <c r="B6" s="646" t="s">
        <v>359</v>
      </c>
      <c r="C6" s="647">
        <v>25818.742989999995</v>
      </c>
      <c r="D6" s="647">
        <v>30725.748590000007</v>
      </c>
      <c r="E6" s="647"/>
      <c r="F6" s="647">
        <v>26935.677710000007</v>
      </c>
      <c r="G6" s="647">
        <v>30252.943845182668</v>
      </c>
      <c r="H6" s="647">
        <v>-3317.2661351826609</v>
      </c>
      <c r="I6" s="648">
        <v>0.89034898051050704</v>
      </c>
      <c r="J6" s="649" t="s">
        <v>1</v>
      </c>
    </row>
    <row r="7" spans="1:10" ht="14.4" customHeight="1" x14ac:dyDescent="0.3">
      <c r="A7" s="645" t="s">
        <v>580</v>
      </c>
      <c r="B7" s="646" t="s">
        <v>360</v>
      </c>
      <c r="C7" s="647">
        <v>5394.4870299999984</v>
      </c>
      <c r="D7" s="647">
        <v>5334.5439900000029</v>
      </c>
      <c r="E7" s="647"/>
      <c r="F7" s="647">
        <v>4568.4938600000023</v>
      </c>
      <c r="G7" s="647">
        <v>4904.1665121973001</v>
      </c>
      <c r="H7" s="647">
        <v>-335.67265219729779</v>
      </c>
      <c r="I7" s="648">
        <v>0.93155357768492641</v>
      </c>
      <c r="J7" s="649" t="s">
        <v>1</v>
      </c>
    </row>
    <row r="8" spans="1:10" ht="14.4" customHeight="1" x14ac:dyDescent="0.3">
      <c r="A8" s="645" t="s">
        <v>580</v>
      </c>
      <c r="B8" s="646" t="s">
        <v>361</v>
      </c>
      <c r="C8" s="647" t="s">
        <v>582</v>
      </c>
      <c r="D8" s="647">
        <v>84.879260000000002</v>
      </c>
      <c r="E8" s="647"/>
      <c r="F8" s="647">
        <v>280.04674999999997</v>
      </c>
      <c r="G8" s="647">
        <v>233.33332598389916</v>
      </c>
      <c r="H8" s="647">
        <v>46.713424016100817</v>
      </c>
      <c r="I8" s="648">
        <v>1.200200394946259</v>
      </c>
      <c r="J8" s="649" t="s">
        <v>1</v>
      </c>
    </row>
    <row r="9" spans="1:10" ht="14.4" customHeight="1" x14ac:dyDescent="0.3">
      <c r="A9" s="645" t="s">
        <v>580</v>
      </c>
      <c r="B9" s="646" t="s">
        <v>362</v>
      </c>
      <c r="C9" s="647">
        <v>12.805349999999001</v>
      </c>
      <c r="D9" s="647">
        <v>7.3924100000000008</v>
      </c>
      <c r="E9" s="647"/>
      <c r="F9" s="647">
        <v>10.363610000000001</v>
      </c>
      <c r="G9" s="647">
        <v>13.333332913364167</v>
      </c>
      <c r="H9" s="647">
        <v>-2.9697229133641656</v>
      </c>
      <c r="I9" s="648">
        <v>0.77727077448223203</v>
      </c>
      <c r="J9" s="649" t="s">
        <v>1</v>
      </c>
    </row>
    <row r="10" spans="1:10" ht="14.4" customHeight="1" x14ac:dyDescent="0.3">
      <c r="A10" s="645" t="s">
        <v>580</v>
      </c>
      <c r="B10" s="646" t="s">
        <v>363</v>
      </c>
      <c r="C10" s="647" t="s">
        <v>582</v>
      </c>
      <c r="D10" s="647" t="s">
        <v>582</v>
      </c>
      <c r="E10" s="647"/>
      <c r="F10" s="647">
        <v>0.12705</v>
      </c>
      <c r="G10" s="647">
        <v>0</v>
      </c>
      <c r="H10" s="647">
        <v>0.12705</v>
      </c>
      <c r="I10" s="648" t="s">
        <v>582</v>
      </c>
      <c r="J10" s="649" t="s">
        <v>1</v>
      </c>
    </row>
    <row r="11" spans="1:10" ht="14.4" customHeight="1" x14ac:dyDescent="0.3">
      <c r="A11" s="645" t="s">
        <v>580</v>
      </c>
      <c r="B11" s="646" t="s">
        <v>364</v>
      </c>
      <c r="C11" s="647">
        <v>897.99575999999797</v>
      </c>
      <c r="D11" s="647">
        <v>897.23243000000002</v>
      </c>
      <c r="E11" s="647"/>
      <c r="F11" s="647">
        <v>672.51639999999998</v>
      </c>
      <c r="G11" s="647">
        <v>871.66663921127838</v>
      </c>
      <c r="H11" s="647">
        <v>-199.1502392112784</v>
      </c>
      <c r="I11" s="648">
        <v>0.77152935508524434</v>
      </c>
      <c r="J11" s="649" t="s">
        <v>1</v>
      </c>
    </row>
    <row r="12" spans="1:10" ht="14.4" customHeight="1" x14ac:dyDescent="0.3">
      <c r="A12" s="645" t="s">
        <v>580</v>
      </c>
      <c r="B12" s="646" t="s">
        <v>4556</v>
      </c>
      <c r="C12" s="647">
        <v>14.173900000000001</v>
      </c>
      <c r="D12" s="647" t="s">
        <v>582</v>
      </c>
      <c r="E12" s="647"/>
      <c r="F12" s="647" t="s">
        <v>582</v>
      </c>
      <c r="G12" s="647" t="s">
        <v>582</v>
      </c>
      <c r="H12" s="647" t="s">
        <v>582</v>
      </c>
      <c r="I12" s="648" t="s">
        <v>582</v>
      </c>
      <c r="J12" s="649" t="s">
        <v>1</v>
      </c>
    </row>
    <row r="13" spans="1:10" ht="14.4" customHeight="1" x14ac:dyDescent="0.3">
      <c r="A13" s="645" t="s">
        <v>580</v>
      </c>
      <c r="B13" s="646" t="s">
        <v>365</v>
      </c>
      <c r="C13" s="647">
        <v>3665.9087599999962</v>
      </c>
      <c r="D13" s="647">
        <v>4840.127510000003</v>
      </c>
      <c r="E13" s="647"/>
      <c r="F13" s="647">
        <v>4516.3967200000016</v>
      </c>
      <c r="G13" s="647">
        <v>4291.0092137419369</v>
      </c>
      <c r="H13" s="647">
        <v>225.3875062580646</v>
      </c>
      <c r="I13" s="648">
        <v>1.0525255237244102</v>
      </c>
      <c r="J13" s="649" t="s">
        <v>1</v>
      </c>
    </row>
    <row r="14" spans="1:10" ht="14.4" customHeight="1" x14ac:dyDescent="0.3">
      <c r="A14" s="645" t="s">
        <v>580</v>
      </c>
      <c r="B14" s="646" t="s">
        <v>366</v>
      </c>
      <c r="C14" s="647">
        <v>306.07099999999798</v>
      </c>
      <c r="D14" s="647">
        <v>229.85732000000002</v>
      </c>
      <c r="E14" s="647"/>
      <c r="F14" s="647">
        <v>442.19770999999992</v>
      </c>
      <c r="G14" s="647">
        <v>229.99999275555498</v>
      </c>
      <c r="H14" s="647">
        <v>212.19771724444493</v>
      </c>
      <c r="I14" s="648">
        <v>1.9225987996876575</v>
      </c>
      <c r="J14" s="649" t="s">
        <v>1</v>
      </c>
    </row>
    <row r="15" spans="1:10" ht="14.4" customHeight="1" x14ac:dyDescent="0.3">
      <c r="A15" s="645" t="s">
        <v>580</v>
      </c>
      <c r="B15" s="646" t="s">
        <v>367</v>
      </c>
      <c r="C15" s="647">
        <v>621.15639999999996</v>
      </c>
      <c r="D15" s="647">
        <v>634.11369000000013</v>
      </c>
      <c r="E15" s="647"/>
      <c r="F15" s="647">
        <v>581.1158999999999</v>
      </c>
      <c r="G15" s="647">
        <v>640.83331314863676</v>
      </c>
      <c r="H15" s="647">
        <v>-59.717413148636865</v>
      </c>
      <c r="I15" s="648">
        <v>0.90681287641676356</v>
      </c>
      <c r="J15" s="649" t="s">
        <v>1</v>
      </c>
    </row>
    <row r="16" spans="1:10" ht="14.4" customHeight="1" x14ac:dyDescent="0.3">
      <c r="A16" s="645" t="s">
        <v>580</v>
      </c>
      <c r="B16" s="646" t="s">
        <v>368</v>
      </c>
      <c r="C16" s="647">
        <v>236.368589999997</v>
      </c>
      <c r="D16" s="647">
        <v>243.89792000000003</v>
      </c>
      <c r="E16" s="647"/>
      <c r="F16" s="647">
        <v>86.135139999999993</v>
      </c>
      <c r="G16" s="647">
        <v>391.15785153282167</v>
      </c>
      <c r="H16" s="647">
        <v>-305.02271153282169</v>
      </c>
      <c r="I16" s="648">
        <v>0.22020557599052176</v>
      </c>
      <c r="J16" s="649" t="s">
        <v>1</v>
      </c>
    </row>
    <row r="17" spans="1:10" ht="14.4" customHeight="1" x14ac:dyDescent="0.3">
      <c r="A17" s="645" t="s">
        <v>580</v>
      </c>
      <c r="B17" s="646" t="s">
        <v>369</v>
      </c>
      <c r="C17" s="647">
        <v>249.11517999999904</v>
      </c>
      <c r="D17" s="647">
        <v>247.27015999999998</v>
      </c>
      <c r="E17" s="647"/>
      <c r="F17" s="647">
        <v>227.08008000000001</v>
      </c>
      <c r="G17" s="647">
        <v>245.83332559017748</v>
      </c>
      <c r="H17" s="647">
        <v>-18.753245590177471</v>
      </c>
      <c r="I17" s="648">
        <v>0.92371560875582615</v>
      </c>
      <c r="J17" s="649" t="s">
        <v>1</v>
      </c>
    </row>
    <row r="18" spans="1:10" ht="14.4" customHeight="1" x14ac:dyDescent="0.3">
      <c r="A18" s="645" t="s">
        <v>580</v>
      </c>
      <c r="B18" s="646" t="s">
        <v>370</v>
      </c>
      <c r="C18" s="647">
        <v>22.119399999999999</v>
      </c>
      <c r="D18" s="647">
        <v>8.8477599999999992</v>
      </c>
      <c r="E18" s="647"/>
      <c r="F18" s="647">
        <v>8.8477599999999992</v>
      </c>
      <c r="G18" s="647">
        <v>9.1666663779383342</v>
      </c>
      <c r="H18" s="647">
        <v>-0.31890637793833498</v>
      </c>
      <c r="I18" s="648">
        <v>0.9652102122200219</v>
      </c>
      <c r="J18" s="649" t="s">
        <v>1</v>
      </c>
    </row>
    <row r="19" spans="1:10" ht="14.4" customHeight="1" x14ac:dyDescent="0.3">
      <c r="A19" s="645" t="s">
        <v>580</v>
      </c>
      <c r="B19" s="646" t="s">
        <v>371</v>
      </c>
      <c r="C19" s="647" t="s">
        <v>582</v>
      </c>
      <c r="D19" s="647" t="s">
        <v>582</v>
      </c>
      <c r="E19" s="647"/>
      <c r="F19" s="647">
        <v>42.606200000000001</v>
      </c>
      <c r="G19" s="647">
        <v>0</v>
      </c>
      <c r="H19" s="647">
        <v>42.606200000000001</v>
      </c>
      <c r="I19" s="648" t="s">
        <v>582</v>
      </c>
      <c r="J19" s="649" t="s">
        <v>1</v>
      </c>
    </row>
    <row r="20" spans="1:10" ht="14.4" customHeight="1" x14ac:dyDescent="0.3">
      <c r="A20" s="645" t="s">
        <v>580</v>
      </c>
      <c r="B20" s="646" t="s">
        <v>372</v>
      </c>
      <c r="C20" s="647">
        <v>0</v>
      </c>
      <c r="D20" s="647">
        <v>36.179000000000002</v>
      </c>
      <c r="E20" s="647"/>
      <c r="F20" s="647">
        <v>24.200600000000001</v>
      </c>
      <c r="G20" s="647">
        <v>33.332503868818335</v>
      </c>
      <c r="H20" s="647">
        <v>-9.131903868818334</v>
      </c>
      <c r="I20" s="648">
        <v>0.72603606663461651</v>
      </c>
      <c r="J20" s="649" t="s">
        <v>1</v>
      </c>
    </row>
    <row r="21" spans="1:10" ht="14.4" customHeight="1" x14ac:dyDescent="0.3">
      <c r="A21" s="645" t="s">
        <v>580</v>
      </c>
      <c r="B21" s="646" t="s">
        <v>583</v>
      </c>
      <c r="C21" s="647">
        <v>37238.944359999987</v>
      </c>
      <c r="D21" s="647">
        <v>43290.090040000017</v>
      </c>
      <c r="E21" s="647"/>
      <c r="F21" s="647">
        <v>38395.805490000006</v>
      </c>
      <c r="G21" s="647">
        <v>42116.776522504399</v>
      </c>
      <c r="H21" s="647">
        <v>-3720.9710325043925</v>
      </c>
      <c r="I21" s="648">
        <v>0.91165109631511909</v>
      </c>
      <c r="J21" s="649" t="s">
        <v>584</v>
      </c>
    </row>
    <row r="23" spans="1:10" ht="14.4" customHeight="1" x14ac:dyDescent="0.3">
      <c r="A23" s="645" t="s">
        <v>580</v>
      </c>
      <c r="B23" s="646" t="s">
        <v>581</v>
      </c>
      <c r="C23" s="647" t="s">
        <v>582</v>
      </c>
      <c r="D23" s="647" t="s">
        <v>582</v>
      </c>
      <c r="E23" s="647"/>
      <c r="F23" s="647" t="s">
        <v>582</v>
      </c>
      <c r="G23" s="647" t="s">
        <v>582</v>
      </c>
      <c r="H23" s="647" t="s">
        <v>582</v>
      </c>
      <c r="I23" s="648" t="s">
        <v>582</v>
      </c>
      <c r="J23" s="649" t="s">
        <v>74</v>
      </c>
    </row>
    <row r="24" spans="1:10" ht="14.4" customHeight="1" x14ac:dyDescent="0.3">
      <c r="A24" s="645" t="s">
        <v>585</v>
      </c>
      <c r="B24" s="646" t="s">
        <v>586</v>
      </c>
      <c r="C24" s="647" t="s">
        <v>582</v>
      </c>
      <c r="D24" s="647" t="s">
        <v>582</v>
      </c>
      <c r="E24" s="647"/>
      <c r="F24" s="647" t="s">
        <v>582</v>
      </c>
      <c r="G24" s="647" t="s">
        <v>582</v>
      </c>
      <c r="H24" s="647" t="s">
        <v>582</v>
      </c>
      <c r="I24" s="648" t="s">
        <v>582</v>
      </c>
      <c r="J24" s="649" t="s">
        <v>0</v>
      </c>
    </row>
    <row r="25" spans="1:10" ht="14.4" customHeight="1" x14ac:dyDescent="0.3">
      <c r="A25" s="645" t="s">
        <v>585</v>
      </c>
      <c r="B25" s="646" t="s">
        <v>362</v>
      </c>
      <c r="C25" s="647">
        <v>0.5838000000000001</v>
      </c>
      <c r="D25" s="647">
        <v>0</v>
      </c>
      <c r="E25" s="647"/>
      <c r="F25" s="647" t="s">
        <v>582</v>
      </c>
      <c r="G25" s="647" t="s">
        <v>582</v>
      </c>
      <c r="H25" s="647" t="s">
        <v>582</v>
      </c>
      <c r="I25" s="648" t="s">
        <v>582</v>
      </c>
      <c r="J25" s="649" t="s">
        <v>1</v>
      </c>
    </row>
    <row r="26" spans="1:10" ht="14.4" customHeight="1" x14ac:dyDescent="0.3">
      <c r="A26" s="645" t="s">
        <v>585</v>
      </c>
      <c r="B26" s="646" t="s">
        <v>364</v>
      </c>
      <c r="C26" s="647">
        <v>81.284729999999996</v>
      </c>
      <c r="D26" s="647">
        <v>95.37079</v>
      </c>
      <c r="E26" s="647"/>
      <c r="F26" s="647">
        <v>95.797829999999976</v>
      </c>
      <c r="G26" s="647">
        <v>89.086356252088322</v>
      </c>
      <c r="H26" s="647">
        <v>6.7114737479116542</v>
      </c>
      <c r="I26" s="648">
        <v>1.0753367185534017</v>
      </c>
      <c r="J26" s="649" t="s">
        <v>1</v>
      </c>
    </row>
    <row r="27" spans="1:10" ht="14.4" customHeight="1" x14ac:dyDescent="0.3">
      <c r="A27" s="645" t="s">
        <v>585</v>
      </c>
      <c r="B27" s="646" t="s">
        <v>365</v>
      </c>
      <c r="C27" s="647">
        <v>70.713799999998997</v>
      </c>
      <c r="D27" s="647">
        <v>63.78651</v>
      </c>
      <c r="E27" s="647"/>
      <c r="F27" s="647">
        <v>76.467449999999999</v>
      </c>
      <c r="G27" s="647">
        <v>70.941990610309176</v>
      </c>
      <c r="H27" s="647">
        <v>5.5254593896908233</v>
      </c>
      <c r="I27" s="648">
        <v>1.0778870079928076</v>
      </c>
      <c r="J27" s="649" t="s">
        <v>1</v>
      </c>
    </row>
    <row r="28" spans="1:10" ht="14.4" customHeight="1" x14ac:dyDescent="0.3">
      <c r="A28" s="645" t="s">
        <v>585</v>
      </c>
      <c r="B28" s="646" t="s">
        <v>366</v>
      </c>
      <c r="C28" s="647">
        <v>17.691700000000001</v>
      </c>
      <c r="D28" s="647">
        <v>15.897</v>
      </c>
      <c r="E28" s="647"/>
      <c r="F28" s="647">
        <v>19.412400000000002</v>
      </c>
      <c r="G28" s="647">
        <v>15.9988601188775</v>
      </c>
      <c r="H28" s="647">
        <v>3.4135398811225013</v>
      </c>
      <c r="I28" s="648">
        <v>1.2133614429877271</v>
      </c>
      <c r="J28" s="649" t="s">
        <v>1</v>
      </c>
    </row>
    <row r="29" spans="1:10" ht="14.4" customHeight="1" x14ac:dyDescent="0.3">
      <c r="A29" s="645" t="s">
        <v>585</v>
      </c>
      <c r="B29" s="646" t="s">
        <v>368</v>
      </c>
      <c r="C29" s="647">
        <v>0.83999999999899999</v>
      </c>
      <c r="D29" s="647">
        <v>2.4229999999999996</v>
      </c>
      <c r="E29" s="647"/>
      <c r="F29" s="647">
        <v>3.782</v>
      </c>
      <c r="G29" s="647">
        <v>3.0417520511199996</v>
      </c>
      <c r="H29" s="647">
        <v>0.74024794888000045</v>
      </c>
      <c r="I29" s="648">
        <v>1.2433623571018666</v>
      </c>
      <c r="J29" s="649" t="s">
        <v>1</v>
      </c>
    </row>
    <row r="30" spans="1:10" ht="14.4" customHeight="1" x14ac:dyDescent="0.3">
      <c r="A30" s="645" t="s">
        <v>585</v>
      </c>
      <c r="B30" s="646" t="s">
        <v>369</v>
      </c>
      <c r="C30" s="647">
        <v>19.73</v>
      </c>
      <c r="D30" s="647">
        <v>21.736999999999998</v>
      </c>
      <c r="E30" s="647"/>
      <c r="F30" s="647">
        <v>20.889199999999995</v>
      </c>
      <c r="G30" s="647">
        <v>23.115622501540003</v>
      </c>
      <c r="H30" s="647">
        <v>-2.2264225015400072</v>
      </c>
      <c r="I30" s="648">
        <v>0.90368321245116023</v>
      </c>
      <c r="J30" s="649" t="s">
        <v>1</v>
      </c>
    </row>
    <row r="31" spans="1:10" ht="14.4" customHeight="1" x14ac:dyDescent="0.3">
      <c r="A31" s="645" t="s">
        <v>585</v>
      </c>
      <c r="B31" s="646" t="s">
        <v>587</v>
      </c>
      <c r="C31" s="647">
        <v>190.84402999999799</v>
      </c>
      <c r="D31" s="647">
        <v>199.21429999999998</v>
      </c>
      <c r="E31" s="647"/>
      <c r="F31" s="647">
        <v>216.34887999999995</v>
      </c>
      <c r="G31" s="647">
        <v>202.18458153393499</v>
      </c>
      <c r="H31" s="647">
        <v>14.164298466064963</v>
      </c>
      <c r="I31" s="648">
        <v>1.0700562741164692</v>
      </c>
      <c r="J31" s="649" t="s">
        <v>588</v>
      </c>
    </row>
    <row r="32" spans="1:10" ht="14.4" customHeight="1" x14ac:dyDescent="0.3">
      <c r="A32" s="645" t="s">
        <v>582</v>
      </c>
      <c r="B32" s="646" t="s">
        <v>582</v>
      </c>
      <c r="C32" s="647" t="s">
        <v>582</v>
      </c>
      <c r="D32" s="647" t="s">
        <v>582</v>
      </c>
      <c r="E32" s="647"/>
      <c r="F32" s="647" t="s">
        <v>582</v>
      </c>
      <c r="G32" s="647" t="s">
        <v>582</v>
      </c>
      <c r="H32" s="647" t="s">
        <v>582</v>
      </c>
      <c r="I32" s="648" t="s">
        <v>582</v>
      </c>
      <c r="J32" s="649" t="s">
        <v>589</v>
      </c>
    </row>
    <row r="33" spans="1:10" ht="14.4" customHeight="1" x14ac:dyDescent="0.3">
      <c r="A33" s="645" t="s">
        <v>590</v>
      </c>
      <c r="B33" s="646" t="s">
        <v>591</v>
      </c>
      <c r="C33" s="647" t="s">
        <v>582</v>
      </c>
      <c r="D33" s="647" t="s">
        <v>582</v>
      </c>
      <c r="E33" s="647"/>
      <c r="F33" s="647" t="s">
        <v>582</v>
      </c>
      <c r="G33" s="647" t="s">
        <v>582</v>
      </c>
      <c r="H33" s="647" t="s">
        <v>582</v>
      </c>
      <c r="I33" s="648" t="s">
        <v>582</v>
      </c>
      <c r="J33" s="649" t="s">
        <v>0</v>
      </c>
    </row>
    <row r="34" spans="1:10" ht="14.4" customHeight="1" x14ac:dyDescent="0.3">
      <c r="A34" s="645" t="s">
        <v>590</v>
      </c>
      <c r="B34" s="646" t="s">
        <v>362</v>
      </c>
      <c r="C34" s="647">
        <v>2.1045899999989999</v>
      </c>
      <c r="D34" s="647">
        <v>0.83662999999999998</v>
      </c>
      <c r="E34" s="647"/>
      <c r="F34" s="647">
        <v>0.27888000000000002</v>
      </c>
      <c r="G34" s="647">
        <v>1.0380156492658335</v>
      </c>
      <c r="H34" s="647">
        <v>-0.75913564926583343</v>
      </c>
      <c r="I34" s="648">
        <v>0.26866646971772146</v>
      </c>
      <c r="J34" s="649" t="s">
        <v>1</v>
      </c>
    </row>
    <row r="35" spans="1:10" ht="14.4" customHeight="1" x14ac:dyDescent="0.3">
      <c r="A35" s="645" t="s">
        <v>590</v>
      </c>
      <c r="B35" s="646" t="s">
        <v>364</v>
      </c>
      <c r="C35" s="647">
        <v>87.776639999998991</v>
      </c>
      <c r="D35" s="647">
        <v>90.277889999999999</v>
      </c>
      <c r="E35" s="647"/>
      <c r="F35" s="647">
        <v>111.8596</v>
      </c>
      <c r="G35" s="647">
        <v>90.607207308881655</v>
      </c>
      <c r="H35" s="647">
        <v>21.252392691118345</v>
      </c>
      <c r="I35" s="648">
        <v>1.2345552116915881</v>
      </c>
      <c r="J35" s="649" t="s">
        <v>1</v>
      </c>
    </row>
    <row r="36" spans="1:10" ht="14.4" customHeight="1" x14ac:dyDescent="0.3">
      <c r="A36" s="645" t="s">
        <v>590</v>
      </c>
      <c r="B36" s="646" t="s">
        <v>365</v>
      </c>
      <c r="C36" s="647">
        <v>63.408209999999002</v>
      </c>
      <c r="D36" s="647">
        <v>75.981340000000003</v>
      </c>
      <c r="E36" s="647"/>
      <c r="F36" s="647">
        <v>86.914540000000002</v>
      </c>
      <c r="G36" s="647">
        <v>93.674169548707496</v>
      </c>
      <c r="H36" s="647">
        <v>-6.759629548707494</v>
      </c>
      <c r="I36" s="648">
        <v>0.9278389167336818</v>
      </c>
      <c r="J36" s="649" t="s">
        <v>1</v>
      </c>
    </row>
    <row r="37" spans="1:10" ht="14.4" customHeight="1" x14ac:dyDescent="0.3">
      <c r="A37" s="645" t="s">
        <v>590</v>
      </c>
      <c r="B37" s="646" t="s">
        <v>366</v>
      </c>
      <c r="C37" s="647">
        <v>42.910999999999007</v>
      </c>
      <c r="D37" s="647">
        <v>40.830000000000005</v>
      </c>
      <c r="E37" s="647"/>
      <c r="F37" s="647">
        <v>58.198630000000001</v>
      </c>
      <c r="G37" s="647">
        <v>43.224029751259174</v>
      </c>
      <c r="H37" s="647">
        <v>14.974600248740828</v>
      </c>
      <c r="I37" s="648">
        <v>1.3464415588947858</v>
      </c>
      <c r="J37" s="649" t="s">
        <v>1</v>
      </c>
    </row>
    <row r="38" spans="1:10" ht="14.4" customHeight="1" x14ac:dyDescent="0.3">
      <c r="A38" s="645" t="s">
        <v>590</v>
      </c>
      <c r="B38" s="646" t="s">
        <v>367</v>
      </c>
      <c r="C38" s="647">
        <v>0</v>
      </c>
      <c r="D38" s="647" t="s">
        <v>582</v>
      </c>
      <c r="E38" s="647"/>
      <c r="F38" s="647" t="s">
        <v>582</v>
      </c>
      <c r="G38" s="647" t="s">
        <v>582</v>
      </c>
      <c r="H38" s="647" t="s">
        <v>582</v>
      </c>
      <c r="I38" s="648" t="s">
        <v>582</v>
      </c>
      <c r="J38" s="649" t="s">
        <v>1</v>
      </c>
    </row>
    <row r="39" spans="1:10" ht="14.4" customHeight="1" x14ac:dyDescent="0.3">
      <c r="A39" s="645" t="s">
        <v>590</v>
      </c>
      <c r="B39" s="646" t="s">
        <v>368</v>
      </c>
      <c r="C39" s="647">
        <v>1.3519999999999999</v>
      </c>
      <c r="D39" s="647">
        <v>2.6179999999999999</v>
      </c>
      <c r="E39" s="647"/>
      <c r="F39" s="647">
        <v>4.3880000000000008</v>
      </c>
      <c r="G39" s="647">
        <v>3.3717955288074997</v>
      </c>
      <c r="H39" s="647">
        <v>1.0162044711925011</v>
      </c>
      <c r="I39" s="648">
        <v>1.3013837768365217</v>
      </c>
      <c r="J39" s="649" t="s">
        <v>1</v>
      </c>
    </row>
    <row r="40" spans="1:10" ht="14.4" customHeight="1" x14ac:dyDescent="0.3">
      <c r="A40" s="645" t="s">
        <v>590</v>
      </c>
      <c r="B40" s="646" t="s">
        <v>369</v>
      </c>
      <c r="C40" s="647">
        <v>13.139999999999002</v>
      </c>
      <c r="D40" s="647">
        <v>14.661999999999999</v>
      </c>
      <c r="E40" s="647"/>
      <c r="F40" s="647">
        <v>15.62</v>
      </c>
      <c r="G40" s="647">
        <v>14.732520764395833</v>
      </c>
      <c r="H40" s="647">
        <v>0.88747923560416631</v>
      </c>
      <c r="I40" s="648">
        <v>1.0602394695243833</v>
      </c>
      <c r="J40" s="649" t="s">
        <v>1</v>
      </c>
    </row>
    <row r="41" spans="1:10" ht="14.4" customHeight="1" x14ac:dyDescent="0.3">
      <c r="A41" s="645" t="s">
        <v>590</v>
      </c>
      <c r="B41" s="646" t="s">
        <v>592</v>
      </c>
      <c r="C41" s="647">
        <v>210.692439999995</v>
      </c>
      <c r="D41" s="647">
        <v>225.20586000000003</v>
      </c>
      <c r="E41" s="647"/>
      <c r="F41" s="647">
        <v>277.25964999999997</v>
      </c>
      <c r="G41" s="647">
        <v>246.64773855131747</v>
      </c>
      <c r="H41" s="647">
        <v>30.611911448682491</v>
      </c>
      <c r="I41" s="648">
        <v>1.1241118675098389</v>
      </c>
      <c r="J41" s="649" t="s">
        <v>588</v>
      </c>
    </row>
    <row r="42" spans="1:10" ht="14.4" customHeight="1" x14ac:dyDescent="0.3">
      <c r="A42" s="645" t="s">
        <v>582</v>
      </c>
      <c r="B42" s="646" t="s">
        <v>582</v>
      </c>
      <c r="C42" s="647" t="s">
        <v>582</v>
      </c>
      <c r="D42" s="647" t="s">
        <v>582</v>
      </c>
      <c r="E42" s="647"/>
      <c r="F42" s="647" t="s">
        <v>582</v>
      </c>
      <c r="G42" s="647" t="s">
        <v>582</v>
      </c>
      <c r="H42" s="647" t="s">
        <v>582</v>
      </c>
      <c r="I42" s="648" t="s">
        <v>582</v>
      </c>
      <c r="J42" s="649" t="s">
        <v>589</v>
      </c>
    </row>
    <row r="43" spans="1:10" ht="14.4" customHeight="1" x14ac:dyDescent="0.3">
      <c r="A43" s="645" t="s">
        <v>593</v>
      </c>
      <c r="B43" s="646" t="s">
        <v>594</v>
      </c>
      <c r="C43" s="647" t="s">
        <v>582</v>
      </c>
      <c r="D43" s="647" t="s">
        <v>582</v>
      </c>
      <c r="E43" s="647"/>
      <c r="F43" s="647" t="s">
        <v>582</v>
      </c>
      <c r="G43" s="647" t="s">
        <v>582</v>
      </c>
      <c r="H43" s="647" t="s">
        <v>582</v>
      </c>
      <c r="I43" s="648" t="s">
        <v>582</v>
      </c>
      <c r="J43" s="649" t="s">
        <v>0</v>
      </c>
    </row>
    <row r="44" spans="1:10" ht="14.4" customHeight="1" x14ac:dyDescent="0.3">
      <c r="A44" s="645" t="s">
        <v>593</v>
      </c>
      <c r="B44" s="646" t="s">
        <v>362</v>
      </c>
      <c r="C44" s="647">
        <v>1.67326</v>
      </c>
      <c r="D44" s="647">
        <v>0.15246000000000001</v>
      </c>
      <c r="E44" s="647"/>
      <c r="F44" s="647">
        <v>6.9786600000000005</v>
      </c>
      <c r="G44" s="647">
        <v>0.56747618141916667</v>
      </c>
      <c r="H44" s="647">
        <v>6.4111838185808336</v>
      </c>
      <c r="I44" s="648">
        <v>12.297714386086644</v>
      </c>
      <c r="J44" s="649" t="s">
        <v>1</v>
      </c>
    </row>
    <row r="45" spans="1:10" ht="14.4" customHeight="1" x14ac:dyDescent="0.3">
      <c r="A45" s="645" t="s">
        <v>593</v>
      </c>
      <c r="B45" s="646" t="s">
        <v>364</v>
      </c>
      <c r="C45" s="647">
        <v>59.04182999999999</v>
      </c>
      <c r="D45" s="647">
        <v>88.814670000000007</v>
      </c>
      <c r="E45" s="647"/>
      <c r="F45" s="647">
        <v>61.081249999999997</v>
      </c>
      <c r="G45" s="647">
        <v>77.856468203493336</v>
      </c>
      <c r="H45" s="647">
        <v>-16.775218203493338</v>
      </c>
      <c r="I45" s="648">
        <v>0.78453661474024261</v>
      </c>
      <c r="J45" s="649" t="s">
        <v>1</v>
      </c>
    </row>
    <row r="46" spans="1:10" ht="14.4" customHeight="1" x14ac:dyDescent="0.3">
      <c r="A46" s="645" t="s">
        <v>593</v>
      </c>
      <c r="B46" s="646" t="s">
        <v>365</v>
      </c>
      <c r="C46" s="647">
        <v>67.541079999998999</v>
      </c>
      <c r="D46" s="647">
        <v>57.096410000000006</v>
      </c>
      <c r="E46" s="647"/>
      <c r="F46" s="647">
        <v>54.111969999999999</v>
      </c>
      <c r="G46" s="647">
        <v>69.925232320045836</v>
      </c>
      <c r="H46" s="647">
        <v>-15.813262320045837</v>
      </c>
      <c r="I46" s="648">
        <v>0.77385470458404804</v>
      </c>
      <c r="J46" s="649" t="s">
        <v>1</v>
      </c>
    </row>
    <row r="47" spans="1:10" ht="14.4" customHeight="1" x14ac:dyDescent="0.3">
      <c r="A47" s="645" t="s">
        <v>593</v>
      </c>
      <c r="B47" s="646" t="s">
        <v>366</v>
      </c>
      <c r="C47" s="647">
        <v>39.843999999998999</v>
      </c>
      <c r="D47" s="647">
        <v>37.146000000000008</v>
      </c>
      <c r="E47" s="647"/>
      <c r="F47" s="647">
        <v>50.430500000000002</v>
      </c>
      <c r="G47" s="647">
        <v>39.868914810475836</v>
      </c>
      <c r="H47" s="647">
        <v>10.561585189524166</v>
      </c>
      <c r="I47" s="648">
        <v>1.2649077668587316</v>
      </c>
      <c r="J47" s="649" t="s">
        <v>1</v>
      </c>
    </row>
    <row r="48" spans="1:10" ht="14.4" customHeight="1" x14ac:dyDescent="0.3">
      <c r="A48" s="645" t="s">
        <v>593</v>
      </c>
      <c r="B48" s="646" t="s">
        <v>368</v>
      </c>
      <c r="C48" s="647">
        <v>1.7470000000000001</v>
      </c>
      <c r="D48" s="647">
        <v>2.4720000000000004</v>
      </c>
      <c r="E48" s="647"/>
      <c r="F48" s="647">
        <v>3.8810000000000002</v>
      </c>
      <c r="G48" s="647">
        <v>2.9515599896499998</v>
      </c>
      <c r="H48" s="647">
        <v>0.92944001035000046</v>
      </c>
      <c r="I48" s="648">
        <v>1.3148978891193788</v>
      </c>
      <c r="J48" s="649" t="s">
        <v>1</v>
      </c>
    </row>
    <row r="49" spans="1:10" ht="14.4" customHeight="1" x14ac:dyDescent="0.3">
      <c r="A49" s="645" t="s">
        <v>593</v>
      </c>
      <c r="B49" s="646" t="s">
        <v>369</v>
      </c>
      <c r="C49" s="647">
        <v>16.882999999999999</v>
      </c>
      <c r="D49" s="647">
        <v>19.94913</v>
      </c>
      <c r="E49" s="647"/>
      <c r="F49" s="647">
        <v>17.04</v>
      </c>
      <c r="G49" s="647">
        <v>19.733519395481668</v>
      </c>
      <c r="H49" s="647">
        <v>-2.693519395481669</v>
      </c>
      <c r="I49" s="648">
        <v>0.86350537167240438</v>
      </c>
      <c r="J49" s="649" t="s">
        <v>1</v>
      </c>
    </row>
    <row r="50" spans="1:10" ht="14.4" customHeight="1" x14ac:dyDescent="0.3">
      <c r="A50" s="645" t="s">
        <v>593</v>
      </c>
      <c r="B50" s="646" t="s">
        <v>595</v>
      </c>
      <c r="C50" s="647">
        <v>186.730169999998</v>
      </c>
      <c r="D50" s="647">
        <v>205.63067000000004</v>
      </c>
      <c r="E50" s="647"/>
      <c r="F50" s="647">
        <v>193.52338</v>
      </c>
      <c r="G50" s="647">
        <v>210.90317090056584</v>
      </c>
      <c r="H50" s="647">
        <v>-17.379790900565837</v>
      </c>
      <c r="I50" s="648">
        <v>0.91759350593756672</v>
      </c>
      <c r="J50" s="649" t="s">
        <v>588</v>
      </c>
    </row>
    <row r="51" spans="1:10" ht="14.4" customHeight="1" x14ac:dyDescent="0.3">
      <c r="A51" s="645" t="s">
        <v>582</v>
      </c>
      <c r="B51" s="646" t="s">
        <v>582</v>
      </c>
      <c r="C51" s="647" t="s">
        <v>582</v>
      </c>
      <c r="D51" s="647" t="s">
        <v>582</v>
      </c>
      <c r="E51" s="647"/>
      <c r="F51" s="647" t="s">
        <v>582</v>
      </c>
      <c r="G51" s="647" t="s">
        <v>582</v>
      </c>
      <c r="H51" s="647" t="s">
        <v>582</v>
      </c>
      <c r="I51" s="648" t="s">
        <v>582</v>
      </c>
      <c r="J51" s="649" t="s">
        <v>589</v>
      </c>
    </row>
    <row r="52" spans="1:10" ht="14.4" customHeight="1" x14ac:dyDescent="0.3">
      <c r="A52" s="645" t="s">
        <v>596</v>
      </c>
      <c r="B52" s="646" t="s">
        <v>597</v>
      </c>
      <c r="C52" s="647" t="s">
        <v>582</v>
      </c>
      <c r="D52" s="647" t="s">
        <v>582</v>
      </c>
      <c r="E52" s="647"/>
      <c r="F52" s="647" t="s">
        <v>582</v>
      </c>
      <c r="G52" s="647" t="s">
        <v>582</v>
      </c>
      <c r="H52" s="647" t="s">
        <v>582</v>
      </c>
      <c r="I52" s="648" t="s">
        <v>582</v>
      </c>
      <c r="J52" s="649" t="s">
        <v>0</v>
      </c>
    </row>
    <row r="53" spans="1:10" ht="14.4" customHeight="1" x14ac:dyDescent="0.3">
      <c r="A53" s="645" t="s">
        <v>596</v>
      </c>
      <c r="B53" s="646" t="s">
        <v>363</v>
      </c>
      <c r="C53" s="647" t="s">
        <v>582</v>
      </c>
      <c r="D53" s="647" t="s">
        <v>582</v>
      </c>
      <c r="E53" s="647"/>
      <c r="F53" s="647">
        <v>0.12705</v>
      </c>
      <c r="G53" s="647">
        <v>0</v>
      </c>
      <c r="H53" s="647">
        <v>0.12705</v>
      </c>
      <c r="I53" s="648" t="s">
        <v>582</v>
      </c>
      <c r="J53" s="649" t="s">
        <v>1</v>
      </c>
    </row>
    <row r="54" spans="1:10" ht="14.4" customHeight="1" x14ac:dyDescent="0.3">
      <c r="A54" s="645" t="s">
        <v>596</v>
      </c>
      <c r="B54" s="646" t="s">
        <v>364</v>
      </c>
      <c r="C54" s="647">
        <v>76.917420000000007</v>
      </c>
      <c r="D54" s="647">
        <v>55.399600000000007</v>
      </c>
      <c r="E54" s="647"/>
      <c r="F54" s="647">
        <v>66.101960000000005</v>
      </c>
      <c r="G54" s="647">
        <v>58.114279816515008</v>
      </c>
      <c r="H54" s="647">
        <v>7.9876801834849971</v>
      </c>
      <c r="I54" s="648">
        <v>1.1374478047169234</v>
      </c>
      <c r="J54" s="649" t="s">
        <v>1</v>
      </c>
    </row>
    <row r="55" spans="1:10" ht="14.4" customHeight="1" x14ac:dyDescent="0.3">
      <c r="A55" s="645" t="s">
        <v>596</v>
      </c>
      <c r="B55" s="646" t="s">
        <v>4556</v>
      </c>
      <c r="C55" s="647">
        <v>14.173900000000001</v>
      </c>
      <c r="D55" s="647" t="s">
        <v>582</v>
      </c>
      <c r="E55" s="647"/>
      <c r="F55" s="647" t="s">
        <v>582</v>
      </c>
      <c r="G55" s="647" t="s">
        <v>582</v>
      </c>
      <c r="H55" s="647" t="s">
        <v>582</v>
      </c>
      <c r="I55" s="648" t="s">
        <v>582</v>
      </c>
      <c r="J55" s="649" t="s">
        <v>1</v>
      </c>
    </row>
    <row r="56" spans="1:10" ht="14.4" customHeight="1" x14ac:dyDescent="0.3">
      <c r="A56" s="645" t="s">
        <v>596</v>
      </c>
      <c r="B56" s="646" t="s">
        <v>365</v>
      </c>
      <c r="C56" s="647">
        <v>31.22982</v>
      </c>
      <c r="D56" s="647">
        <v>15.183859999999999</v>
      </c>
      <c r="E56" s="647"/>
      <c r="F56" s="647">
        <v>24.274710000000002</v>
      </c>
      <c r="G56" s="647">
        <v>17.208802024930833</v>
      </c>
      <c r="H56" s="647">
        <v>7.0659079750691696</v>
      </c>
      <c r="I56" s="648">
        <v>1.4105984812209826</v>
      </c>
      <c r="J56" s="649" t="s">
        <v>1</v>
      </c>
    </row>
    <row r="57" spans="1:10" ht="14.4" customHeight="1" x14ac:dyDescent="0.3">
      <c r="A57" s="645" t="s">
        <v>596</v>
      </c>
      <c r="B57" s="646" t="s">
        <v>366</v>
      </c>
      <c r="C57" s="647" t="s">
        <v>582</v>
      </c>
      <c r="D57" s="647">
        <v>39.799320000000002</v>
      </c>
      <c r="E57" s="647"/>
      <c r="F57" s="647">
        <v>0</v>
      </c>
      <c r="G57" s="647">
        <v>36.325161361541667</v>
      </c>
      <c r="H57" s="647">
        <v>-36.325161361541667</v>
      </c>
      <c r="I57" s="648">
        <v>0</v>
      </c>
      <c r="J57" s="649" t="s">
        <v>1</v>
      </c>
    </row>
    <row r="58" spans="1:10" ht="14.4" customHeight="1" x14ac:dyDescent="0.3">
      <c r="A58" s="645" t="s">
        <v>596</v>
      </c>
      <c r="B58" s="646" t="s">
        <v>368</v>
      </c>
      <c r="C58" s="647">
        <v>3.4069999999989999</v>
      </c>
      <c r="D58" s="647">
        <v>3.5370000000000004</v>
      </c>
      <c r="E58" s="647"/>
      <c r="F58" s="647">
        <v>4.0349999999999993</v>
      </c>
      <c r="G58" s="647">
        <v>4.2727250219549999</v>
      </c>
      <c r="H58" s="647">
        <v>-0.23772502195500067</v>
      </c>
      <c r="I58" s="648">
        <v>0.94436219959546364</v>
      </c>
      <c r="J58" s="649" t="s">
        <v>1</v>
      </c>
    </row>
    <row r="59" spans="1:10" ht="14.4" customHeight="1" x14ac:dyDescent="0.3">
      <c r="A59" s="645" t="s">
        <v>596</v>
      </c>
      <c r="B59" s="646" t="s">
        <v>369</v>
      </c>
      <c r="C59" s="647">
        <v>11.5456</v>
      </c>
      <c r="D59" s="647">
        <v>9.9649999999999999</v>
      </c>
      <c r="E59" s="647"/>
      <c r="F59" s="647">
        <v>15.052</v>
      </c>
      <c r="G59" s="647">
        <v>10.4167844470375</v>
      </c>
      <c r="H59" s="647">
        <v>4.6352155529624994</v>
      </c>
      <c r="I59" s="648">
        <v>1.4449756617821481</v>
      </c>
      <c r="J59" s="649" t="s">
        <v>1</v>
      </c>
    </row>
    <row r="60" spans="1:10" ht="14.4" customHeight="1" x14ac:dyDescent="0.3">
      <c r="A60" s="645" t="s">
        <v>596</v>
      </c>
      <c r="B60" s="646" t="s">
        <v>598</v>
      </c>
      <c r="C60" s="647">
        <v>137.27373999999901</v>
      </c>
      <c r="D60" s="647">
        <v>123.88478000000001</v>
      </c>
      <c r="E60" s="647"/>
      <c r="F60" s="647">
        <v>109.59072</v>
      </c>
      <c r="G60" s="647">
        <v>126.33775267198001</v>
      </c>
      <c r="H60" s="647">
        <v>-16.747032671980008</v>
      </c>
      <c r="I60" s="648">
        <v>0.86744237317991912</v>
      </c>
      <c r="J60" s="649" t="s">
        <v>588</v>
      </c>
    </row>
    <row r="61" spans="1:10" ht="14.4" customHeight="1" x14ac:dyDescent="0.3">
      <c r="A61" s="645" t="s">
        <v>582</v>
      </c>
      <c r="B61" s="646" t="s">
        <v>582</v>
      </c>
      <c r="C61" s="647" t="s">
        <v>582</v>
      </c>
      <c r="D61" s="647" t="s">
        <v>582</v>
      </c>
      <c r="E61" s="647"/>
      <c r="F61" s="647" t="s">
        <v>582</v>
      </c>
      <c r="G61" s="647" t="s">
        <v>582</v>
      </c>
      <c r="H61" s="647" t="s">
        <v>582</v>
      </c>
      <c r="I61" s="648" t="s">
        <v>582</v>
      </c>
      <c r="J61" s="649" t="s">
        <v>589</v>
      </c>
    </row>
    <row r="62" spans="1:10" ht="14.4" customHeight="1" x14ac:dyDescent="0.3">
      <c r="A62" s="645" t="s">
        <v>599</v>
      </c>
      <c r="B62" s="646" t="s">
        <v>600</v>
      </c>
      <c r="C62" s="647" t="s">
        <v>582</v>
      </c>
      <c r="D62" s="647" t="s">
        <v>582</v>
      </c>
      <c r="E62" s="647"/>
      <c r="F62" s="647" t="s">
        <v>582</v>
      </c>
      <c r="G62" s="647" t="s">
        <v>582</v>
      </c>
      <c r="H62" s="647" t="s">
        <v>582</v>
      </c>
      <c r="I62" s="648" t="s">
        <v>582</v>
      </c>
      <c r="J62" s="649" t="s">
        <v>0</v>
      </c>
    </row>
    <row r="63" spans="1:10" ht="14.4" customHeight="1" x14ac:dyDescent="0.3">
      <c r="A63" s="645" t="s">
        <v>599</v>
      </c>
      <c r="B63" s="646" t="s">
        <v>362</v>
      </c>
      <c r="C63" s="647">
        <v>7.8750000000000009</v>
      </c>
      <c r="D63" s="647">
        <v>6.4033200000000008</v>
      </c>
      <c r="E63" s="647"/>
      <c r="F63" s="647">
        <v>3.1060699999999999</v>
      </c>
      <c r="G63" s="647">
        <v>11.727841082679166</v>
      </c>
      <c r="H63" s="647">
        <v>-8.6217710826791674</v>
      </c>
      <c r="I63" s="648">
        <v>0.26484584657165511</v>
      </c>
      <c r="J63" s="649" t="s">
        <v>1</v>
      </c>
    </row>
    <row r="64" spans="1:10" ht="14.4" customHeight="1" x14ac:dyDescent="0.3">
      <c r="A64" s="645" t="s">
        <v>599</v>
      </c>
      <c r="B64" s="646" t="s">
        <v>364</v>
      </c>
      <c r="C64" s="647">
        <v>119.64314999999999</v>
      </c>
      <c r="D64" s="647">
        <v>152.95908</v>
      </c>
      <c r="E64" s="647"/>
      <c r="F64" s="647">
        <v>111.07347000000001</v>
      </c>
      <c r="G64" s="647">
        <v>160.65561333954582</v>
      </c>
      <c r="H64" s="647">
        <v>-49.582143339545809</v>
      </c>
      <c r="I64" s="648">
        <v>0.69137621581417208</v>
      </c>
      <c r="J64" s="649" t="s">
        <v>1</v>
      </c>
    </row>
    <row r="65" spans="1:10" ht="14.4" customHeight="1" x14ac:dyDescent="0.3">
      <c r="A65" s="645" t="s">
        <v>599</v>
      </c>
      <c r="B65" s="646" t="s">
        <v>365</v>
      </c>
      <c r="C65" s="647">
        <v>144.31547</v>
      </c>
      <c r="D65" s="647">
        <v>168.63984000000002</v>
      </c>
      <c r="E65" s="647"/>
      <c r="F65" s="647">
        <v>227.69586000000001</v>
      </c>
      <c r="G65" s="647">
        <v>212.59235257127668</v>
      </c>
      <c r="H65" s="647">
        <v>15.103507428723333</v>
      </c>
      <c r="I65" s="648">
        <v>1.0710444531331837</v>
      </c>
      <c r="J65" s="649" t="s">
        <v>1</v>
      </c>
    </row>
    <row r="66" spans="1:10" ht="14.4" customHeight="1" x14ac:dyDescent="0.3">
      <c r="A66" s="645" t="s">
        <v>599</v>
      </c>
      <c r="B66" s="646" t="s">
        <v>366</v>
      </c>
      <c r="C66" s="647">
        <v>37.913279999999993</v>
      </c>
      <c r="D66" s="647">
        <v>36.652999999999999</v>
      </c>
      <c r="E66" s="647"/>
      <c r="F66" s="647">
        <v>49.834099999999999</v>
      </c>
      <c r="G66" s="647">
        <v>40.247688668045001</v>
      </c>
      <c r="H66" s="647">
        <v>9.5864113319549986</v>
      </c>
      <c r="I66" s="648">
        <v>1.2381853877628062</v>
      </c>
      <c r="J66" s="649" t="s">
        <v>1</v>
      </c>
    </row>
    <row r="67" spans="1:10" ht="14.4" customHeight="1" x14ac:dyDescent="0.3">
      <c r="A67" s="645" t="s">
        <v>599</v>
      </c>
      <c r="B67" s="646" t="s">
        <v>368</v>
      </c>
      <c r="C67" s="647">
        <v>2.4440000000000008</v>
      </c>
      <c r="D67" s="647">
        <v>3.9870000000000005</v>
      </c>
      <c r="E67" s="647"/>
      <c r="F67" s="647">
        <v>7.165</v>
      </c>
      <c r="G67" s="647">
        <v>5.0200306741366676</v>
      </c>
      <c r="H67" s="647">
        <v>2.1449693258633324</v>
      </c>
      <c r="I67" s="648">
        <v>1.4272821154090296</v>
      </c>
      <c r="J67" s="649" t="s">
        <v>1</v>
      </c>
    </row>
    <row r="68" spans="1:10" ht="14.4" customHeight="1" x14ac:dyDescent="0.3">
      <c r="A68" s="645" t="s">
        <v>599</v>
      </c>
      <c r="B68" s="646" t="s">
        <v>369</v>
      </c>
      <c r="C68" s="647">
        <v>37.075000000000003</v>
      </c>
      <c r="D68" s="647">
        <v>28.138299999999997</v>
      </c>
      <c r="E68" s="647"/>
      <c r="F68" s="647">
        <v>25.930249999999997</v>
      </c>
      <c r="G68" s="647">
        <v>30.487722324903338</v>
      </c>
      <c r="H68" s="647">
        <v>-4.5574723249033404</v>
      </c>
      <c r="I68" s="648">
        <v>0.85051450297483677</v>
      </c>
      <c r="J68" s="649" t="s">
        <v>1</v>
      </c>
    </row>
    <row r="69" spans="1:10" ht="14.4" customHeight="1" x14ac:dyDescent="0.3">
      <c r="A69" s="645" t="s">
        <v>599</v>
      </c>
      <c r="B69" s="646" t="s">
        <v>370</v>
      </c>
      <c r="C69" s="647">
        <v>22.119399999999999</v>
      </c>
      <c r="D69" s="647">
        <v>8.8477599999999992</v>
      </c>
      <c r="E69" s="647"/>
      <c r="F69" s="647">
        <v>8.8477599999999992</v>
      </c>
      <c r="G69" s="647">
        <v>9.1666663779383342</v>
      </c>
      <c r="H69" s="647">
        <v>-0.31890637793833498</v>
      </c>
      <c r="I69" s="648">
        <v>0.9652102122200219</v>
      </c>
      <c r="J69" s="649" t="s">
        <v>1</v>
      </c>
    </row>
    <row r="70" spans="1:10" ht="14.4" customHeight="1" x14ac:dyDescent="0.3">
      <c r="A70" s="645" t="s">
        <v>599</v>
      </c>
      <c r="B70" s="646" t="s">
        <v>371</v>
      </c>
      <c r="C70" s="647" t="s">
        <v>582</v>
      </c>
      <c r="D70" s="647" t="s">
        <v>582</v>
      </c>
      <c r="E70" s="647"/>
      <c r="F70" s="647">
        <v>30.633189999999999</v>
      </c>
      <c r="G70" s="647">
        <v>0</v>
      </c>
      <c r="H70" s="647">
        <v>30.633189999999999</v>
      </c>
      <c r="I70" s="648" t="s">
        <v>582</v>
      </c>
      <c r="J70" s="649" t="s">
        <v>1</v>
      </c>
    </row>
    <row r="71" spans="1:10" ht="14.4" customHeight="1" x14ac:dyDescent="0.3">
      <c r="A71" s="645" t="s">
        <v>599</v>
      </c>
      <c r="B71" s="646" t="s">
        <v>601</v>
      </c>
      <c r="C71" s="647">
        <v>371.38529999999997</v>
      </c>
      <c r="D71" s="647">
        <v>405.62830000000008</v>
      </c>
      <c r="E71" s="647"/>
      <c r="F71" s="647">
        <v>464.28570000000002</v>
      </c>
      <c r="G71" s="647">
        <v>469.89791503852501</v>
      </c>
      <c r="H71" s="647">
        <v>-5.6122150385249938</v>
      </c>
      <c r="I71" s="648">
        <v>0.98805652279162615</v>
      </c>
      <c r="J71" s="649" t="s">
        <v>588</v>
      </c>
    </row>
    <row r="72" spans="1:10" ht="14.4" customHeight="1" x14ac:dyDescent="0.3">
      <c r="A72" s="645" t="s">
        <v>582</v>
      </c>
      <c r="B72" s="646" t="s">
        <v>582</v>
      </c>
      <c r="C72" s="647" t="s">
        <v>582</v>
      </c>
      <c r="D72" s="647" t="s">
        <v>582</v>
      </c>
      <c r="E72" s="647"/>
      <c r="F72" s="647" t="s">
        <v>582</v>
      </c>
      <c r="G72" s="647" t="s">
        <v>582</v>
      </c>
      <c r="H72" s="647" t="s">
        <v>582</v>
      </c>
      <c r="I72" s="648" t="s">
        <v>582</v>
      </c>
      <c r="J72" s="649" t="s">
        <v>589</v>
      </c>
    </row>
    <row r="73" spans="1:10" ht="14.4" customHeight="1" x14ac:dyDescent="0.3">
      <c r="A73" s="645" t="s">
        <v>602</v>
      </c>
      <c r="B73" s="646" t="s">
        <v>603</v>
      </c>
      <c r="C73" s="647" t="s">
        <v>582</v>
      </c>
      <c r="D73" s="647" t="s">
        <v>582</v>
      </c>
      <c r="E73" s="647"/>
      <c r="F73" s="647" t="s">
        <v>582</v>
      </c>
      <c r="G73" s="647" t="s">
        <v>582</v>
      </c>
      <c r="H73" s="647" t="s">
        <v>582</v>
      </c>
      <c r="I73" s="648" t="s">
        <v>582</v>
      </c>
      <c r="J73" s="649" t="s">
        <v>0</v>
      </c>
    </row>
    <row r="74" spans="1:10" ht="14.4" customHeight="1" x14ac:dyDescent="0.3">
      <c r="A74" s="645" t="s">
        <v>602</v>
      </c>
      <c r="B74" s="646" t="s">
        <v>359</v>
      </c>
      <c r="C74" s="647">
        <v>25818.742989999995</v>
      </c>
      <c r="D74" s="647">
        <v>30725.748590000007</v>
      </c>
      <c r="E74" s="647"/>
      <c r="F74" s="647">
        <v>26935.677710000007</v>
      </c>
      <c r="G74" s="647">
        <v>30252.943845182668</v>
      </c>
      <c r="H74" s="647">
        <v>-3317.2661351826609</v>
      </c>
      <c r="I74" s="648">
        <v>0.89034898051050704</v>
      </c>
      <c r="J74" s="649" t="s">
        <v>1</v>
      </c>
    </row>
    <row r="75" spans="1:10" ht="14.4" customHeight="1" x14ac:dyDescent="0.3">
      <c r="A75" s="645" t="s">
        <v>602</v>
      </c>
      <c r="B75" s="646" t="s">
        <v>360</v>
      </c>
      <c r="C75" s="647">
        <v>5394.4870299999984</v>
      </c>
      <c r="D75" s="647">
        <v>5334.5439900000029</v>
      </c>
      <c r="E75" s="647"/>
      <c r="F75" s="647">
        <v>4568.4938600000023</v>
      </c>
      <c r="G75" s="647">
        <v>4904.1665121973001</v>
      </c>
      <c r="H75" s="647">
        <v>-335.67265219729779</v>
      </c>
      <c r="I75" s="648">
        <v>0.93155357768492641</v>
      </c>
      <c r="J75" s="649" t="s">
        <v>1</v>
      </c>
    </row>
    <row r="76" spans="1:10" ht="14.4" customHeight="1" x14ac:dyDescent="0.3">
      <c r="A76" s="645" t="s">
        <v>602</v>
      </c>
      <c r="B76" s="646" t="s">
        <v>361</v>
      </c>
      <c r="C76" s="647" t="s">
        <v>582</v>
      </c>
      <c r="D76" s="647">
        <v>84.879260000000002</v>
      </c>
      <c r="E76" s="647"/>
      <c r="F76" s="647">
        <v>280.04674999999997</v>
      </c>
      <c r="G76" s="647">
        <v>233.33332598389916</v>
      </c>
      <c r="H76" s="647">
        <v>46.713424016100817</v>
      </c>
      <c r="I76" s="648">
        <v>1.200200394946259</v>
      </c>
      <c r="J76" s="649" t="s">
        <v>1</v>
      </c>
    </row>
    <row r="77" spans="1:10" ht="14.4" customHeight="1" x14ac:dyDescent="0.3">
      <c r="A77" s="645" t="s">
        <v>602</v>
      </c>
      <c r="B77" s="646" t="s">
        <v>362</v>
      </c>
      <c r="C77" s="647">
        <v>0.56869999999999998</v>
      </c>
      <c r="D77" s="647">
        <v>0</v>
      </c>
      <c r="E77" s="647"/>
      <c r="F77" s="647" t="s">
        <v>582</v>
      </c>
      <c r="G77" s="647" t="s">
        <v>582</v>
      </c>
      <c r="H77" s="647" t="s">
        <v>582</v>
      </c>
      <c r="I77" s="648" t="s">
        <v>582</v>
      </c>
      <c r="J77" s="649" t="s">
        <v>1</v>
      </c>
    </row>
    <row r="78" spans="1:10" ht="14.4" customHeight="1" x14ac:dyDescent="0.3">
      <c r="A78" s="645" t="s">
        <v>602</v>
      </c>
      <c r="B78" s="646" t="s">
        <v>364</v>
      </c>
      <c r="C78" s="647">
        <v>473.331989999999</v>
      </c>
      <c r="D78" s="647">
        <v>414.41039999999998</v>
      </c>
      <c r="E78" s="647"/>
      <c r="F78" s="647">
        <v>226.60228999999998</v>
      </c>
      <c r="G78" s="647">
        <v>395.34671429075416</v>
      </c>
      <c r="H78" s="647">
        <v>-168.74442429075418</v>
      </c>
      <c r="I78" s="648">
        <v>0.57317357602559305</v>
      </c>
      <c r="J78" s="649" t="s">
        <v>1</v>
      </c>
    </row>
    <row r="79" spans="1:10" ht="14.4" customHeight="1" x14ac:dyDescent="0.3">
      <c r="A79" s="645" t="s">
        <v>602</v>
      </c>
      <c r="B79" s="646" t="s">
        <v>365</v>
      </c>
      <c r="C79" s="647">
        <v>3288.7003799999993</v>
      </c>
      <c r="D79" s="647">
        <v>4459.4395500000028</v>
      </c>
      <c r="E79" s="647"/>
      <c r="F79" s="647">
        <v>4046.9321900000018</v>
      </c>
      <c r="G79" s="647">
        <v>3826.666666666667</v>
      </c>
      <c r="H79" s="647">
        <v>220.26552333333484</v>
      </c>
      <c r="I79" s="648">
        <v>1.0575606768292687</v>
      </c>
      <c r="J79" s="649" t="s">
        <v>1</v>
      </c>
    </row>
    <row r="80" spans="1:10" ht="14.4" customHeight="1" x14ac:dyDescent="0.3">
      <c r="A80" s="645" t="s">
        <v>602</v>
      </c>
      <c r="B80" s="646" t="s">
        <v>366</v>
      </c>
      <c r="C80" s="647">
        <v>167.71101999999999</v>
      </c>
      <c r="D80" s="647">
        <v>59.531999999999996</v>
      </c>
      <c r="E80" s="647"/>
      <c r="F80" s="647">
        <v>264.32207999999991</v>
      </c>
      <c r="G80" s="647">
        <v>54.335338045355826</v>
      </c>
      <c r="H80" s="647">
        <v>209.98674195464409</v>
      </c>
      <c r="I80" s="648">
        <v>4.8646440697462845</v>
      </c>
      <c r="J80" s="649" t="s">
        <v>1</v>
      </c>
    </row>
    <row r="81" spans="1:10" ht="14.4" customHeight="1" x14ac:dyDescent="0.3">
      <c r="A81" s="645" t="s">
        <v>602</v>
      </c>
      <c r="B81" s="646" t="s">
        <v>367</v>
      </c>
      <c r="C81" s="647">
        <v>621.15639999999996</v>
      </c>
      <c r="D81" s="647">
        <v>634.11369000000013</v>
      </c>
      <c r="E81" s="647"/>
      <c r="F81" s="647">
        <v>581.1158999999999</v>
      </c>
      <c r="G81" s="647">
        <v>640.83331314863676</v>
      </c>
      <c r="H81" s="647">
        <v>-59.717413148636865</v>
      </c>
      <c r="I81" s="648">
        <v>0.90681287641676356</v>
      </c>
      <c r="J81" s="649" t="s">
        <v>1</v>
      </c>
    </row>
    <row r="82" spans="1:10" ht="14.4" customHeight="1" x14ac:dyDescent="0.3">
      <c r="A82" s="645" t="s">
        <v>602</v>
      </c>
      <c r="B82" s="646" t="s">
        <v>368</v>
      </c>
      <c r="C82" s="647">
        <v>226.578589999999</v>
      </c>
      <c r="D82" s="647">
        <v>228.86092000000002</v>
      </c>
      <c r="E82" s="647"/>
      <c r="F82" s="647">
        <v>62.884139999999995</v>
      </c>
      <c r="G82" s="647">
        <v>372.4999882671525</v>
      </c>
      <c r="H82" s="647">
        <v>-309.6158482671525</v>
      </c>
      <c r="I82" s="648">
        <v>0.16881648853878686</v>
      </c>
      <c r="J82" s="649" t="s">
        <v>1</v>
      </c>
    </row>
    <row r="83" spans="1:10" ht="14.4" customHeight="1" x14ac:dyDescent="0.3">
      <c r="A83" s="645" t="s">
        <v>602</v>
      </c>
      <c r="B83" s="646" t="s">
        <v>369</v>
      </c>
      <c r="C83" s="647">
        <v>150.74158000000003</v>
      </c>
      <c r="D83" s="647">
        <v>152.81872999999999</v>
      </c>
      <c r="E83" s="647"/>
      <c r="F83" s="647">
        <v>132.54863</v>
      </c>
      <c r="G83" s="647">
        <v>147.34715615681915</v>
      </c>
      <c r="H83" s="647">
        <v>-14.79852615681915</v>
      </c>
      <c r="I83" s="648">
        <v>0.89956693740957361</v>
      </c>
      <c r="J83" s="649" t="s">
        <v>1</v>
      </c>
    </row>
    <row r="84" spans="1:10" ht="14.4" customHeight="1" x14ac:dyDescent="0.3">
      <c r="A84" s="645" t="s">
        <v>602</v>
      </c>
      <c r="B84" s="646" t="s">
        <v>371</v>
      </c>
      <c r="C84" s="647" t="s">
        <v>582</v>
      </c>
      <c r="D84" s="647" t="s">
        <v>582</v>
      </c>
      <c r="E84" s="647"/>
      <c r="F84" s="647">
        <v>11.973010000000002</v>
      </c>
      <c r="G84" s="647">
        <v>0</v>
      </c>
      <c r="H84" s="647">
        <v>11.973010000000002</v>
      </c>
      <c r="I84" s="648" t="s">
        <v>582</v>
      </c>
      <c r="J84" s="649" t="s">
        <v>1</v>
      </c>
    </row>
    <row r="85" spans="1:10" ht="14.4" customHeight="1" x14ac:dyDescent="0.3">
      <c r="A85" s="645" t="s">
        <v>602</v>
      </c>
      <c r="B85" s="646" t="s">
        <v>372</v>
      </c>
      <c r="C85" s="647">
        <v>0</v>
      </c>
      <c r="D85" s="647">
        <v>36.179000000000002</v>
      </c>
      <c r="E85" s="647"/>
      <c r="F85" s="647">
        <v>24.200600000000001</v>
      </c>
      <c r="G85" s="647">
        <v>33.332503868818335</v>
      </c>
      <c r="H85" s="647">
        <v>-9.131903868818334</v>
      </c>
      <c r="I85" s="648">
        <v>0.72603606663461651</v>
      </c>
      <c r="J85" s="649" t="s">
        <v>1</v>
      </c>
    </row>
    <row r="86" spans="1:10" ht="14.4" customHeight="1" x14ac:dyDescent="0.3">
      <c r="A86" s="645" t="s">
        <v>602</v>
      </c>
      <c r="B86" s="646" t="s">
        <v>604</v>
      </c>
      <c r="C86" s="647">
        <v>36142.018679999994</v>
      </c>
      <c r="D86" s="647">
        <v>42130.526130000006</v>
      </c>
      <c r="E86" s="647"/>
      <c r="F86" s="647">
        <v>37134.797160000002</v>
      </c>
      <c r="G86" s="647">
        <v>40860.805363808075</v>
      </c>
      <c r="H86" s="647">
        <v>-3726.0082038080727</v>
      </c>
      <c r="I86" s="648">
        <v>0.90881216925038055</v>
      </c>
      <c r="J86" s="649" t="s">
        <v>588</v>
      </c>
    </row>
    <row r="87" spans="1:10" ht="14.4" customHeight="1" x14ac:dyDescent="0.3">
      <c r="A87" s="645" t="s">
        <v>582</v>
      </c>
      <c r="B87" s="646" t="s">
        <v>582</v>
      </c>
      <c r="C87" s="647" t="s">
        <v>582</v>
      </c>
      <c r="D87" s="647" t="s">
        <v>582</v>
      </c>
      <c r="E87" s="647"/>
      <c r="F87" s="647" t="s">
        <v>582</v>
      </c>
      <c r="G87" s="647" t="s">
        <v>582</v>
      </c>
      <c r="H87" s="647" t="s">
        <v>582</v>
      </c>
      <c r="I87" s="648" t="s">
        <v>582</v>
      </c>
      <c r="J87" s="649" t="s">
        <v>589</v>
      </c>
    </row>
    <row r="88" spans="1:10" ht="14.4" customHeight="1" x14ac:dyDescent="0.3">
      <c r="A88" s="645" t="s">
        <v>580</v>
      </c>
      <c r="B88" s="646" t="s">
        <v>583</v>
      </c>
      <c r="C88" s="647">
        <v>37238.944359999987</v>
      </c>
      <c r="D88" s="647">
        <v>43290.09004000001</v>
      </c>
      <c r="E88" s="647"/>
      <c r="F88" s="647">
        <v>38395.805490000006</v>
      </c>
      <c r="G88" s="647">
        <v>42116.776522504399</v>
      </c>
      <c r="H88" s="647">
        <v>-3720.9710325043925</v>
      </c>
      <c r="I88" s="648">
        <v>0.91165109631511909</v>
      </c>
      <c r="J88" s="649" t="s">
        <v>584</v>
      </c>
    </row>
  </sheetData>
  <mergeCells count="3">
    <mergeCell ref="A1:I1"/>
    <mergeCell ref="F3:I3"/>
    <mergeCell ref="C4:D4"/>
  </mergeCells>
  <conditionalFormatting sqref="F22 F89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88">
    <cfRule type="expression" dxfId="29" priority="5">
      <formula>$H23&gt;0</formula>
    </cfRule>
  </conditionalFormatting>
  <conditionalFormatting sqref="A23:A88">
    <cfRule type="expression" dxfId="28" priority="2">
      <formula>AND($J23&lt;&gt;"mezeraKL",$J23&lt;&gt;"")</formula>
    </cfRule>
  </conditionalFormatting>
  <conditionalFormatting sqref="I23:I88">
    <cfRule type="expression" dxfId="27" priority="6">
      <formula>$I23&gt;1</formula>
    </cfRule>
  </conditionalFormatting>
  <conditionalFormatting sqref="B23:B88">
    <cfRule type="expression" dxfId="26" priority="1">
      <formula>OR($J23="NS",$J23="SumaNS",$J23="Účet")</formula>
    </cfRule>
  </conditionalFormatting>
  <conditionalFormatting sqref="A23:D88 F23:I88">
    <cfRule type="expression" dxfId="25" priority="8">
      <formula>AND($J23&lt;&gt;"",$J23&lt;&gt;"mezeraKL")</formula>
    </cfRule>
  </conditionalFormatting>
  <conditionalFormatting sqref="B23:D88 F23:I88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8 F23:I88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6930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74.272744432162284</v>
      </c>
      <c r="J3" s="207">
        <f>SUBTOTAL(9,J5:J1048576)</f>
        <v>513844</v>
      </c>
      <c r="K3" s="208">
        <f>SUBTOTAL(9,K5:K1048576)</f>
        <v>38164604.089999996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580</v>
      </c>
      <c r="B5" s="737" t="s">
        <v>581</v>
      </c>
      <c r="C5" s="740" t="s">
        <v>585</v>
      </c>
      <c r="D5" s="755" t="s">
        <v>2450</v>
      </c>
      <c r="E5" s="740" t="s">
        <v>6902</v>
      </c>
      <c r="F5" s="755" t="s">
        <v>6903</v>
      </c>
      <c r="G5" s="740" t="s">
        <v>4557</v>
      </c>
      <c r="H5" s="740" t="s">
        <v>4558</v>
      </c>
      <c r="I5" s="229">
        <v>260.3</v>
      </c>
      <c r="J5" s="229">
        <v>13</v>
      </c>
      <c r="K5" s="750">
        <v>3383.900000000001</v>
      </c>
    </row>
    <row r="6" spans="1:11" ht="14.4" customHeight="1" x14ac:dyDescent="0.3">
      <c r="A6" s="661" t="s">
        <v>580</v>
      </c>
      <c r="B6" s="662" t="s">
        <v>581</v>
      </c>
      <c r="C6" s="663" t="s">
        <v>585</v>
      </c>
      <c r="D6" s="664" t="s">
        <v>2450</v>
      </c>
      <c r="E6" s="663" t="s">
        <v>6902</v>
      </c>
      <c r="F6" s="664" t="s">
        <v>6903</v>
      </c>
      <c r="G6" s="663" t="s">
        <v>4559</v>
      </c>
      <c r="H6" s="663" t="s">
        <v>4560</v>
      </c>
      <c r="I6" s="665">
        <v>3.9649999999999999</v>
      </c>
      <c r="J6" s="665">
        <v>40</v>
      </c>
      <c r="K6" s="666">
        <v>158.60000000000002</v>
      </c>
    </row>
    <row r="7" spans="1:11" ht="14.4" customHeight="1" x14ac:dyDescent="0.3">
      <c r="A7" s="661" t="s">
        <v>580</v>
      </c>
      <c r="B7" s="662" t="s">
        <v>581</v>
      </c>
      <c r="C7" s="663" t="s">
        <v>585</v>
      </c>
      <c r="D7" s="664" t="s">
        <v>2450</v>
      </c>
      <c r="E7" s="663" t="s">
        <v>6902</v>
      </c>
      <c r="F7" s="664" t="s">
        <v>6903</v>
      </c>
      <c r="G7" s="663" t="s">
        <v>4561</v>
      </c>
      <c r="H7" s="663" t="s">
        <v>4562</v>
      </c>
      <c r="I7" s="665">
        <v>14.52222222222222</v>
      </c>
      <c r="J7" s="665">
        <v>1000</v>
      </c>
      <c r="K7" s="666">
        <v>14656</v>
      </c>
    </row>
    <row r="8" spans="1:11" ht="14.4" customHeight="1" x14ac:dyDescent="0.3">
      <c r="A8" s="661" t="s">
        <v>580</v>
      </c>
      <c r="B8" s="662" t="s">
        <v>581</v>
      </c>
      <c r="C8" s="663" t="s">
        <v>585</v>
      </c>
      <c r="D8" s="664" t="s">
        <v>2450</v>
      </c>
      <c r="E8" s="663" t="s">
        <v>6902</v>
      </c>
      <c r="F8" s="664" t="s">
        <v>6903</v>
      </c>
      <c r="G8" s="663" t="s">
        <v>4563</v>
      </c>
      <c r="H8" s="663" t="s">
        <v>4564</v>
      </c>
      <c r="I8" s="665">
        <v>39.65</v>
      </c>
      <c r="J8" s="665">
        <v>3</v>
      </c>
      <c r="K8" s="666">
        <v>118.95</v>
      </c>
    </row>
    <row r="9" spans="1:11" ht="14.4" customHeight="1" x14ac:dyDescent="0.3">
      <c r="A9" s="661" t="s">
        <v>580</v>
      </c>
      <c r="B9" s="662" t="s">
        <v>581</v>
      </c>
      <c r="C9" s="663" t="s">
        <v>585</v>
      </c>
      <c r="D9" s="664" t="s">
        <v>2450</v>
      </c>
      <c r="E9" s="663" t="s">
        <v>6902</v>
      </c>
      <c r="F9" s="664" t="s">
        <v>6903</v>
      </c>
      <c r="G9" s="663" t="s">
        <v>4563</v>
      </c>
      <c r="H9" s="663" t="s">
        <v>4565</v>
      </c>
      <c r="I9" s="665">
        <v>46.32</v>
      </c>
      <c r="J9" s="665">
        <v>12</v>
      </c>
      <c r="K9" s="666">
        <v>555.84</v>
      </c>
    </row>
    <row r="10" spans="1:11" ht="14.4" customHeight="1" x14ac:dyDescent="0.3">
      <c r="A10" s="661" t="s">
        <v>580</v>
      </c>
      <c r="B10" s="662" t="s">
        <v>581</v>
      </c>
      <c r="C10" s="663" t="s">
        <v>585</v>
      </c>
      <c r="D10" s="664" t="s">
        <v>2450</v>
      </c>
      <c r="E10" s="663" t="s">
        <v>6902</v>
      </c>
      <c r="F10" s="664" t="s">
        <v>6903</v>
      </c>
      <c r="G10" s="663" t="s">
        <v>4566</v>
      </c>
      <c r="H10" s="663" t="s">
        <v>4567</v>
      </c>
      <c r="I10" s="665">
        <v>6.0742857142857147</v>
      </c>
      <c r="J10" s="665">
        <v>500</v>
      </c>
      <c r="K10" s="666">
        <v>3048.5</v>
      </c>
    </row>
    <row r="11" spans="1:11" ht="14.4" customHeight="1" x14ac:dyDescent="0.3">
      <c r="A11" s="661" t="s">
        <v>580</v>
      </c>
      <c r="B11" s="662" t="s">
        <v>581</v>
      </c>
      <c r="C11" s="663" t="s">
        <v>585</v>
      </c>
      <c r="D11" s="664" t="s">
        <v>2450</v>
      </c>
      <c r="E11" s="663" t="s">
        <v>6902</v>
      </c>
      <c r="F11" s="664" t="s">
        <v>6903</v>
      </c>
      <c r="G11" s="663" t="s">
        <v>4566</v>
      </c>
      <c r="H11" s="663" t="s">
        <v>4568</v>
      </c>
      <c r="I11" s="665">
        <v>6.2475000000000005</v>
      </c>
      <c r="J11" s="665">
        <v>250</v>
      </c>
      <c r="K11" s="666">
        <v>1562</v>
      </c>
    </row>
    <row r="12" spans="1:11" ht="14.4" customHeight="1" x14ac:dyDescent="0.3">
      <c r="A12" s="661" t="s">
        <v>580</v>
      </c>
      <c r="B12" s="662" t="s">
        <v>581</v>
      </c>
      <c r="C12" s="663" t="s">
        <v>585</v>
      </c>
      <c r="D12" s="664" t="s">
        <v>2450</v>
      </c>
      <c r="E12" s="663" t="s">
        <v>6902</v>
      </c>
      <c r="F12" s="664" t="s">
        <v>6903</v>
      </c>
      <c r="G12" s="663" t="s">
        <v>4569</v>
      </c>
      <c r="H12" s="663" t="s">
        <v>4570</v>
      </c>
      <c r="I12" s="665">
        <v>6.56</v>
      </c>
      <c r="J12" s="665">
        <v>50</v>
      </c>
      <c r="K12" s="666">
        <v>327.93</v>
      </c>
    </row>
    <row r="13" spans="1:11" ht="14.4" customHeight="1" x14ac:dyDescent="0.3">
      <c r="A13" s="661" t="s">
        <v>580</v>
      </c>
      <c r="B13" s="662" t="s">
        <v>581</v>
      </c>
      <c r="C13" s="663" t="s">
        <v>585</v>
      </c>
      <c r="D13" s="664" t="s">
        <v>2450</v>
      </c>
      <c r="E13" s="663" t="s">
        <v>6902</v>
      </c>
      <c r="F13" s="664" t="s">
        <v>6903</v>
      </c>
      <c r="G13" s="663" t="s">
        <v>4571</v>
      </c>
      <c r="H13" s="663" t="s">
        <v>4572</v>
      </c>
      <c r="I13" s="665">
        <v>30.178333333333338</v>
      </c>
      <c r="J13" s="665">
        <v>40</v>
      </c>
      <c r="K13" s="666">
        <v>1207.1500000000001</v>
      </c>
    </row>
    <row r="14" spans="1:11" ht="14.4" customHeight="1" x14ac:dyDescent="0.3">
      <c r="A14" s="661" t="s">
        <v>580</v>
      </c>
      <c r="B14" s="662" t="s">
        <v>581</v>
      </c>
      <c r="C14" s="663" t="s">
        <v>585</v>
      </c>
      <c r="D14" s="664" t="s">
        <v>2450</v>
      </c>
      <c r="E14" s="663" t="s">
        <v>6902</v>
      </c>
      <c r="F14" s="664" t="s">
        <v>6903</v>
      </c>
      <c r="G14" s="663" t="s">
        <v>4573</v>
      </c>
      <c r="H14" s="663" t="s">
        <v>4574</v>
      </c>
      <c r="I14" s="665">
        <v>39.100909090909099</v>
      </c>
      <c r="J14" s="665">
        <v>540</v>
      </c>
      <c r="K14" s="666">
        <v>21114.929999999997</v>
      </c>
    </row>
    <row r="15" spans="1:11" ht="14.4" customHeight="1" x14ac:dyDescent="0.3">
      <c r="A15" s="661" t="s">
        <v>580</v>
      </c>
      <c r="B15" s="662" t="s">
        <v>581</v>
      </c>
      <c r="C15" s="663" t="s">
        <v>585</v>
      </c>
      <c r="D15" s="664" t="s">
        <v>2450</v>
      </c>
      <c r="E15" s="663" t="s">
        <v>6902</v>
      </c>
      <c r="F15" s="664" t="s">
        <v>6903</v>
      </c>
      <c r="G15" s="663" t="s">
        <v>4575</v>
      </c>
      <c r="H15" s="663" t="s">
        <v>4576</v>
      </c>
      <c r="I15" s="665">
        <v>0.625</v>
      </c>
      <c r="J15" s="665">
        <v>8800</v>
      </c>
      <c r="K15" s="666">
        <v>5473</v>
      </c>
    </row>
    <row r="16" spans="1:11" ht="14.4" customHeight="1" x14ac:dyDescent="0.3">
      <c r="A16" s="661" t="s">
        <v>580</v>
      </c>
      <c r="B16" s="662" t="s">
        <v>581</v>
      </c>
      <c r="C16" s="663" t="s">
        <v>585</v>
      </c>
      <c r="D16" s="664" t="s">
        <v>2450</v>
      </c>
      <c r="E16" s="663" t="s">
        <v>6902</v>
      </c>
      <c r="F16" s="664" t="s">
        <v>6903</v>
      </c>
      <c r="G16" s="663" t="s">
        <v>4577</v>
      </c>
      <c r="H16" s="663" t="s">
        <v>4578</v>
      </c>
      <c r="I16" s="665">
        <v>3.44</v>
      </c>
      <c r="J16" s="665">
        <v>750</v>
      </c>
      <c r="K16" s="666">
        <v>2580</v>
      </c>
    </row>
    <row r="17" spans="1:11" ht="14.4" customHeight="1" x14ac:dyDescent="0.3">
      <c r="A17" s="661" t="s">
        <v>580</v>
      </c>
      <c r="B17" s="662" t="s">
        <v>581</v>
      </c>
      <c r="C17" s="663" t="s">
        <v>585</v>
      </c>
      <c r="D17" s="664" t="s">
        <v>2450</v>
      </c>
      <c r="E17" s="663" t="s">
        <v>6902</v>
      </c>
      <c r="F17" s="664" t="s">
        <v>6903</v>
      </c>
      <c r="G17" s="663" t="s">
        <v>4579</v>
      </c>
      <c r="H17" s="663" t="s">
        <v>4580</v>
      </c>
      <c r="I17" s="665">
        <v>8.58</v>
      </c>
      <c r="J17" s="665">
        <v>276</v>
      </c>
      <c r="K17" s="666">
        <v>2368.0800000000004</v>
      </c>
    </row>
    <row r="18" spans="1:11" ht="14.4" customHeight="1" x14ac:dyDescent="0.3">
      <c r="A18" s="661" t="s">
        <v>580</v>
      </c>
      <c r="B18" s="662" t="s">
        <v>581</v>
      </c>
      <c r="C18" s="663" t="s">
        <v>585</v>
      </c>
      <c r="D18" s="664" t="s">
        <v>2450</v>
      </c>
      <c r="E18" s="663" t="s">
        <v>6902</v>
      </c>
      <c r="F18" s="664" t="s">
        <v>6903</v>
      </c>
      <c r="G18" s="663" t="s">
        <v>4581</v>
      </c>
      <c r="H18" s="663" t="s">
        <v>4582</v>
      </c>
      <c r="I18" s="665">
        <v>13.02</v>
      </c>
      <c r="J18" s="665">
        <v>1</v>
      </c>
      <c r="K18" s="666">
        <v>13.02</v>
      </c>
    </row>
    <row r="19" spans="1:11" ht="14.4" customHeight="1" x14ac:dyDescent="0.3">
      <c r="A19" s="661" t="s">
        <v>580</v>
      </c>
      <c r="B19" s="662" t="s">
        <v>581</v>
      </c>
      <c r="C19" s="663" t="s">
        <v>585</v>
      </c>
      <c r="D19" s="664" t="s">
        <v>2450</v>
      </c>
      <c r="E19" s="663" t="s">
        <v>6902</v>
      </c>
      <c r="F19" s="664" t="s">
        <v>6903</v>
      </c>
      <c r="G19" s="663" t="s">
        <v>4583</v>
      </c>
      <c r="H19" s="663" t="s">
        <v>4584</v>
      </c>
      <c r="I19" s="665">
        <v>8.7666666666666675</v>
      </c>
      <c r="J19" s="665">
        <v>550</v>
      </c>
      <c r="K19" s="666">
        <v>4812</v>
      </c>
    </row>
    <row r="20" spans="1:11" ht="14.4" customHeight="1" x14ac:dyDescent="0.3">
      <c r="A20" s="661" t="s">
        <v>580</v>
      </c>
      <c r="B20" s="662" t="s">
        <v>581</v>
      </c>
      <c r="C20" s="663" t="s">
        <v>585</v>
      </c>
      <c r="D20" s="664" t="s">
        <v>2450</v>
      </c>
      <c r="E20" s="663" t="s">
        <v>6902</v>
      </c>
      <c r="F20" s="664" t="s">
        <v>6903</v>
      </c>
      <c r="G20" s="663" t="s">
        <v>4583</v>
      </c>
      <c r="H20" s="663" t="s">
        <v>4585</v>
      </c>
      <c r="I20" s="665">
        <v>9.01</v>
      </c>
      <c r="J20" s="665">
        <v>300</v>
      </c>
      <c r="K20" s="666">
        <v>2703</v>
      </c>
    </row>
    <row r="21" spans="1:11" ht="14.4" customHeight="1" x14ac:dyDescent="0.3">
      <c r="A21" s="661" t="s">
        <v>580</v>
      </c>
      <c r="B21" s="662" t="s">
        <v>581</v>
      </c>
      <c r="C21" s="663" t="s">
        <v>585</v>
      </c>
      <c r="D21" s="664" t="s">
        <v>2450</v>
      </c>
      <c r="E21" s="663" t="s">
        <v>6902</v>
      </c>
      <c r="F21" s="664" t="s">
        <v>6903</v>
      </c>
      <c r="G21" s="663" t="s">
        <v>4586</v>
      </c>
      <c r="H21" s="663" t="s">
        <v>4587</v>
      </c>
      <c r="I21" s="665">
        <v>0.85444444444444445</v>
      </c>
      <c r="J21" s="665">
        <v>900</v>
      </c>
      <c r="K21" s="666">
        <v>769</v>
      </c>
    </row>
    <row r="22" spans="1:11" ht="14.4" customHeight="1" x14ac:dyDescent="0.3">
      <c r="A22" s="661" t="s">
        <v>580</v>
      </c>
      <c r="B22" s="662" t="s">
        <v>581</v>
      </c>
      <c r="C22" s="663" t="s">
        <v>585</v>
      </c>
      <c r="D22" s="664" t="s">
        <v>2450</v>
      </c>
      <c r="E22" s="663" t="s">
        <v>6902</v>
      </c>
      <c r="F22" s="664" t="s">
        <v>6903</v>
      </c>
      <c r="G22" s="663" t="s">
        <v>4588</v>
      </c>
      <c r="H22" s="663" t="s">
        <v>4589</v>
      </c>
      <c r="I22" s="665">
        <v>12.341428571428571</v>
      </c>
      <c r="J22" s="665">
        <v>700</v>
      </c>
      <c r="K22" s="666">
        <v>8638.4699999999993</v>
      </c>
    </row>
    <row r="23" spans="1:11" ht="14.4" customHeight="1" x14ac:dyDescent="0.3">
      <c r="A23" s="661" t="s">
        <v>580</v>
      </c>
      <c r="B23" s="662" t="s">
        <v>581</v>
      </c>
      <c r="C23" s="663" t="s">
        <v>585</v>
      </c>
      <c r="D23" s="664" t="s">
        <v>2450</v>
      </c>
      <c r="E23" s="663" t="s">
        <v>6902</v>
      </c>
      <c r="F23" s="664" t="s">
        <v>6903</v>
      </c>
      <c r="G23" s="663" t="s">
        <v>4590</v>
      </c>
      <c r="H23" s="663" t="s">
        <v>4591</v>
      </c>
      <c r="I23" s="665">
        <v>11.74</v>
      </c>
      <c r="J23" s="665">
        <v>1</v>
      </c>
      <c r="K23" s="666">
        <v>11.74</v>
      </c>
    </row>
    <row r="24" spans="1:11" ht="14.4" customHeight="1" x14ac:dyDescent="0.3">
      <c r="A24" s="661" t="s">
        <v>580</v>
      </c>
      <c r="B24" s="662" t="s">
        <v>581</v>
      </c>
      <c r="C24" s="663" t="s">
        <v>585</v>
      </c>
      <c r="D24" s="664" t="s">
        <v>2450</v>
      </c>
      <c r="E24" s="663" t="s">
        <v>6902</v>
      </c>
      <c r="F24" s="664" t="s">
        <v>6903</v>
      </c>
      <c r="G24" s="663" t="s">
        <v>4592</v>
      </c>
      <c r="H24" s="663" t="s">
        <v>4593</v>
      </c>
      <c r="I24" s="665">
        <v>14.09</v>
      </c>
      <c r="J24" s="665">
        <v>1</v>
      </c>
      <c r="K24" s="666">
        <v>14.09</v>
      </c>
    </row>
    <row r="25" spans="1:11" ht="14.4" customHeight="1" x14ac:dyDescent="0.3">
      <c r="A25" s="661" t="s">
        <v>580</v>
      </c>
      <c r="B25" s="662" t="s">
        <v>581</v>
      </c>
      <c r="C25" s="663" t="s">
        <v>585</v>
      </c>
      <c r="D25" s="664" t="s">
        <v>2450</v>
      </c>
      <c r="E25" s="663" t="s">
        <v>6902</v>
      </c>
      <c r="F25" s="664" t="s">
        <v>6903</v>
      </c>
      <c r="G25" s="663" t="s">
        <v>4594</v>
      </c>
      <c r="H25" s="663" t="s">
        <v>4595</v>
      </c>
      <c r="I25" s="665">
        <v>7.1</v>
      </c>
      <c r="J25" s="665">
        <v>2</v>
      </c>
      <c r="K25" s="666">
        <v>14.2</v>
      </c>
    </row>
    <row r="26" spans="1:11" ht="14.4" customHeight="1" x14ac:dyDescent="0.3">
      <c r="A26" s="661" t="s">
        <v>580</v>
      </c>
      <c r="B26" s="662" t="s">
        <v>581</v>
      </c>
      <c r="C26" s="663" t="s">
        <v>585</v>
      </c>
      <c r="D26" s="664" t="s">
        <v>2450</v>
      </c>
      <c r="E26" s="663" t="s">
        <v>6902</v>
      </c>
      <c r="F26" s="664" t="s">
        <v>6903</v>
      </c>
      <c r="G26" s="663" t="s">
        <v>4596</v>
      </c>
      <c r="H26" s="663" t="s">
        <v>4597</v>
      </c>
      <c r="I26" s="665">
        <v>8.2799999999999994</v>
      </c>
      <c r="J26" s="665">
        <v>1</v>
      </c>
      <c r="K26" s="666">
        <v>8.2799999999999994</v>
      </c>
    </row>
    <row r="27" spans="1:11" ht="14.4" customHeight="1" x14ac:dyDescent="0.3">
      <c r="A27" s="661" t="s">
        <v>580</v>
      </c>
      <c r="B27" s="662" t="s">
        <v>581</v>
      </c>
      <c r="C27" s="663" t="s">
        <v>585</v>
      </c>
      <c r="D27" s="664" t="s">
        <v>2450</v>
      </c>
      <c r="E27" s="663" t="s">
        <v>6902</v>
      </c>
      <c r="F27" s="664" t="s">
        <v>6903</v>
      </c>
      <c r="G27" s="663" t="s">
        <v>4598</v>
      </c>
      <c r="H27" s="663" t="s">
        <v>4599</v>
      </c>
      <c r="I27" s="665">
        <v>5.92</v>
      </c>
      <c r="J27" s="665">
        <v>2</v>
      </c>
      <c r="K27" s="666">
        <v>11.84</v>
      </c>
    </row>
    <row r="28" spans="1:11" ht="14.4" customHeight="1" x14ac:dyDescent="0.3">
      <c r="A28" s="661" t="s">
        <v>580</v>
      </c>
      <c r="B28" s="662" t="s">
        <v>581</v>
      </c>
      <c r="C28" s="663" t="s">
        <v>585</v>
      </c>
      <c r="D28" s="664" t="s">
        <v>2450</v>
      </c>
      <c r="E28" s="663" t="s">
        <v>6902</v>
      </c>
      <c r="F28" s="664" t="s">
        <v>6903</v>
      </c>
      <c r="G28" s="663" t="s">
        <v>4600</v>
      </c>
      <c r="H28" s="663" t="s">
        <v>4601</v>
      </c>
      <c r="I28" s="665">
        <v>79.209999999999994</v>
      </c>
      <c r="J28" s="665">
        <v>40</v>
      </c>
      <c r="K28" s="666">
        <v>3168.24</v>
      </c>
    </row>
    <row r="29" spans="1:11" ht="14.4" customHeight="1" x14ac:dyDescent="0.3">
      <c r="A29" s="661" t="s">
        <v>580</v>
      </c>
      <c r="B29" s="662" t="s">
        <v>581</v>
      </c>
      <c r="C29" s="663" t="s">
        <v>585</v>
      </c>
      <c r="D29" s="664" t="s">
        <v>2450</v>
      </c>
      <c r="E29" s="663" t="s">
        <v>6902</v>
      </c>
      <c r="F29" s="664" t="s">
        <v>6903</v>
      </c>
      <c r="G29" s="663" t="s">
        <v>4602</v>
      </c>
      <c r="H29" s="663" t="s">
        <v>4603</v>
      </c>
      <c r="I29" s="665">
        <v>38.090000000000011</v>
      </c>
      <c r="J29" s="665">
        <v>260</v>
      </c>
      <c r="K29" s="666">
        <v>9904.35</v>
      </c>
    </row>
    <row r="30" spans="1:11" ht="14.4" customHeight="1" x14ac:dyDescent="0.3">
      <c r="A30" s="661" t="s">
        <v>580</v>
      </c>
      <c r="B30" s="662" t="s">
        <v>581</v>
      </c>
      <c r="C30" s="663" t="s">
        <v>585</v>
      </c>
      <c r="D30" s="664" t="s">
        <v>2450</v>
      </c>
      <c r="E30" s="663" t="s">
        <v>6902</v>
      </c>
      <c r="F30" s="664" t="s">
        <v>6903</v>
      </c>
      <c r="G30" s="663" t="s">
        <v>4604</v>
      </c>
      <c r="H30" s="663" t="s">
        <v>4605</v>
      </c>
      <c r="I30" s="665">
        <v>33.800000000000004</v>
      </c>
      <c r="J30" s="665">
        <v>200</v>
      </c>
      <c r="K30" s="666">
        <v>6759.7200000000021</v>
      </c>
    </row>
    <row r="31" spans="1:11" ht="14.4" customHeight="1" x14ac:dyDescent="0.3">
      <c r="A31" s="661" t="s">
        <v>580</v>
      </c>
      <c r="B31" s="662" t="s">
        <v>581</v>
      </c>
      <c r="C31" s="663" t="s">
        <v>585</v>
      </c>
      <c r="D31" s="664" t="s">
        <v>2450</v>
      </c>
      <c r="E31" s="663" t="s">
        <v>6902</v>
      </c>
      <c r="F31" s="664" t="s">
        <v>6903</v>
      </c>
      <c r="G31" s="663" t="s">
        <v>4606</v>
      </c>
      <c r="H31" s="663" t="s">
        <v>4607</v>
      </c>
      <c r="I31" s="665">
        <v>241.5</v>
      </c>
      <c r="J31" s="665">
        <v>10</v>
      </c>
      <c r="K31" s="666">
        <v>2415</v>
      </c>
    </row>
    <row r="32" spans="1:11" ht="14.4" customHeight="1" x14ac:dyDescent="0.3">
      <c r="A32" s="661" t="s">
        <v>580</v>
      </c>
      <c r="B32" s="662" t="s">
        <v>581</v>
      </c>
      <c r="C32" s="663" t="s">
        <v>585</v>
      </c>
      <c r="D32" s="664" t="s">
        <v>2450</v>
      </c>
      <c r="E32" s="663" t="s">
        <v>6904</v>
      </c>
      <c r="F32" s="664" t="s">
        <v>6905</v>
      </c>
      <c r="G32" s="663" t="s">
        <v>4608</v>
      </c>
      <c r="H32" s="663" t="s">
        <v>4609</v>
      </c>
      <c r="I32" s="665">
        <v>11.145714285714288</v>
      </c>
      <c r="J32" s="665">
        <v>350</v>
      </c>
      <c r="K32" s="666">
        <v>3901</v>
      </c>
    </row>
    <row r="33" spans="1:11" ht="14.4" customHeight="1" x14ac:dyDescent="0.3">
      <c r="A33" s="661" t="s">
        <v>580</v>
      </c>
      <c r="B33" s="662" t="s">
        <v>581</v>
      </c>
      <c r="C33" s="663" t="s">
        <v>585</v>
      </c>
      <c r="D33" s="664" t="s">
        <v>2450</v>
      </c>
      <c r="E33" s="663" t="s">
        <v>6904</v>
      </c>
      <c r="F33" s="664" t="s">
        <v>6905</v>
      </c>
      <c r="G33" s="663" t="s">
        <v>4610</v>
      </c>
      <c r="H33" s="663" t="s">
        <v>4611</v>
      </c>
      <c r="I33" s="665">
        <v>1.093</v>
      </c>
      <c r="J33" s="665">
        <v>2560</v>
      </c>
      <c r="K33" s="666">
        <v>2798.2200000000003</v>
      </c>
    </row>
    <row r="34" spans="1:11" ht="14.4" customHeight="1" x14ac:dyDescent="0.3">
      <c r="A34" s="661" t="s">
        <v>580</v>
      </c>
      <c r="B34" s="662" t="s">
        <v>581</v>
      </c>
      <c r="C34" s="663" t="s">
        <v>585</v>
      </c>
      <c r="D34" s="664" t="s">
        <v>2450</v>
      </c>
      <c r="E34" s="663" t="s">
        <v>6904</v>
      </c>
      <c r="F34" s="664" t="s">
        <v>6905</v>
      </c>
      <c r="G34" s="663" t="s">
        <v>4612</v>
      </c>
      <c r="H34" s="663" t="s">
        <v>4613</v>
      </c>
      <c r="I34" s="665">
        <v>1.6766666666666665</v>
      </c>
      <c r="J34" s="665">
        <v>300</v>
      </c>
      <c r="K34" s="666">
        <v>503</v>
      </c>
    </row>
    <row r="35" spans="1:11" ht="14.4" customHeight="1" x14ac:dyDescent="0.3">
      <c r="A35" s="661" t="s">
        <v>580</v>
      </c>
      <c r="B35" s="662" t="s">
        <v>581</v>
      </c>
      <c r="C35" s="663" t="s">
        <v>585</v>
      </c>
      <c r="D35" s="664" t="s">
        <v>2450</v>
      </c>
      <c r="E35" s="663" t="s">
        <v>6904</v>
      </c>
      <c r="F35" s="664" t="s">
        <v>6905</v>
      </c>
      <c r="G35" s="663" t="s">
        <v>4614</v>
      </c>
      <c r="H35" s="663" t="s">
        <v>4615</v>
      </c>
      <c r="I35" s="665">
        <v>0.47666666666666663</v>
      </c>
      <c r="J35" s="665">
        <v>600</v>
      </c>
      <c r="K35" s="666">
        <v>286</v>
      </c>
    </row>
    <row r="36" spans="1:11" ht="14.4" customHeight="1" x14ac:dyDescent="0.3">
      <c r="A36" s="661" t="s">
        <v>580</v>
      </c>
      <c r="B36" s="662" t="s">
        <v>581</v>
      </c>
      <c r="C36" s="663" t="s">
        <v>585</v>
      </c>
      <c r="D36" s="664" t="s">
        <v>2450</v>
      </c>
      <c r="E36" s="663" t="s">
        <v>6904</v>
      </c>
      <c r="F36" s="664" t="s">
        <v>6905</v>
      </c>
      <c r="G36" s="663" t="s">
        <v>4616</v>
      </c>
      <c r="H36" s="663" t="s">
        <v>4617</v>
      </c>
      <c r="I36" s="665">
        <v>0.67100000000000004</v>
      </c>
      <c r="J36" s="665">
        <v>1900</v>
      </c>
      <c r="K36" s="666">
        <v>1276</v>
      </c>
    </row>
    <row r="37" spans="1:11" ht="14.4" customHeight="1" x14ac:dyDescent="0.3">
      <c r="A37" s="661" t="s">
        <v>580</v>
      </c>
      <c r="B37" s="662" t="s">
        <v>581</v>
      </c>
      <c r="C37" s="663" t="s">
        <v>585</v>
      </c>
      <c r="D37" s="664" t="s">
        <v>2450</v>
      </c>
      <c r="E37" s="663" t="s">
        <v>6904</v>
      </c>
      <c r="F37" s="664" t="s">
        <v>6905</v>
      </c>
      <c r="G37" s="663" t="s">
        <v>4618</v>
      </c>
      <c r="H37" s="663" t="s">
        <v>4619</v>
      </c>
      <c r="I37" s="665">
        <v>5.33</v>
      </c>
      <c r="J37" s="665">
        <v>100</v>
      </c>
      <c r="K37" s="666">
        <v>533</v>
      </c>
    </row>
    <row r="38" spans="1:11" ht="14.4" customHeight="1" x14ac:dyDescent="0.3">
      <c r="A38" s="661" t="s">
        <v>580</v>
      </c>
      <c r="B38" s="662" t="s">
        <v>581</v>
      </c>
      <c r="C38" s="663" t="s">
        <v>585</v>
      </c>
      <c r="D38" s="664" t="s">
        <v>2450</v>
      </c>
      <c r="E38" s="663" t="s">
        <v>6904</v>
      </c>
      <c r="F38" s="664" t="s">
        <v>6905</v>
      </c>
      <c r="G38" s="663" t="s">
        <v>4618</v>
      </c>
      <c r="H38" s="663" t="s">
        <v>4620</v>
      </c>
      <c r="I38" s="665">
        <v>5.32</v>
      </c>
      <c r="J38" s="665">
        <v>200</v>
      </c>
      <c r="K38" s="666">
        <v>1064</v>
      </c>
    </row>
    <row r="39" spans="1:11" ht="14.4" customHeight="1" x14ac:dyDescent="0.3">
      <c r="A39" s="661" t="s">
        <v>580</v>
      </c>
      <c r="B39" s="662" t="s">
        <v>581</v>
      </c>
      <c r="C39" s="663" t="s">
        <v>585</v>
      </c>
      <c r="D39" s="664" t="s">
        <v>2450</v>
      </c>
      <c r="E39" s="663" t="s">
        <v>6904</v>
      </c>
      <c r="F39" s="664" t="s">
        <v>6905</v>
      </c>
      <c r="G39" s="663" t="s">
        <v>4621</v>
      </c>
      <c r="H39" s="663" t="s">
        <v>4622</v>
      </c>
      <c r="I39" s="665">
        <v>2.46</v>
      </c>
      <c r="J39" s="665">
        <v>400</v>
      </c>
      <c r="K39" s="666">
        <v>984.5</v>
      </c>
    </row>
    <row r="40" spans="1:11" ht="14.4" customHeight="1" x14ac:dyDescent="0.3">
      <c r="A40" s="661" t="s">
        <v>580</v>
      </c>
      <c r="B40" s="662" t="s">
        <v>581</v>
      </c>
      <c r="C40" s="663" t="s">
        <v>585</v>
      </c>
      <c r="D40" s="664" t="s">
        <v>2450</v>
      </c>
      <c r="E40" s="663" t="s">
        <v>6904</v>
      </c>
      <c r="F40" s="664" t="s">
        <v>6905</v>
      </c>
      <c r="G40" s="663" t="s">
        <v>4621</v>
      </c>
      <c r="H40" s="663" t="s">
        <v>4623</v>
      </c>
      <c r="I40" s="665">
        <v>2.4649999999999999</v>
      </c>
      <c r="J40" s="665">
        <v>200</v>
      </c>
      <c r="K40" s="666">
        <v>493</v>
      </c>
    </row>
    <row r="41" spans="1:11" ht="14.4" customHeight="1" x14ac:dyDescent="0.3">
      <c r="A41" s="661" t="s">
        <v>580</v>
      </c>
      <c r="B41" s="662" t="s">
        <v>581</v>
      </c>
      <c r="C41" s="663" t="s">
        <v>585</v>
      </c>
      <c r="D41" s="664" t="s">
        <v>2450</v>
      </c>
      <c r="E41" s="663" t="s">
        <v>6904</v>
      </c>
      <c r="F41" s="664" t="s">
        <v>6905</v>
      </c>
      <c r="G41" s="663" t="s">
        <v>4624</v>
      </c>
      <c r="H41" s="663" t="s">
        <v>4625</v>
      </c>
      <c r="I41" s="665">
        <v>5.950909090909092</v>
      </c>
      <c r="J41" s="665">
        <v>900</v>
      </c>
      <c r="K41" s="666">
        <v>5402.5</v>
      </c>
    </row>
    <row r="42" spans="1:11" ht="14.4" customHeight="1" x14ac:dyDescent="0.3">
      <c r="A42" s="661" t="s">
        <v>580</v>
      </c>
      <c r="B42" s="662" t="s">
        <v>581</v>
      </c>
      <c r="C42" s="663" t="s">
        <v>585</v>
      </c>
      <c r="D42" s="664" t="s">
        <v>2450</v>
      </c>
      <c r="E42" s="663" t="s">
        <v>6904</v>
      </c>
      <c r="F42" s="664" t="s">
        <v>6905</v>
      </c>
      <c r="G42" s="663" t="s">
        <v>4626</v>
      </c>
      <c r="H42" s="663" t="s">
        <v>4627</v>
      </c>
      <c r="I42" s="665">
        <v>194.60874999999999</v>
      </c>
      <c r="J42" s="665">
        <v>15</v>
      </c>
      <c r="K42" s="666">
        <v>2907.69</v>
      </c>
    </row>
    <row r="43" spans="1:11" ht="14.4" customHeight="1" x14ac:dyDescent="0.3">
      <c r="A43" s="661" t="s">
        <v>580</v>
      </c>
      <c r="B43" s="662" t="s">
        <v>581</v>
      </c>
      <c r="C43" s="663" t="s">
        <v>585</v>
      </c>
      <c r="D43" s="664" t="s">
        <v>2450</v>
      </c>
      <c r="E43" s="663" t="s">
        <v>6904</v>
      </c>
      <c r="F43" s="664" t="s">
        <v>6905</v>
      </c>
      <c r="G43" s="663" t="s">
        <v>4628</v>
      </c>
      <c r="H43" s="663" t="s">
        <v>4629</v>
      </c>
      <c r="I43" s="665">
        <v>1.9</v>
      </c>
      <c r="J43" s="665">
        <v>50</v>
      </c>
      <c r="K43" s="666">
        <v>95</v>
      </c>
    </row>
    <row r="44" spans="1:11" ht="14.4" customHeight="1" x14ac:dyDescent="0.3">
      <c r="A44" s="661" t="s">
        <v>580</v>
      </c>
      <c r="B44" s="662" t="s">
        <v>581</v>
      </c>
      <c r="C44" s="663" t="s">
        <v>585</v>
      </c>
      <c r="D44" s="664" t="s">
        <v>2450</v>
      </c>
      <c r="E44" s="663" t="s">
        <v>6904</v>
      </c>
      <c r="F44" s="664" t="s">
        <v>6905</v>
      </c>
      <c r="G44" s="663" t="s">
        <v>4630</v>
      </c>
      <c r="H44" s="663" t="s">
        <v>4631</v>
      </c>
      <c r="I44" s="665">
        <v>1.9812500000000002</v>
      </c>
      <c r="J44" s="665">
        <v>400</v>
      </c>
      <c r="K44" s="666">
        <v>792.5</v>
      </c>
    </row>
    <row r="45" spans="1:11" ht="14.4" customHeight="1" x14ac:dyDescent="0.3">
      <c r="A45" s="661" t="s">
        <v>580</v>
      </c>
      <c r="B45" s="662" t="s">
        <v>581</v>
      </c>
      <c r="C45" s="663" t="s">
        <v>585</v>
      </c>
      <c r="D45" s="664" t="s">
        <v>2450</v>
      </c>
      <c r="E45" s="663" t="s">
        <v>6904</v>
      </c>
      <c r="F45" s="664" t="s">
        <v>6905</v>
      </c>
      <c r="G45" s="663" t="s">
        <v>4632</v>
      </c>
      <c r="H45" s="663" t="s">
        <v>4633</v>
      </c>
      <c r="I45" s="665">
        <v>1.9788888888888891</v>
      </c>
      <c r="J45" s="665">
        <v>550</v>
      </c>
      <c r="K45" s="666">
        <v>1089.5</v>
      </c>
    </row>
    <row r="46" spans="1:11" ht="14.4" customHeight="1" x14ac:dyDescent="0.3">
      <c r="A46" s="661" t="s">
        <v>580</v>
      </c>
      <c r="B46" s="662" t="s">
        <v>581</v>
      </c>
      <c r="C46" s="663" t="s">
        <v>585</v>
      </c>
      <c r="D46" s="664" t="s">
        <v>2450</v>
      </c>
      <c r="E46" s="663" t="s">
        <v>6904</v>
      </c>
      <c r="F46" s="664" t="s">
        <v>6905</v>
      </c>
      <c r="G46" s="663" t="s">
        <v>4634</v>
      </c>
      <c r="H46" s="663" t="s">
        <v>4635</v>
      </c>
      <c r="I46" s="665">
        <v>1.9249999999999998</v>
      </c>
      <c r="J46" s="665">
        <v>100</v>
      </c>
      <c r="K46" s="666">
        <v>192.5</v>
      </c>
    </row>
    <row r="47" spans="1:11" ht="14.4" customHeight="1" x14ac:dyDescent="0.3">
      <c r="A47" s="661" t="s">
        <v>580</v>
      </c>
      <c r="B47" s="662" t="s">
        <v>581</v>
      </c>
      <c r="C47" s="663" t="s">
        <v>585</v>
      </c>
      <c r="D47" s="664" t="s">
        <v>2450</v>
      </c>
      <c r="E47" s="663" t="s">
        <v>6904</v>
      </c>
      <c r="F47" s="664" t="s">
        <v>6905</v>
      </c>
      <c r="G47" s="663" t="s">
        <v>4636</v>
      </c>
      <c r="H47" s="663" t="s">
        <v>4637</v>
      </c>
      <c r="I47" s="665">
        <v>4.82</v>
      </c>
      <c r="J47" s="665">
        <v>30</v>
      </c>
      <c r="K47" s="666">
        <v>144.60000000000002</v>
      </c>
    </row>
    <row r="48" spans="1:11" ht="14.4" customHeight="1" x14ac:dyDescent="0.3">
      <c r="A48" s="661" t="s">
        <v>580</v>
      </c>
      <c r="B48" s="662" t="s">
        <v>581</v>
      </c>
      <c r="C48" s="663" t="s">
        <v>585</v>
      </c>
      <c r="D48" s="664" t="s">
        <v>2450</v>
      </c>
      <c r="E48" s="663" t="s">
        <v>6904</v>
      </c>
      <c r="F48" s="664" t="s">
        <v>6905</v>
      </c>
      <c r="G48" s="663" t="s">
        <v>4638</v>
      </c>
      <c r="H48" s="663" t="s">
        <v>4639</v>
      </c>
      <c r="I48" s="665">
        <v>1.5000000000000001E-2</v>
      </c>
      <c r="J48" s="665">
        <v>390</v>
      </c>
      <c r="K48" s="666">
        <v>5.8</v>
      </c>
    </row>
    <row r="49" spans="1:11" ht="14.4" customHeight="1" x14ac:dyDescent="0.3">
      <c r="A49" s="661" t="s">
        <v>580</v>
      </c>
      <c r="B49" s="662" t="s">
        <v>581</v>
      </c>
      <c r="C49" s="663" t="s">
        <v>585</v>
      </c>
      <c r="D49" s="664" t="s">
        <v>2450</v>
      </c>
      <c r="E49" s="663" t="s">
        <v>6904</v>
      </c>
      <c r="F49" s="664" t="s">
        <v>6905</v>
      </c>
      <c r="G49" s="663" t="s">
        <v>4640</v>
      </c>
      <c r="H49" s="663" t="s">
        <v>4641</v>
      </c>
      <c r="I49" s="665">
        <v>2.165</v>
      </c>
      <c r="J49" s="665">
        <v>100</v>
      </c>
      <c r="K49" s="666">
        <v>216.5</v>
      </c>
    </row>
    <row r="50" spans="1:11" ht="14.4" customHeight="1" x14ac:dyDescent="0.3">
      <c r="A50" s="661" t="s">
        <v>580</v>
      </c>
      <c r="B50" s="662" t="s">
        <v>581</v>
      </c>
      <c r="C50" s="663" t="s">
        <v>585</v>
      </c>
      <c r="D50" s="664" t="s">
        <v>2450</v>
      </c>
      <c r="E50" s="663" t="s">
        <v>6904</v>
      </c>
      <c r="F50" s="664" t="s">
        <v>6905</v>
      </c>
      <c r="G50" s="663" t="s">
        <v>4640</v>
      </c>
      <c r="H50" s="663" t="s">
        <v>4642</v>
      </c>
      <c r="I50" s="665">
        <v>2.16</v>
      </c>
      <c r="J50" s="665">
        <v>50</v>
      </c>
      <c r="K50" s="666">
        <v>108</v>
      </c>
    </row>
    <row r="51" spans="1:11" ht="14.4" customHeight="1" x14ac:dyDescent="0.3">
      <c r="A51" s="661" t="s">
        <v>580</v>
      </c>
      <c r="B51" s="662" t="s">
        <v>581</v>
      </c>
      <c r="C51" s="663" t="s">
        <v>585</v>
      </c>
      <c r="D51" s="664" t="s">
        <v>2450</v>
      </c>
      <c r="E51" s="663" t="s">
        <v>6904</v>
      </c>
      <c r="F51" s="664" t="s">
        <v>6905</v>
      </c>
      <c r="G51" s="663" t="s">
        <v>4643</v>
      </c>
      <c r="H51" s="663" t="s">
        <v>4644</v>
      </c>
      <c r="I51" s="665">
        <v>2.61</v>
      </c>
      <c r="J51" s="665">
        <v>500</v>
      </c>
      <c r="K51" s="666">
        <v>1305</v>
      </c>
    </row>
    <row r="52" spans="1:11" ht="14.4" customHeight="1" x14ac:dyDescent="0.3">
      <c r="A52" s="661" t="s">
        <v>580</v>
      </c>
      <c r="B52" s="662" t="s">
        <v>581</v>
      </c>
      <c r="C52" s="663" t="s">
        <v>585</v>
      </c>
      <c r="D52" s="664" t="s">
        <v>2450</v>
      </c>
      <c r="E52" s="663" t="s">
        <v>6904</v>
      </c>
      <c r="F52" s="664" t="s">
        <v>6905</v>
      </c>
      <c r="G52" s="663" t="s">
        <v>4645</v>
      </c>
      <c r="H52" s="663" t="s">
        <v>4646</v>
      </c>
      <c r="I52" s="665">
        <v>2.1749999999999998</v>
      </c>
      <c r="J52" s="665">
        <v>100</v>
      </c>
      <c r="K52" s="666">
        <v>217.5</v>
      </c>
    </row>
    <row r="53" spans="1:11" ht="14.4" customHeight="1" x14ac:dyDescent="0.3">
      <c r="A53" s="661" t="s">
        <v>580</v>
      </c>
      <c r="B53" s="662" t="s">
        <v>581</v>
      </c>
      <c r="C53" s="663" t="s">
        <v>585</v>
      </c>
      <c r="D53" s="664" t="s">
        <v>2450</v>
      </c>
      <c r="E53" s="663" t="s">
        <v>6904</v>
      </c>
      <c r="F53" s="664" t="s">
        <v>6905</v>
      </c>
      <c r="G53" s="663" t="s">
        <v>4647</v>
      </c>
      <c r="H53" s="663" t="s">
        <v>4648</v>
      </c>
      <c r="I53" s="665">
        <v>2.85</v>
      </c>
      <c r="J53" s="665">
        <v>150</v>
      </c>
      <c r="K53" s="666">
        <v>427.5</v>
      </c>
    </row>
    <row r="54" spans="1:11" ht="14.4" customHeight="1" x14ac:dyDescent="0.3">
      <c r="A54" s="661" t="s">
        <v>580</v>
      </c>
      <c r="B54" s="662" t="s">
        <v>581</v>
      </c>
      <c r="C54" s="663" t="s">
        <v>585</v>
      </c>
      <c r="D54" s="664" t="s">
        <v>2450</v>
      </c>
      <c r="E54" s="663" t="s">
        <v>6904</v>
      </c>
      <c r="F54" s="664" t="s">
        <v>6905</v>
      </c>
      <c r="G54" s="663" t="s">
        <v>4649</v>
      </c>
      <c r="H54" s="663" t="s">
        <v>4650</v>
      </c>
      <c r="I54" s="665">
        <v>6.0499999999999989</v>
      </c>
      <c r="J54" s="665">
        <v>420</v>
      </c>
      <c r="K54" s="666">
        <v>2541</v>
      </c>
    </row>
    <row r="55" spans="1:11" ht="14.4" customHeight="1" x14ac:dyDescent="0.3">
      <c r="A55" s="661" t="s">
        <v>580</v>
      </c>
      <c r="B55" s="662" t="s">
        <v>581</v>
      </c>
      <c r="C55" s="663" t="s">
        <v>585</v>
      </c>
      <c r="D55" s="664" t="s">
        <v>2450</v>
      </c>
      <c r="E55" s="663" t="s">
        <v>6904</v>
      </c>
      <c r="F55" s="664" t="s">
        <v>6905</v>
      </c>
      <c r="G55" s="663" t="s">
        <v>4651</v>
      </c>
      <c r="H55" s="663" t="s">
        <v>4652</v>
      </c>
      <c r="I55" s="665">
        <v>2.0566666666666666</v>
      </c>
      <c r="J55" s="665">
        <v>20</v>
      </c>
      <c r="K55" s="666">
        <v>41.150000000000006</v>
      </c>
    </row>
    <row r="56" spans="1:11" ht="14.4" customHeight="1" x14ac:dyDescent="0.3">
      <c r="A56" s="661" t="s">
        <v>580</v>
      </c>
      <c r="B56" s="662" t="s">
        <v>581</v>
      </c>
      <c r="C56" s="663" t="s">
        <v>585</v>
      </c>
      <c r="D56" s="664" t="s">
        <v>2450</v>
      </c>
      <c r="E56" s="663" t="s">
        <v>6904</v>
      </c>
      <c r="F56" s="664" t="s">
        <v>6905</v>
      </c>
      <c r="G56" s="663" t="s">
        <v>4653</v>
      </c>
      <c r="H56" s="663" t="s">
        <v>4654</v>
      </c>
      <c r="I56" s="665">
        <v>5.13</v>
      </c>
      <c r="J56" s="665">
        <v>360</v>
      </c>
      <c r="K56" s="666">
        <v>1846.8000000000002</v>
      </c>
    </row>
    <row r="57" spans="1:11" ht="14.4" customHeight="1" x14ac:dyDescent="0.3">
      <c r="A57" s="661" t="s">
        <v>580</v>
      </c>
      <c r="B57" s="662" t="s">
        <v>581</v>
      </c>
      <c r="C57" s="663" t="s">
        <v>585</v>
      </c>
      <c r="D57" s="664" t="s">
        <v>2450</v>
      </c>
      <c r="E57" s="663" t="s">
        <v>6904</v>
      </c>
      <c r="F57" s="664" t="s">
        <v>6905</v>
      </c>
      <c r="G57" s="663" t="s">
        <v>4655</v>
      </c>
      <c r="H57" s="663" t="s">
        <v>4656</v>
      </c>
      <c r="I57" s="665">
        <v>17.98</v>
      </c>
      <c r="J57" s="665">
        <v>200</v>
      </c>
      <c r="K57" s="666">
        <v>3596</v>
      </c>
    </row>
    <row r="58" spans="1:11" ht="14.4" customHeight="1" x14ac:dyDescent="0.3">
      <c r="A58" s="661" t="s">
        <v>580</v>
      </c>
      <c r="B58" s="662" t="s">
        <v>581</v>
      </c>
      <c r="C58" s="663" t="s">
        <v>585</v>
      </c>
      <c r="D58" s="664" t="s">
        <v>2450</v>
      </c>
      <c r="E58" s="663" t="s">
        <v>6904</v>
      </c>
      <c r="F58" s="664" t="s">
        <v>6905</v>
      </c>
      <c r="G58" s="663" t="s">
        <v>4657</v>
      </c>
      <c r="H58" s="663" t="s">
        <v>4658</v>
      </c>
      <c r="I58" s="665">
        <v>17.982857142857146</v>
      </c>
      <c r="J58" s="665">
        <v>450</v>
      </c>
      <c r="K58" s="666">
        <v>8092</v>
      </c>
    </row>
    <row r="59" spans="1:11" ht="14.4" customHeight="1" x14ac:dyDescent="0.3">
      <c r="A59" s="661" t="s">
        <v>580</v>
      </c>
      <c r="B59" s="662" t="s">
        <v>581</v>
      </c>
      <c r="C59" s="663" t="s">
        <v>585</v>
      </c>
      <c r="D59" s="664" t="s">
        <v>2450</v>
      </c>
      <c r="E59" s="663" t="s">
        <v>6904</v>
      </c>
      <c r="F59" s="664" t="s">
        <v>6905</v>
      </c>
      <c r="G59" s="663" t="s">
        <v>4659</v>
      </c>
      <c r="H59" s="663" t="s">
        <v>4660</v>
      </c>
      <c r="I59" s="665">
        <v>1.69</v>
      </c>
      <c r="J59" s="665">
        <v>5</v>
      </c>
      <c r="K59" s="666">
        <v>8.4499999999999993</v>
      </c>
    </row>
    <row r="60" spans="1:11" ht="14.4" customHeight="1" x14ac:dyDescent="0.3">
      <c r="A60" s="661" t="s">
        <v>580</v>
      </c>
      <c r="B60" s="662" t="s">
        <v>581</v>
      </c>
      <c r="C60" s="663" t="s">
        <v>585</v>
      </c>
      <c r="D60" s="664" t="s">
        <v>2450</v>
      </c>
      <c r="E60" s="663" t="s">
        <v>6904</v>
      </c>
      <c r="F60" s="664" t="s">
        <v>6905</v>
      </c>
      <c r="G60" s="663" t="s">
        <v>4661</v>
      </c>
      <c r="H60" s="663" t="s">
        <v>4662</v>
      </c>
      <c r="I60" s="665">
        <v>17.982000000000003</v>
      </c>
      <c r="J60" s="665">
        <v>350</v>
      </c>
      <c r="K60" s="666">
        <v>6294</v>
      </c>
    </row>
    <row r="61" spans="1:11" ht="14.4" customHeight="1" x14ac:dyDescent="0.3">
      <c r="A61" s="661" t="s">
        <v>580</v>
      </c>
      <c r="B61" s="662" t="s">
        <v>581</v>
      </c>
      <c r="C61" s="663" t="s">
        <v>585</v>
      </c>
      <c r="D61" s="664" t="s">
        <v>2450</v>
      </c>
      <c r="E61" s="663" t="s">
        <v>6904</v>
      </c>
      <c r="F61" s="664" t="s">
        <v>6905</v>
      </c>
      <c r="G61" s="663" t="s">
        <v>4663</v>
      </c>
      <c r="H61" s="663" t="s">
        <v>4664</v>
      </c>
      <c r="I61" s="665">
        <v>12.10375</v>
      </c>
      <c r="J61" s="665">
        <v>160</v>
      </c>
      <c r="K61" s="666">
        <v>1936.6000000000001</v>
      </c>
    </row>
    <row r="62" spans="1:11" ht="14.4" customHeight="1" x14ac:dyDescent="0.3">
      <c r="A62" s="661" t="s">
        <v>580</v>
      </c>
      <c r="B62" s="662" t="s">
        <v>581</v>
      </c>
      <c r="C62" s="663" t="s">
        <v>585</v>
      </c>
      <c r="D62" s="664" t="s">
        <v>2450</v>
      </c>
      <c r="E62" s="663" t="s">
        <v>6904</v>
      </c>
      <c r="F62" s="664" t="s">
        <v>6905</v>
      </c>
      <c r="G62" s="663" t="s">
        <v>4665</v>
      </c>
      <c r="H62" s="663" t="s">
        <v>4666</v>
      </c>
      <c r="I62" s="665">
        <v>2.52</v>
      </c>
      <c r="J62" s="665">
        <v>150</v>
      </c>
      <c r="K62" s="666">
        <v>378</v>
      </c>
    </row>
    <row r="63" spans="1:11" ht="14.4" customHeight="1" x14ac:dyDescent="0.3">
      <c r="A63" s="661" t="s">
        <v>580</v>
      </c>
      <c r="B63" s="662" t="s">
        <v>581</v>
      </c>
      <c r="C63" s="663" t="s">
        <v>585</v>
      </c>
      <c r="D63" s="664" t="s">
        <v>2450</v>
      </c>
      <c r="E63" s="663" t="s">
        <v>6904</v>
      </c>
      <c r="F63" s="664" t="s">
        <v>6905</v>
      </c>
      <c r="G63" s="663" t="s">
        <v>4667</v>
      </c>
      <c r="H63" s="663" t="s">
        <v>4668</v>
      </c>
      <c r="I63" s="665">
        <v>13.202500000000001</v>
      </c>
      <c r="J63" s="665">
        <v>334</v>
      </c>
      <c r="K63" s="666">
        <v>4409.6900000000005</v>
      </c>
    </row>
    <row r="64" spans="1:11" ht="14.4" customHeight="1" x14ac:dyDescent="0.3">
      <c r="A64" s="661" t="s">
        <v>580</v>
      </c>
      <c r="B64" s="662" t="s">
        <v>581</v>
      </c>
      <c r="C64" s="663" t="s">
        <v>585</v>
      </c>
      <c r="D64" s="664" t="s">
        <v>2450</v>
      </c>
      <c r="E64" s="663" t="s">
        <v>6904</v>
      </c>
      <c r="F64" s="664" t="s">
        <v>6905</v>
      </c>
      <c r="G64" s="663" t="s">
        <v>4669</v>
      </c>
      <c r="H64" s="663" t="s">
        <v>4670</v>
      </c>
      <c r="I64" s="665">
        <v>13.201000000000002</v>
      </c>
      <c r="J64" s="665">
        <v>260</v>
      </c>
      <c r="K64" s="666">
        <v>3432.2</v>
      </c>
    </row>
    <row r="65" spans="1:11" ht="14.4" customHeight="1" x14ac:dyDescent="0.3">
      <c r="A65" s="661" t="s">
        <v>580</v>
      </c>
      <c r="B65" s="662" t="s">
        <v>581</v>
      </c>
      <c r="C65" s="663" t="s">
        <v>585</v>
      </c>
      <c r="D65" s="664" t="s">
        <v>2450</v>
      </c>
      <c r="E65" s="663" t="s">
        <v>6904</v>
      </c>
      <c r="F65" s="664" t="s">
        <v>6905</v>
      </c>
      <c r="G65" s="663" t="s">
        <v>4671</v>
      </c>
      <c r="H65" s="663" t="s">
        <v>4672</v>
      </c>
      <c r="I65" s="665">
        <v>13.199999999999998</v>
      </c>
      <c r="J65" s="665">
        <v>30</v>
      </c>
      <c r="K65" s="666">
        <v>396</v>
      </c>
    </row>
    <row r="66" spans="1:11" ht="14.4" customHeight="1" x14ac:dyDescent="0.3">
      <c r="A66" s="661" t="s">
        <v>580</v>
      </c>
      <c r="B66" s="662" t="s">
        <v>581</v>
      </c>
      <c r="C66" s="663" t="s">
        <v>585</v>
      </c>
      <c r="D66" s="664" t="s">
        <v>2450</v>
      </c>
      <c r="E66" s="663" t="s">
        <v>6904</v>
      </c>
      <c r="F66" s="664" t="s">
        <v>6905</v>
      </c>
      <c r="G66" s="663" t="s">
        <v>4673</v>
      </c>
      <c r="H66" s="663" t="s">
        <v>4674</v>
      </c>
      <c r="I66" s="665">
        <v>21.237999999999996</v>
      </c>
      <c r="J66" s="665">
        <v>40</v>
      </c>
      <c r="K66" s="666">
        <v>849.50000000000011</v>
      </c>
    </row>
    <row r="67" spans="1:11" ht="14.4" customHeight="1" x14ac:dyDescent="0.3">
      <c r="A67" s="661" t="s">
        <v>580</v>
      </c>
      <c r="B67" s="662" t="s">
        <v>581</v>
      </c>
      <c r="C67" s="663" t="s">
        <v>585</v>
      </c>
      <c r="D67" s="664" t="s">
        <v>2450</v>
      </c>
      <c r="E67" s="663" t="s">
        <v>6904</v>
      </c>
      <c r="F67" s="664" t="s">
        <v>6905</v>
      </c>
      <c r="G67" s="663" t="s">
        <v>4675</v>
      </c>
      <c r="H67" s="663" t="s">
        <v>4676</v>
      </c>
      <c r="I67" s="665">
        <v>21.237999999999996</v>
      </c>
      <c r="J67" s="665">
        <v>45</v>
      </c>
      <c r="K67" s="666">
        <v>955.65000000000009</v>
      </c>
    </row>
    <row r="68" spans="1:11" ht="14.4" customHeight="1" x14ac:dyDescent="0.3">
      <c r="A68" s="661" t="s">
        <v>580</v>
      </c>
      <c r="B68" s="662" t="s">
        <v>581</v>
      </c>
      <c r="C68" s="663" t="s">
        <v>585</v>
      </c>
      <c r="D68" s="664" t="s">
        <v>2450</v>
      </c>
      <c r="E68" s="663" t="s">
        <v>6904</v>
      </c>
      <c r="F68" s="664" t="s">
        <v>6905</v>
      </c>
      <c r="G68" s="663" t="s">
        <v>4677</v>
      </c>
      <c r="H68" s="663" t="s">
        <v>4678</v>
      </c>
      <c r="I68" s="665">
        <v>13.206666666666669</v>
      </c>
      <c r="J68" s="665">
        <v>40</v>
      </c>
      <c r="K68" s="666">
        <v>528.20000000000005</v>
      </c>
    </row>
    <row r="69" spans="1:11" ht="14.4" customHeight="1" x14ac:dyDescent="0.3">
      <c r="A69" s="661" t="s">
        <v>580</v>
      </c>
      <c r="B69" s="662" t="s">
        <v>581</v>
      </c>
      <c r="C69" s="663" t="s">
        <v>585</v>
      </c>
      <c r="D69" s="664" t="s">
        <v>2450</v>
      </c>
      <c r="E69" s="663" t="s">
        <v>6904</v>
      </c>
      <c r="F69" s="664" t="s">
        <v>6905</v>
      </c>
      <c r="G69" s="663" t="s">
        <v>4679</v>
      </c>
      <c r="H69" s="663" t="s">
        <v>4680</v>
      </c>
      <c r="I69" s="665">
        <v>2.2833333333333332</v>
      </c>
      <c r="J69" s="665">
        <v>120</v>
      </c>
      <c r="K69" s="666">
        <v>274.10000000000002</v>
      </c>
    </row>
    <row r="70" spans="1:11" ht="14.4" customHeight="1" x14ac:dyDescent="0.3">
      <c r="A70" s="661" t="s">
        <v>580</v>
      </c>
      <c r="B70" s="662" t="s">
        <v>581</v>
      </c>
      <c r="C70" s="663" t="s">
        <v>585</v>
      </c>
      <c r="D70" s="664" t="s">
        <v>2450</v>
      </c>
      <c r="E70" s="663" t="s">
        <v>6904</v>
      </c>
      <c r="F70" s="664" t="s">
        <v>6905</v>
      </c>
      <c r="G70" s="663" t="s">
        <v>4681</v>
      </c>
      <c r="H70" s="663" t="s">
        <v>4682</v>
      </c>
      <c r="I70" s="665">
        <v>9.59</v>
      </c>
      <c r="J70" s="665">
        <v>400</v>
      </c>
      <c r="K70" s="666">
        <v>3836</v>
      </c>
    </row>
    <row r="71" spans="1:11" ht="14.4" customHeight="1" x14ac:dyDescent="0.3">
      <c r="A71" s="661" t="s">
        <v>580</v>
      </c>
      <c r="B71" s="662" t="s">
        <v>581</v>
      </c>
      <c r="C71" s="663" t="s">
        <v>585</v>
      </c>
      <c r="D71" s="664" t="s">
        <v>2450</v>
      </c>
      <c r="E71" s="663" t="s">
        <v>6904</v>
      </c>
      <c r="F71" s="664" t="s">
        <v>6905</v>
      </c>
      <c r="G71" s="663" t="s">
        <v>4683</v>
      </c>
      <c r="H71" s="663" t="s">
        <v>4684</v>
      </c>
      <c r="I71" s="665">
        <v>9.2000000000000011</v>
      </c>
      <c r="J71" s="665">
        <v>900</v>
      </c>
      <c r="K71" s="666">
        <v>8280</v>
      </c>
    </row>
    <row r="72" spans="1:11" ht="14.4" customHeight="1" x14ac:dyDescent="0.3">
      <c r="A72" s="661" t="s">
        <v>580</v>
      </c>
      <c r="B72" s="662" t="s">
        <v>581</v>
      </c>
      <c r="C72" s="663" t="s">
        <v>585</v>
      </c>
      <c r="D72" s="664" t="s">
        <v>2450</v>
      </c>
      <c r="E72" s="663" t="s">
        <v>6904</v>
      </c>
      <c r="F72" s="664" t="s">
        <v>6905</v>
      </c>
      <c r="G72" s="663" t="s">
        <v>4685</v>
      </c>
      <c r="H72" s="663" t="s">
        <v>4686</v>
      </c>
      <c r="I72" s="665">
        <v>172.5</v>
      </c>
      <c r="J72" s="665">
        <v>1</v>
      </c>
      <c r="K72" s="666">
        <v>172.5</v>
      </c>
    </row>
    <row r="73" spans="1:11" ht="14.4" customHeight="1" x14ac:dyDescent="0.3">
      <c r="A73" s="661" t="s">
        <v>580</v>
      </c>
      <c r="B73" s="662" t="s">
        <v>581</v>
      </c>
      <c r="C73" s="663" t="s">
        <v>585</v>
      </c>
      <c r="D73" s="664" t="s">
        <v>2450</v>
      </c>
      <c r="E73" s="663" t="s">
        <v>6904</v>
      </c>
      <c r="F73" s="664" t="s">
        <v>6905</v>
      </c>
      <c r="G73" s="663" t="s">
        <v>4687</v>
      </c>
      <c r="H73" s="663" t="s">
        <v>4688</v>
      </c>
      <c r="I73" s="665">
        <v>3.4039999999999999</v>
      </c>
      <c r="J73" s="665">
        <v>440</v>
      </c>
      <c r="K73" s="666">
        <v>1496.7999999999997</v>
      </c>
    </row>
    <row r="74" spans="1:11" ht="14.4" customHeight="1" x14ac:dyDescent="0.3">
      <c r="A74" s="661" t="s">
        <v>580</v>
      </c>
      <c r="B74" s="662" t="s">
        <v>581</v>
      </c>
      <c r="C74" s="663" t="s">
        <v>585</v>
      </c>
      <c r="D74" s="664" t="s">
        <v>2450</v>
      </c>
      <c r="E74" s="663" t="s">
        <v>6904</v>
      </c>
      <c r="F74" s="664" t="s">
        <v>6905</v>
      </c>
      <c r="G74" s="663" t="s">
        <v>4689</v>
      </c>
      <c r="H74" s="663" t="s">
        <v>4690</v>
      </c>
      <c r="I74" s="665">
        <v>9.4366666666666656</v>
      </c>
      <c r="J74" s="665">
        <v>250</v>
      </c>
      <c r="K74" s="666">
        <v>2359.5</v>
      </c>
    </row>
    <row r="75" spans="1:11" ht="14.4" customHeight="1" x14ac:dyDescent="0.3">
      <c r="A75" s="661" t="s">
        <v>580</v>
      </c>
      <c r="B75" s="662" t="s">
        <v>581</v>
      </c>
      <c r="C75" s="663" t="s">
        <v>585</v>
      </c>
      <c r="D75" s="664" t="s">
        <v>2450</v>
      </c>
      <c r="E75" s="663" t="s">
        <v>6906</v>
      </c>
      <c r="F75" s="664" t="s">
        <v>6907</v>
      </c>
      <c r="G75" s="663" t="s">
        <v>4691</v>
      </c>
      <c r="H75" s="663" t="s">
        <v>4692</v>
      </c>
      <c r="I75" s="665">
        <v>8.1658333333333335</v>
      </c>
      <c r="J75" s="665">
        <v>2300</v>
      </c>
      <c r="K75" s="666">
        <v>18782</v>
      </c>
    </row>
    <row r="76" spans="1:11" ht="14.4" customHeight="1" x14ac:dyDescent="0.3">
      <c r="A76" s="661" t="s">
        <v>580</v>
      </c>
      <c r="B76" s="662" t="s">
        <v>581</v>
      </c>
      <c r="C76" s="663" t="s">
        <v>585</v>
      </c>
      <c r="D76" s="664" t="s">
        <v>2450</v>
      </c>
      <c r="E76" s="663" t="s">
        <v>6906</v>
      </c>
      <c r="F76" s="664" t="s">
        <v>6907</v>
      </c>
      <c r="G76" s="663" t="s">
        <v>4693</v>
      </c>
      <c r="H76" s="663" t="s">
        <v>4694</v>
      </c>
      <c r="I76" s="665">
        <v>7.0049999999999999</v>
      </c>
      <c r="J76" s="665">
        <v>90</v>
      </c>
      <c r="K76" s="666">
        <v>630.4</v>
      </c>
    </row>
    <row r="77" spans="1:11" ht="14.4" customHeight="1" x14ac:dyDescent="0.3">
      <c r="A77" s="661" t="s">
        <v>580</v>
      </c>
      <c r="B77" s="662" t="s">
        <v>581</v>
      </c>
      <c r="C77" s="663" t="s">
        <v>585</v>
      </c>
      <c r="D77" s="664" t="s">
        <v>2450</v>
      </c>
      <c r="E77" s="663" t="s">
        <v>6908</v>
      </c>
      <c r="F77" s="664" t="s">
        <v>6909</v>
      </c>
      <c r="G77" s="663" t="s">
        <v>4695</v>
      </c>
      <c r="H77" s="663" t="s">
        <v>4696</v>
      </c>
      <c r="I77" s="665">
        <v>0.31</v>
      </c>
      <c r="J77" s="665">
        <v>100</v>
      </c>
      <c r="K77" s="666">
        <v>31</v>
      </c>
    </row>
    <row r="78" spans="1:11" ht="14.4" customHeight="1" x14ac:dyDescent="0.3">
      <c r="A78" s="661" t="s">
        <v>580</v>
      </c>
      <c r="B78" s="662" t="s">
        <v>581</v>
      </c>
      <c r="C78" s="663" t="s">
        <v>585</v>
      </c>
      <c r="D78" s="664" t="s">
        <v>2450</v>
      </c>
      <c r="E78" s="663" t="s">
        <v>6908</v>
      </c>
      <c r="F78" s="664" t="s">
        <v>6909</v>
      </c>
      <c r="G78" s="663" t="s">
        <v>4697</v>
      </c>
      <c r="H78" s="663" t="s">
        <v>4698</v>
      </c>
      <c r="I78" s="665">
        <v>0.30249999999999999</v>
      </c>
      <c r="J78" s="665">
        <v>400</v>
      </c>
      <c r="K78" s="666">
        <v>121</v>
      </c>
    </row>
    <row r="79" spans="1:11" ht="14.4" customHeight="1" x14ac:dyDescent="0.3">
      <c r="A79" s="661" t="s">
        <v>580</v>
      </c>
      <c r="B79" s="662" t="s">
        <v>581</v>
      </c>
      <c r="C79" s="663" t="s">
        <v>585</v>
      </c>
      <c r="D79" s="664" t="s">
        <v>2450</v>
      </c>
      <c r="E79" s="663" t="s">
        <v>6908</v>
      </c>
      <c r="F79" s="664" t="s">
        <v>6909</v>
      </c>
      <c r="G79" s="663" t="s">
        <v>4699</v>
      </c>
      <c r="H79" s="663" t="s">
        <v>4700</v>
      </c>
      <c r="I79" s="665">
        <v>0.48299999999999998</v>
      </c>
      <c r="J79" s="665">
        <v>2300</v>
      </c>
      <c r="K79" s="666">
        <v>1111</v>
      </c>
    </row>
    <row r="80" spans="1:11" ht="14.4" customHeight="1" x14ac:dyDescent="0.3">
      <c r="A80" s="661" t="s">
        <v>580</v>
      </c>
      <c r="B80" s="662" t="s">
        <v>581</v>
      </c>
      <c r="C80" s="663" t="s">
        <v>585</v>
      </c>
      <c r="D80" s="664" t="s">
        <v>2450</v>
      </c>
      <c r="E80" s="663" t="s">
        <v>6908</v>
      </c>
      <c r="F80" s="664" t="s">
        <v>6909</v>
      </c>
      <c r="G80" s="663" t="s">
        <v>4701</v>
      </c>
      <c r="H80" s="663" t="s">
        <v>4702</v>
      </c>
      <c r="I80" s="665">
        <v>1.7969999999999999</v>
      </c>
      <c r="J80" s="665">
        <v>1400</v>
      </c>
      <c r="K80" s="666">
        <v>2519</v>
      </c>
    </row>
    <row r="81" spans="1:11" ht="14.4" customHeight="1" x14ac:dyDescent="0.3">
      <c r="A81" s="661" t="s">
        <v>580</v>
      </c>
      <c r="B81" s="662" t="s">
        <v>581</v>
      </c>
      <c r="C81" s="663" t="s">
        <v>585</v>
      </c>
      <c r="D81" s="664" t="s">
        <v>2450</v>
      </c>
      <c r="E81" s="663" t="s">
        <v>6910</v>
      </c>
      <c r="F81" s="664" t="s">
        <v>6911</v>
      </c>
      <c r="G81" s="663" t="s">
        <v>4703</v>
      </c>
      <c r="H81" s="663" t="s">
        <v>4704</v>
      </c>
      <c r="I81" s="665">
        <v>0.73</v>
      </c>
      <c r="J81" s="665">
        <v>200</v>
      </c>
      <c r="K81" s="666">
        <v>145.19999999999999</v>
      </c>
    </row>
    <row r="82" spans="1:11" ht="14.4" customHeight="1" x14ac:dyDescent="0.3">
      <c r="A82" s="661" t="s">
        <v>580</v>
      </c>
      <c r="B82" s="662" t="s">
        <v>581</v>
      </c>
      <c r="C82" s="663" t="s">
        <v>585</v>
      </c>
      <c r="D82" s="664" t="s">
        <v>2450</v>
      </c>
      <c r="E82" s="663" t="s">
        <v>6910</v>
      </c>
      <c r="F82" s="664" t="s">
        <v>6911</v>
      </c>
      <c r="G82" s="663" t="s">
        <v>4705</v>
      </c>
      <c r="H82" s="663" t="s">
        <v>4706</v>
      </c>
      <c r="I82" s="665">
        <v>0.71090909090909082</v>
      </c>
      <c r="J82" s="665">
        <v>20200</v>
      </c>
      <c r="K82" s="666">
        <v>14354</v>
      </c>
    </row>
    <row r="83" spans="1:11" ht="14.4" customHeight="1" x14ac:dyDescent="0.3">
      <c r="A83" s="661" t="s">
        <v>580</v>
      </c>
      <c r="B83" s="662" t="s">
        <v>581</v>
      </c>
      <c r="C83" s="663" t="s">
        <v>585</v>
      </c>
      <c r="D83" s="664" t="s">
        <v>2450</v>
      </c>
      <c r="E83" s="663" t="s">
        <v>6910</v>
      </c>
      <c r="F83" s="664" t="s">
        <v>6911</v>
      </c>
      <c r="G83" s="663" t="s">
        <v>4707</v>
      </c>
      <c r="H83" s="663" t="s">
        <v>4708</v>
      </c>
      <c r="I83" s="665">
        <v>0.71</v>
      </c>
      <c r="J83" s="665">
        <v>9000</v>
      </c>
      <c r="K83" s="666">
        <v>6390</v>
      </c>
    </row>
    <row r="84" spans="1:11" ht="14.4" customHeight="1" x14ac:dyDescent="0.3">
      <c r="A84" s="661" t="s">
        <v>580</v>
      </c>
      <c r="B84" s="662" t="s">
        <v>581</v>
      </c>
      <c r="C84" s="663" t="s">
        <v>590</v>
      </c>
      <c r="D84" s="664" t="s">
        <v>2451</v>
      </c>
      <c r="E84" s="663" t="s">
        <v>6902</v>
      </c>
      <c r="F84" s="664" t="s">
        <v>6903</v>
      </c>
      <c r="G84" s="663" t="s">
        <v>4709</v>
      </c>
      <c r="H84" s="663" t="s">
        <v>4710</v>
      </c>
      <c r="I84" s="665">
        <v>129.26</v>
      </c>
      <c r="J84" s="665">
        <v>1</v>
      </c>
      <c r="K84" s="666">
        <v>129.26</v>
      </c>
    </row>
    <row r="85" spans="1:11" ht="14.4" customHeight="1" x14ac:dyDescent="0.3">
      <c r="A85" s="661" t="s">
        <v>580</v>
      </c>
      <c r="B85" s="662" t="s">
        <v>581</v>
      </c>
      <c r="C85" s="663" t="s">
        <v>590</v>
      </c>
      <c r="D85" s="664" t="s">
        <v>2451</v>
      </c>
      <c r="E85" s="663" t="s">
        <v>6902</v>
      </c>
      <c r="F85" s="664" t="s">
        <v>6903</v>
      </c>
      <c r="G85" s="663" t="s">
        <v>4557</v>
      </c>
      <c r="H85" s="663" t="s">
        <v>4558</v>
      </c>
      <c r="I85" s="665">
        <v>260.29500000000002</v>
      </c>
      <c r="J85" s="665">
        <v>2</v>
      </c>
      <c r="K85" s="666">
        <v>520.59</v>
      </c>
    </row>
    <row r="86" spans="1:11" ht="14.4" customHeight="1" x14ac:dyDescent="0.3">
      <c r="A86" s="661" t="s">
        <v>580</v>
      </c>
      <c r="B86" s="662" t="s">
        <v>581</v>
      </c>
      <c r="C86" s="663" t="s">
        <v>590</v>
      </c>
      <c r="D86" s="664" t="s">
        <v>2451</v>
      </c>
      <c r="E86" s="663" t="s">
        <v>6902</v>
      </c>
      <c r="F86" s="664" t="s">
        <v>6903</v>
      </c>
      <c r="G86" s="663" t="s">
        <v>4711</v>
      </c>
      <c r="H86" s="663" t="s">
        <v>4712</v>
      </c>
      <c r="I86" s="665">
        <v>2.42</v>
      </c>
      <c r="J86" s="665">
        <v>80</v>
      </c>
      <c r="K86" s="666">
        <v>193.6</v>
      </c>
    </row>
    <row r="87" spans="1:11" ht="14.4" customHeight="1" x14ac:dyDescent="0.3">
      <c r="A87" s="661" t="s">
        <v>580</v>
      </c>
      <c r="B87" s="662" t="s">
        <v>581</v>
      </c>
      <c r="C87" s="663" t="s">
        <v>590</v>
      </c>
      <c r="D87" s="664" t="s">
        <v>2451</v>
      </c>
      <c r="E87" s="663" t="s">
        <v>6902</v>
      </c>
      <c r="F87" s="664" t="s">
        <v>6903</v>
      </c>
      <c r="G87" s="663" t="s">
        <v>4559</v>
      </c>
      <c r="H87" s="663" t="s">
        <v>4560</v>
      </c>
      <c r="I87" s="665">
        <v>3.9066666666666667</v>
      </c>
      <c r="J87" s="665">
        <v>120</v>
      </c>
      <c r="K87" s="666">
        <v>468.79999999999995</v>
      </c>
    </row>
    <row r="88" spans="1:11" ht="14.4" customHeight="1" x14ac:dyDescent="0.3">
      <c r="A88" s="661" t="s">
        <v>580</v>
      </c>
      <c r="B88" s="662" t="s">
        <v>581</v>
      </c>
      <c r="C88" s="663" t="s">
        <v>590</v>
      </c>
      <c r="D88" s="664" t="s">
        <v>2451</v>
      </c>
      <c r="E88" s="663" t="s">
        <v>6902</v>
      </c>
      <c r="F88" s="664" t="s">
        <v>6903</v>
      </c>
      <c r="G88" s="663" t="s">
        <v>4713</v>
      </c>
      <c r="H88" s="663" t="s">
        <v>4714</v>
      </c>
      <c r="I88" s="665">
        <v>1.84</v>
      </c>
      <c r="J88" s="665">
        <v>180</v>
      </c>
      <c r="K88" s="666">
        <v>331.2</v>
      </c>
    </row>
    <row r="89" spans="1:11" ht="14.4" customHeight="1" x14ac:dyDescent="0.3">
      <c r="A89" s="661" t="s">
        <v>580</v>
      </c>
      <c r="B89" s="662" t="s">
        <v>581</v>
      </c>
      <c r="C89" s="663" t="s">
        <v>590</v>
      </c>
      <c r="D89" s="664" t="s">
        <v>2451</v>
      </c>
      <c r="E89" s="663" t="s">
        <v>6902</v>
      </c>
      <c r="F89" s="664" t="s">
        <v>6903</v>
      </c>
      <c r="G89" s="663" t="s">
        <v>4715</v>
      </c>
      <c r="H89" s="663" t="s">
        <v>4716</v>
      </c>
      <c r="I89" s="665">
        <v>2.6283333333333334</v>
      </c>
      <c r="J89" s="665">
        <v>320</v>
      </c>
      <c r="K89" s="666">
        <v>862.5</v>
      </c>
    </row>
    <row r="90" spans="1:11" ht="14.4" customHeight="1" x14ac:dyDescent="0.3">
      <c r="A90" s="661" t="s">
        <v>580</v>
      </c>
      <c r="B90" s="662" t="s">
        <v>581</v>
      </c>
      <c r="C90" s="663" t="s">
        <v>590</v>
      </c>
      <c r="D90" s="664" t="s">
        <v>2451</v>
      </c>
      <c r="E90" s="663" t="s">
        <v>6902</v>
      </c>
      <c r="F90" s="664" t="s">
        <v>6903</v>
      </c>
      <c r="G90" s="663" t="s">
        <v>4717</v>
      </c>
      <c r="H90" s="663" t="s">
        <v>4718</v>
      </c>
      <c r="I90" s="665">
        <v>3.5859999999999999</v>
      </c>
      <c r="J90" s="665">
        <v>130</v>
      </c>
      <c r="K90" s="666">
        <v>466.1</v>
      </c>
    </row>
    <row r="91" spans="1:11" ht="14.4" customHeight="1" x14ac:dyDescent="0.3">
      <c r="A91" s="661" t="s">
        <v>580</v>
      </c>
      <c r="B91" s="662" t="s">
        <v>581</v>
      </c>
      <c r="C91" s="663" t="s">
        <v>590</v>
      </c>
      <c r="D91" s="664" t="s">
        <v>2451</v>
      </c>
      <c r="E91" s="663" t="s">
        <v>6902</v>
      </c>
      <c r="F91" s="664" t="s">
        <v>6903</v>
      </c>
      <c r="G91" s="663" t="s">
        <v>4561</v>
      </c>
      <c r="H91" s="663" t="s">
        <v>4562</v>
      </c>
      <c r="I91" s="665">
        <v>14.523333333333333</v>
      </c>
      <c r="J91" s="665">
        <v>2100</v>
      </c>
      <c r="K91" s="666">
        <v>30640.5</v>
      </c>
    </row>
    <row r="92" spans="1:11" ht="14.4" customHeight="1" x14ac:dyDescent="0.3">
      <c r="A92" s="661" t="s">
        <v>580</v>
      </c>
      <c r="B92" s="662" t="s">
        <v>581</v>
      </c>
      <c r="C92" s="663" t="s">
        <v>590</v>
      </c>
      <c r="D92" s="664" t="s">
        <v>2451</v>
      </c>
      <c r="E92" s="663" t="s">
        <v>6902</v>
      </c>
      <c r="F92" s="664" t="s">
        <v>6903</v>
      </c>
      <c r="G92" s="663" t="s">
        <v>4719</v>
      </c>
      <c r="H92" s="663" t="s">
        <v>4720</v>
      </c>
      <c r="I92" s="665">
        <v>3.2042857142857142</v>
      </c>
      <c r="J92" s="665">
        <v>550</v>
      </c>
      <c r="K92" s="666">
        <v>1672.95</v>
      </c>
    </row>
    <row r="93" spans="1:11" ht="14.4" customHeight="1" x14ac:dyDescent="0.3">
      <c r="A93" s="661" t="s">
        <v>580</v>
      </c>
      <c r="B93" s="662" t="s">
        <v>581</v>
      </c>
      <c r="C93" s="663" t="s">
        <v>590</v>
      </c>
      <c r="D93" s="664" t="s">
        <v>2451</v>
      </c>
      <c r="E93" s="663" t="s">
        <v>6902</v>
      </c>
      <c r="F93" s="664" t="s">
        <v>6903</v>
      </c>
      <c r="G93" s="663" t="s">
        <v>4721</v>
      </c>
      <c r="H93" s="663" t="s">
        <v>4722</v>
      </c>
      <c r="I93" s="665">
        <v>4.3439999999999994</v>
      </c>
      <c r="J93" s="665">
        <v>160</v>
      </c>
      <c r="K93" s="666">
        <v>691.80000000000007</v>
      </c>
    </row>
    <row r="94" spans="1:11" ht="14.4" customHeight="1" x14ac:dyDescent="0.3">
      <c r="A94" s="661" t="s">
        <v>580</v>
      </c>
      <c r="B94" s="662" t="s">
        <v>581</v>
      </c>
      <c r="C94" s="663" t="s">
        <v>590</v>
      </c>
      <c r="D94" s="664" t="s">
        <v>2451</v>
      </c>
      <c r="E94" s="663" t="s">
        <v>6902</v>
      </c>
      <c r="F94" s="664" t="s">
        <v>6903</v>
      </c>
      <c r="G94" s="663" t="s">
        <v>4723</v>
      </c>
      <c r="H94" s="663" t="s">
        <v>4724</v>
      </c>
      <c r="I94" s="665">
        <v>10.92</v>
      </c>
      <c r="J94" s="665">
        <v>1</v>
      </c>
      <c r="K94" s="666">
        <v>10.92</v>
      </c>
    </row>
    <row r="95" spans="1:11" ht="14.4" customHeight="1" x14ac:dyDescent="0.3">
      <c r="A95" s="661" t="s">
        <v>580</v>
      </c>
      <c r="B95" s="662" t="s">
        <v>581</v>
      </c>
      <c r="C95" s="663" t="s">
        <v>590</v>
      </c>
      <c r="D95" s="664" t="s">
        <v>2451</v>
      </c>
      <c r="E95" s="663" t="s">
        <v>6902</v>
      </c>
      <c r="F95" s="664" t="s">
        <v>6903</v>
      </c>
      <c r="G95" s="663" t="s">
        <v>4725</v>
      </c>
      <c r="H95" s="663" t="s">
        <v>4726</v>
      </c>
      <c r="I95" s="665">
        <v>9.0783333333333331</v>
      </c>
      <c r="J95" s="665">
        <v>84</v>
      </c>
      <c r="K95" s="666">
        <v>770.7600000000001</v>
      </c>
    </row>
    <row r="96" spans="1:11" ht="14.4" customHeight="1" x14ac:dyDescent="0.3">
      <c r="A96" s="661" t="s">
        <v>580</v>
      </c>
      <c r="B96" s="662" t="s">
        <v>581</v>
      </c>
      <c r="C96" s="663" t="s">
        <v>590</v>
      </c>
      <c r="D96" s="664" t="s">
        <v>2451</v>
      </c>
      <c r="E96" s="663" t="s">
        <v>6902</v>
      </c>
      <c r="F96" s="664" t="s">
        <v>6903</v>
      </c>
      <c r="G96" s="663" t="s">
        <v>4563</v>
      </c>
      <c r="H96" s="663" t="s">
        <v>4564</v>
      </c>
      <c r="I96" s="665">
        <v>39.656666666666666</v>
      </c>
      <c r="J96" s="665">
        <v>20</v>
      </c>
      <c r="K96" s="666">
        <v>793.12</v>
      </c>
    </row>
    <row r="97" spans="1:11" ht="14.4" customHeight="1" x14ac:dyDescent="0.3">
      <c r="A97" s="661" t="s">
        <v>580</v>
      </c>
      <c r="B97" s="662" t="s">
        <v>581</v>
      </c>
      <c r="C97" s="663" t="s">
        <v>590</v>
      </c>
      <c r="D97" s="664" t="s">
        <v>2451</v>
      </c>
      <c r="E97" s="663" t="s">
        <v>6902</v>
      </c>
      <c r="F97" s="664" t="s">
        <v>6903</v>
      </c>
      <c r="G97" s="663" t="s">
        <v>4563</v>
      </c>
      <c r="H97" s="663" t="s">
        <v>4565</v>
      </c>
      <c r="I97" s="665">
        <v>45.348571428571425</v>
      </c>
      <c r="J97" s="665">
        <v>42</v>
      </c>
      <c r="K97" s="666">
        <v>1904.6400000000003</v>
      </c>
    </row>
    <row r="98" spans="1:11" ht="14.4" customHeight="1" x14ac:dyDescent="0.3">
      <c r="A98" s="661" t="s">
        <v>580</v>
      </c>
      <c r="B98" s="662" t="s">
        <v>581</v>
      </c>
      <c r="C98" s="663" t="s">
        <v>590</v>
      </c>
      <c r="D98" s="664" t="s">
        <v>2451</v>
      </c>
      <c r="E98" s="663" t="s">
        <v>6902</v>
      </c>
      <c r="F98" s="664" t="s">
        <v>6903</v>
      </c>
      <c r="G98" s="663" t="s">
        <v>4727</v>
      </c>
      <c r="H98" s="663" t="s">
        <v>4728</v>
      </c>
      <c r="I98" s="665">
        <v>3.0133333333333332</v>
      </c>
      <c r="J98" s="665">
        <v>4720</v>
      </c>
      <c r="K98" s="666">
        <v>14223.2</v>
      </c>
    </row>
    <row r="99" spans="1:11" ht="14.4" customHeight="1" x14ac:dyDescent="0.3">
      <c r="A99" s="661" t="s">
        <v>580</v>
      </c>
      <c r="B99" s="662" t="s">
        <v>581</v>
      </c>
      <c r="C99" s="663" t="s">
        <v>590</v>
      </c>
      <c r="D99" s="664" t="s">
        <v>2451</v>
      </c>
      <c r="E99" s="663" t="s">
        <v>6902</v>
      </c>
      <c r="F99" s="664" t="s">
        <v>6903</v>
      </c>
      <c r="G99" s="663" t="s">
        <v>4727</v>
      </c>
      <c r="H99" s="663" t="s">
        <v>4729</v>
      </c>
      <c r="I99" s="665">
        <v>3.0166666666666671</v>
      </c>
      <c r="J99" s="665">
        <v>2240</v>
      </c>
      <c r="K99" s="666">
        <v>6759.5999999999995</v>
      </c>
    </row>
    <row r="100" spans="1:11" ht="14.4" customHeight="1" x14ac:dyDescent="0.3">
      <c r="A100" s="661" t="s">
        <v>580</v>
      </c>
      <c r="B100" s="662" t="s">
        <v>581</v>
      </c>
      <c r="C100" s="663" t="s">
        <v>590</v>
      </c>
      <c r="D100" s="664" t="s">
        <v>2451</v>
      </c>
      <c r="E100" s="663" t="s">
        <v>6902</v>
      </c>
      <c r="F100" s="664" t="s">
        <v>6903</v>
      </c>
      <c r="G100" s="663" t="s">
        <v>4730</v>
      </c>
      <c r="H100" s="663" t="s">
        <v>4731</v>
      </c>
      <c r="I100" s="665">
        <v>0.88</v>
      </c>
      <c r="J100" s="665">
        <v>4600</v>
      </c>
      <c r="K100" s="666">
        <v>4048</v>
      </c>
    </row>
    <row r="101" spans="1:11" ht="14.4" customHeight="1" x14ac:dyDescent="0.3">
      <c r="A101" s="661" t="s">
        <v>580</v>
      </c>
      <c r="B101" s="662" t="s">
        <v>581</v>
      </c>
      <c r="C101" s="663" t="s">
        <v>590</v>
      </c>
      <c r="D101" s="664" t="s">
        <v>2451</v>
      </c>
      <c r="E101" s="663" t="s">
        <v>6902</v>
      </c>
      <c r="F101" s="664" t="s">
        <v>6903</v>
      </c>
      <c r="G101" s="663" t="s">
        <v>4730</v>
      </c>
      <c r="H101" s="663" t="s">
        <v>4732</v>
      </c>
      <c r="I101" s="665">
        <v>0.88</v>
      </c>
      <c r="J101" s="665">
        <v>2400</v>
      </c>
      <c r="K101" s="666">
        <v>2112</v>
      </c>
    </row>
    <row r="102" spans="1:11" ht="14.4" customHeight="1" x14ac:dyDescent="0.3">
      <c r="A102" s="661" t="s">
        <v>580</v>
      </c>
      <c r="B102" s="662" t="s">
        <v>581</v>
      </c>
      <c r="C102" s="663" t="s">
        <v>590</v>
      </c>
      <c r="D102" s="664" t="s">
        <v>2451</v>
      </c>
      <c r="E102" s="663" t="s">
        <v>6902</v>
      </c>
      <c r="F102" s="664" t="s">
        <v>6903</v>
      </c>
      <c r="G102" s="663" t="s">
        <v>4733</v>
      </c>
      <c r="H102" s="663" t="s">
        <v>4734</v>
      </c>
      <c r="I102" s="665">
        <v>11.36</v>
      </c>
      <c r="J102" s="665">
        <v>10</v>
      </c>
      <c r="K102" s="666">
        <v>113.63</v>
      </c>
    </row>
    <row r="103" spans="1:11" ht="14.4" customHeight="1" x14ac:dyDescent="0.3">
      <c r="A103" s="661" t="s">
        <v>580</v>
      </c>
      <c r="B103" s="662" t="s">
        <v>581</v>
      </c>
      <c r="C103" s="663" t="s">
        <v>590</v>
      </c>
      <c r="D103" s="664" t="s">
        <v>2451</v>
      </c>
      <c r="E103" s="663" t="s">
        <v>6902</v>
      </c>
      <c r="F103" s="664" t="s">
        <v>6903</v>
      </c>
      <c r="G103" s="663" t="s">
        <v>4571</v>
      </c>
      <c r="H103" s="663" t="s">
        <v>4572</v>
      </c>
      <c r="I103" s="665">
        <v>30.177777777777781</v>
      </c>
      <c r="J103" s="665">
        <v>225</v>
      </c>
      <c r="K103" s="666">
        <v>6790</v>
      </c>
    </row>
    <row r="104" spans="1:11" ht="14.4" customHeight="1" x14ac:dyDescent="0.3">
      <c r="A104" s="661" t="s">
        <v>580</v>
      </c>
      <c r="B104" s="662" t="s">
        <v>581</v>
      </c>
      <c r="C104" s="663" t="s">
        <v>590</v>
      </c>
      <c r="D104" s="664" t="s">
        <v>2451</v>
      </c>
      <c r="E104" s="663" t="s">
        <v>6902</v>
      </c>
      <c r="F104" s="664" t="s">
        <v>6903</v>
      </c>
      <c r="G104" s="663" t="s">
        <v>4573</v>
      </c>
      <c r="H104" s="663" t="s">
        <v>4574</v>
      </c>
      <c r="I104" s="665">
        <v>39.105000000000011</v>
      </c>
      <c r="J104" s="665">
        <v>190</v>
      </c>
      <c r="K104" s="666">
        <v>7430.09</v>
      </c>
    </row>
    <row r="105" spans="1:11" ht="14.4" customHeight="1" x14ac:dyDescent="0.3">
      <c r="A105" s="661" t="s">
        <v>580</v>
      </c>
      <c r="B105" s="662" t="s">
        <v>581</v>
      </c>
      <c r="C105" s="663" t="s">
        <v>590</v>
      </c>
      <c r="D105" s="664" t="s">
        <v>2451</v>
      </c>
      <c r="E105" s="663" t="s">
        <v>6902</v>
      </c>
      <c r="F105" s="664" t="s">
        <v>6903</v>
      </c>
      <c r="G105" s="663" t="s">
        <v>4575</v>
      </c>
      <c r="H105" s="663" t="s">
        <v>4576</v>
      </c>
      <c r="I105" s="665">
        <v>0.61599999999999999</v>
      </c>
      <c r="J105" s="665">
        <v>13000</v>
      </c>
      <c r="K105" s="666">
        <v>8060</v>
      </c>
    </row>
    <row r="106" spans="1:11" ht="14.4" customHeight="1" x14ac:dyDescent="0.3">
      <c r="A106" s="661" t="s">
        <v>580</v>
      </c>
      <c r="B106" s="662" t="s">
        <v>581</v>
      </c>
      <c r="C106" s="663" t="s">
        <v>590</v>
      </c>
      <c r="D106" s="664" t="s">
        <v>2451</v>
      </c>
      <c r="E106" s="663" t="s">
        <v>6902</v>
      </c>
      <c r="F106" s="664" t="s">
        <v>6903</v>
      </c>
      <c r="G106" s="663" t="s">
        <v>4577</v>
      </c>
      <c r="H106" s="663" t="s">
        <v>4578</v>
      </c>
      <c r="I106" s="665">
        <v>3.44</v>
      </c>
      <c r="J106" s="665">
        <v>750</v>
      </c>
      <c r="K106" s="666">
        <v>2576.9</v>
      </c>
    </row>
    <row r="107" spans="1:11" ht="14.4" customHeight="1" x14ac:dyDescent="0.3">
      <c r="A107" s="661" t="s">
        <v>580</v>
      </c>
      <c r="B107" s="662" t="s">
        <v>581</v>
      </c>
      <c r="C107" s="663" t="s">
        <v>590</v>
      </c>
      <c r="D107" s="664" t="s">
        <v>2451</v>
      </c>
      <c r="E107" s="663" t="s">
        <v>6902</v>
      </c>
      <c r="F107" s="664" t="s">
        <v>6903</v>
      </c>
      <c r="G107" s="663" t="s">
        <v>4579</v>
      </c>
      <c r="H107" s="663" t="s">
        <v>4580</v>
      </c>
      <c r="I107" s="665">
        <v>8.5770000000000017</v>
      </c>
      <c r="J107" s="665">
        <v>252</v>
      </c>
      <c r="K107" s="666">
        <v>2161.56</v>
      </c>
    </row>
    <row r="108" spans="1:11" ht="14.4" customHeight="1" x14ac:dyDescent="0.3">
      <c r="A108" s="661" t="s">
        <v>580</v>
      </c>
      <c r="B108" s="662" t="s">
        <v>581</v>
      </c>
      <c r="C108" s="663" t="s">
        <v>590</v>
      </c>
      <c r="D108" s="664" t="s">
        <v>2451</v>
      </c>
      <c r="E108" s="663" t="s">
        <v>6902</v>
      </c>
      <c r="F108" s="664" t="s">
        <v>6903</v>
      </c>
      <c r="G108" s="663" t="s">
        <v>4735</v>
      </c>
      <c r="H108" s="663" t="s">
        <v>4736</v>
      </c>
      <c r="I108" s="665">
        <v>29.33</v>
      </c>
      <c r="J108" s="665">
        <v>1</v>
      </c>
      <c r="K108" s="666">
        <v>29.33</v>
      </c>
    </row>
    <row r="109" spans="1:11" ht="14.4" customHeight="1" x14ac:dyDescent="0.3">
      <c r="A109" s="661" t="s">
        <v>580</v>
      </c>
      <c r="B109" s="662" t="s">
        <v>581</v>
      </c>
      <c r="C109" s="663" t="s">
        <v>590</v>
      </c>
      <c r="D109" s="664" t="s">
        <v>2451</v>
      </c>
      <c r="E109" s="663" t="s">
        <v>6902</v>
      </c>
      <c r="F109" s="664" t="s">
        <v>6903</v>
      </c>
      <c r="G109" s="663" t="s">
        <v>4737</v>
      </c>
      <c r="H109" s="663" t="s">
        <v>4738</v>
      </c>
      <c r="I109" s="665">
        <v>221.965</v>
      </c>
      <c r="J109" s="665">
        <v>4</v>
      </c>
      <c r="K109" s="666">
        <v>887.86</v>
      </c>
    </row>
    <row r="110" spans="1:11" ht="14.4" customHeight="1" x14ac:dyDescent="0.3">
      <c r="A110" s="661" t="s">
        <v>580</v>
      </c>
      <c r="B110" s="662" t="s">
        <v>581</v>
      </c>
      <c r="C110" s="663" t="s">
        <v>590</v>
      </c>
      <c r="D110" s="664" t="s">
        <v>2451</v>
      </c>
      <c r="E110" s="663" t="s">
        <v>6902</v>
      </c>
      <c r="F110" s="664" t="s">
        <v>6903</v>
      </c>
      <c r="G110" s="663" t="s">
        <v>4586</v>
      </c>
      <c r="H110" s="663" t="s">
        <v>4587</v>
      </c>
      <c r="I110" s="665">
        <v>0.85399999999999987</v>
      </c>
      <c r="J110" s="665">
        <v>2100</v>
      </c>
      <c r="K110" s="666">
        <v>1793</v>
      </c>
    </row>
    <row r="111" spans="1:11" ht="14.4" customHeight="1" x14ac:dyDescent="0.3">
      <c r="A111" s="661" t="s">
        <v>580</v>
      </c>
      <c r="B111" s="662" t="s">
        <v>581</v>
      </c>
      <c r="C111" s="663" t="s">
        <v>590</v>
      </c>
      <c r="D111" s="664" t="s">
        <v>2451</v>
      </c>
      <c r="E111" s="663" t="s">
        <v>6902</v>
      </c>
      <c r="F111" s="664" t="s">
        <v>6903</v>
      </c>
      <c r="G111" s="663" t="s">
        <v>4739</v>
      </c>
      <c r="H111" s="663" t="s">
        <v>4740</v>
      </c>
      <c r="I111" s="665">
        <v>1.5142857142857142</v>
      </c>
      <c r="J111" s="665">
        <v>350</v>
      </c>
      <c r="K111" s="666">
        <v>530</v>
      </c>
    </row>
    <row r="112" spans="1:11" ht="14.4" customHeight="1" x14ac:dyDescent="0.3">
      <c r="A112" s="661" t="s">
        <v>580</v>
      </c>
      <c r="B112" s="662" t="s">
        <v>581</v>
      </c>
      <c r="C112" s="663" t="s">
        <v>590</v>
      </c>
      <c r="D112" s="664" t="s">
        <v>2451</v>
      </c>
      <c r="E112" s="663" t="s">
        <v>6902</v>
      </c>
      <c r="F112" s="664" t="s">
        <v>6903</v>
      </c>
      <c r="G112" s="663" t="s">
        <v>4741</v>
      </c>
      <c r="H112" s="663" t="s">
        <v>4742</v>
      </c>
      <c r="I112" s="665">
        <v>2.06</v>
      </c>
      <c r="J112" s="665">
        <v>50</v>
      </c>
      <c r="K112" s="666">
        <v>103</v>
      </c>
    </row>
    <row r="113" spans="1:11" ht="14.4" customHeight="1" x14ac:dyDescent="0.3">
      <c r="A113" s="661" t="s">
        <v>580</v>
      </c>
      <c r="B113" s="662" t="s">
        <v>581</v>
      </c>
      <c r="C113" s="663" t="s">
        <v>590</v>
      </c>
      <c r="D113" s="664" t="s">
        <v>2451</v>
      </c>
      <c r="E113" s="663" t="s">
        <v>6902</v>
      </c>
      <c r="F113" s="664" t="s">
        <v>6903</v>
      </c>
      <c r="G113" s="663" t="s">
        <v>4743</v>
      </c>
      <c r="H113" s="663" t="s">
        <v>4744</v>
      </c>
      <c r="I113" s="665">
        <v>3.36</v>
      </c>
      <c r="J113" s="665">
        <v>50</v>
      </c>
      <c r="K113" s="666">
        <v>168</v>
      </c>
    </row>
    <row r="114" spans="1:11" ht="14.4" customHeight="1" x14ac:dyDescent="0.3">
      <c r="A114" s="661" t="s">
        <v>580</v>
      </c>
      <c r="B114" s="662" t="s">
        <v>581</v>
      </c>
      <c r="C114" s="663" t="s">
        <v>590</v>
      </c>
      <c r="D114" s="664" t="s">
        <v>2451</v>
      </c>
      <c r="E114" s="663" t="s">
        <v>6902</v>
      </c>
      <c r="F114" s="664" t="s">
        <v>6903</v>
      </c>
      <c r="G114" s="663" t="s">
        <v>4745</v>
      </c>
      <c r="H114" s="663" t="s">
        <v>4746</v>
      </c>
      <c r="I114" s="665">
        <v>191.13</v>
      </c>
      <c r="J114" s="665">
        <v>8</v>
      </c>
      <c r="K114" s="666">
        <v>1529.04</v>
      </c>
    </row>
    <row r="115" spans="1:11" ht="14.4" customHeight="1" x14ac:dyDescent="0.3">
      <c r="A115" s="661" t="s">
        <v>580</v>
      </c>
      <c r="B115" s="662" t="s">
        <v>581</v>
      </c>
      <c r="C115" s="663" t="s">
        <v>590</v>
      </c>
      <c r="D115" s="664" t="s">
        <v>2451</v>
      </c>
      <c r="E115" s="663" t="s">
        <v>6902</v>
      </c>
      <c r="F115" s="664" t="s">
        <v>6903</v>
      </c>
      <c r="G115" s="663" t="s">
        <v>4588</v>
      </c>
      <c r="H115" s="663" t="s">
        <v>4589</v>
      </c>
      <c r="I115" s="665">
        <v>12.445</v>
      </c>
      <c r="J115" s="665">
        <v>800</v>
      </c>
      <c r="K115" s="666">
        <v>9957.0299999999988</v>
      </c>
    </row>
    <row r="116" spans="1:11" ht="14.4" customHeight="1" x14ac:dyDescent="0.3">
      <c r="A116" s="661" t="s">
        <v>580</v>
      </c>
      <c r="B116" s="662" t="s">
        <v>581</v>
      </c>
      <c r="C116" s="663" t="s">
        <v>590</v>
      </c>
      <c r="D116" s="664" t="s">
        <v>2451</v>
      </c>
      <c r="E116" s="663" t="s">
        <v>6902</v>
      </c>
      <c r="F116" s="664" t="s">
        <v>6903</v>
      </c>
      <c r="G116" s="663" t="s">
        <v>4594</v>
      </c>
      <c r="H116" s="663" t="s">
        <v>4595</v>
      </c>
      <c r="I116" s="665">
        <v>7.1</v>
      </c>
      <c r="J116" s="665">
        <v>1</v>
      </c>
      <c r="K116" s="666">
        <v>7.1</v>
      </c>
    </row>
    <row r="117" spans="1:11" ht="14.4" customHeight="1" x14ac:dyDescent="0.3">
      <c r="A117" s="661" t="s">
        <v>580</v>
      </c>
      <c r="B117" s="662" t="s">
        <v>581</v>
      </c>
      <c r="C117" s="663" t="s">
        <v>590</v>
      </c>
      <c r="D117" s="664" t="s">
        <v>2451</v>
      </c>
      <c r="E117" s="663" t="s">
        <v>6902</v>
      </c>
      <c r="F117" s="664" t="s">
        <v>6903</v>
      </c>
      <c r="G117" s="663" t="s">
        <v>4596</v>
      </c>
      <c r="H117" s="663" t="s">
        <v>4597</v>
      </c>
      <c r="I117" s="665">
        <v>8.2799999999999994</v>
      </c>
      <c r="J117" s="665">
        <v>1</v>
      </c>
      <c r="K117" s="666">
        <v>8.2799999999999994</v>
      </c>
    </row>
    <row r="118" spans="1:11" ht="14.4" customHeight="1" x14ac:dyDescent="0.3">
      <c r="A118" s="661" t="s">
        <v>580</v>
      </c>
      <c r="B118" s="662" t="s">
        <v>581</v>
      </c>
      <c r="C118" s="663" t="s">
        <v>590</v>
      </c>
      <c r="D118" s="664" t="s">
        <v>2451</v>
      </c>
      <c r="E118" s="663" t="s">
        <v>6902</v>
      </c>
      <c r="F118" s="664" t="s">
        <v>6903</v>
      </c>
      <c r="G118" s="663" t="s">
        <v>4598</v>
      </c>
      <c r="H118" s="663" t="s">
        <v>4599</v>
      </c>
      <c r="I118" s="665">
        <v>5.92</v>
      </c>
      <c r="J118" s="665">
        <v>1</v>
      </c>
      <c r="K118" s="666">
        <v>5.92</v>
      </c>
    </row>
    <row r="119" spans="1:11" ht="14.4" customHeight="1" x14ac:dyDescent="0.3">
      <c r="A119" s="661" t="s">
        <v>580</v>
      </c>
      <c r="B119" s="662" t="s">
        <v>581</v>
      </c>
      <c r="C119" s="663" t="s">
        <v>590</v>
      </c>
      <c r="D119" s="664" t="s">
        <v>2451</v>
      </c>
      <c r="E119" s="663" t="s">
        <v>6902</v>
      </c>
      <c r="F119" s="664" t="s">
        <v>6903</v>
      </c>
      <c r="G119" s="663" t="s">
        <v>4747</v>
      </c>
      <c r="H119" s="663" t="s">
        <v>4748</v>
      </c>
      <c r="I119" s="665">
        <v>2.54</v>
      </c>
      <c r="J119" s="665">
        <v>3</v>
      </c>
      <c r="K119" s="666">
        <v>7.62</v>
      </c>
    </row>
    <row r="120" spans="1:11" ht="14.4" customHeight="1" x14ac:dyDescent="0.3">
      <c r="A120" s="661" t="s">
        <v>580</v>
      </c>
      <c r="B120" s="662" t="s">
        <v>581</v>
      </c>
      <c r="C120" s="663" t="s">
        <v>590</v>
      </c>
      <c r="D120" s="664" t="s">
        <v>2451</v>
      </c>
      <c r="E120" s="663" t="s">
        <v>6902</v>
      </c>
      <c r="F120" s="664" t="s">
        <v>6903</v>
      </c>
      <c r="G120" s="663" t="s">
        <v>4749</v>
      </c>
      <c r="H120" s="663" t="s">
        <v>4750</v>
      </c>
      <c r="I120" s="665">
        <v>9.01</v>
      </c>
      <c r="J120" s="665">
        <v>320</v>
      </c>
      <c r="K120" s="666">
        <v>2883.2</v>
      </c>
    </row>
    <row r="121" spans="1:11" ht="14.4" customHeight="1" x14ac:dyDescent="0.3">
      <c r="A121" s="661" t="s">
        <v>580</v>
      </c>
      <c r="B121" s="662" t="s">
        <v>581</v>
      </c>
      <c r="C121" s="663" t="s">
        <v>590</v>
      </c>
      <c r="D121" s="664" t="s">
        <v>2451</v>
      </c>
      <c r="E121" s="663" t="s">
        <v>6902</v>
      </c>
      <c r="F121" s="664" t="s">
        <v>6903</v>
      </c>
      <c r="G121" s="663" t="s">
        <v>4751</v>
      </c>
      <c r="H121" s="663" t="s">
        <v>4752</v>
      </c>
      <c r="I121" s="665">
        <v>109.25</v>
      </c>
      <c r="J121" s="665">
        <v>2</v>
      </c>
      <c r="K121" s="666">
        <v>218.5</v>
      </c>
    </row>
    <row r="122" spans="1:11" ht="14.4" customHeight="1" x14ac:dyDescent="0.3">
      <c r="A122" s="661" t="s">
        <v>580</v>
      </c>
      <c r="B122" s="662" t="s">
        <v>581</v>
      </c>
      <c r="C122" s="663" t="s">
        <v>590</v>
      </c>
      <c r="D122" s="664" t="s">
        <v>2451</v>
      </c>
      <c r="E122" s="663" t="s">
        <v>6904</v>
      </c>
      <c r="F122" s="664" t="s">
        <v>6905</v>
      </c>
      <c r="G122" s="663" t="s">
        <v>4608</v>
      </c>
      <c r="H122" s="663" t="s">
        <v>4609</v>
      </c>
      <c r="I122" s="665">
        <v>11.148000000000001</v>
      </c>
      <c r="J122" s="665">
        <v>299</v>
      </c>
      <c r="K122" s="666">
        <v>3333.16</v>
      </c>
    </row>
    <row r="123" spans="1:11" ht="14.4" customHeight="1" x14ac:dyDescent="0.3">
      <c r="A123" s="661" t="s">
        <v>580</v>
      </c>
      <c r="B123" s="662" t="s">
        <v>581</v>
      </c>
      <c r="C123" s="663" t="s">
        <v>590</v>
      </c>
      <c r="D123" s="664" t="s">
        <v>2451</v>
      </c>
      <c r="E123" s="663" t="s">
        <v>6904</v>
      </c>
      <c r="F123" s="664" t="s">
        <v>6905</v>
      </c>
      <c r="G123" s="663" t="s">
        <v>4610</v>
      </c>
      <c r="H123" s="663" t="s">
        <v>4611</v>
      </c>
      <c r="I123" s="665">
        <v>1.093</v>
      </c>
      <c r="J123" s="665">
        <v>1800</v>
      </c>
      <c r="K123" s="666">
        <v>1968</v>
      </c>
    </row>
    <row r="124" spans="1:11" ht="14.4" customHeight="1" x14ac:dyDescent="0.3">
      <c r="A124" s="661" t="s">
        <v>580</v>
      </c>
      <c r="B124" s="662" t="s">
        <v>581</v>
      </c>
      <c r="C124" s="663" t="s">
        <v>590</v>
      </c>
      <c r="D124" s="664" t="s">
        <v>2451</v>
      </c>
      <c r="E124" s="663" t="s">
        <v>6904</v>
      </c>
      <c r="F124" s="664" t="s">
        <v>6905</v>
      </c>
      <c r="G124" s="663" t="s">
        <v>4612</v>
      </c>
      <c r="H124" s="663" t="s">
        <v>4613</v>
      </c>
      <c r="I124" s="665">
        <v>1.67</v>
      </c>
      <c r="J124" s="665">
        <v>200</v>
      </c>
      <c r="K124" s="666">
        <v>334</v>
      </c>
    </row>
    <row r="125" spans="1:11" ht="14.4" customHeight="1" x14ac:dyDescent="0.3">
      <c r="A125" s="661" t="s">
        <v>580</v>
      </c>
      <c r="B125" s="662" t="s">
        <v>581</v>
      </c>
      <c r="C125" s="663" t="s">
        <v>590</v>
      </c>
      <c r="D125" s="664" t="s">
        <v>2451</v>
      </c>
      <c r="E125" s="663" t="s">
        <v>6904</v>
      </c>
      <c r="F125" s="664" t="s">
        <v>6905</v>
      </c>
      <c r="G125" s="663" t="s">
        <v>4614</v>
      </c>
      <c r="H125" s="663" t="s">
        <v>4615</v>
      </c>
      <c r="I125" s="665">
        <v>0.47555555555555551</v>
      </c>
      <c r="J125" s="665">
        <v>1400</v>
      </c>
      <c r="K125" s="666">
        <v>667</v>
      </c>
    </row>
    <row r="126" spans="1:11" ht="14.4" customHeight="1" x14ac:dyDescent="0.3">
      <c r="A126" s="661" t="s">
        <v>580</v>
      </c>
      <c r="B126" s="662" t="s">
        <v>581</v>
      </c>
      <c r="C126" s="663" t="s">
        <v>590</v>
      </c>
      <c r="D126" s="664" t="s">
        <v>2451</v>
      </c>
      <c r="E126" s="663" t="s">
        <v>6904</v>
      </c>
      <c r="F126" s="664" t="s">
        <v>6905</v>
      </c>
      <c r="G126" s="663" t="s">
        <v>4616</v>
      </c>
      <c r="H126" s="663" t="s">
        <v>4617</v>
      </c>
      <c r="I126" s="665">
        <v>0.6709090909090909</v>
      </c>
      <c r="J126" s="665">
        <v>6800</v>
      </c>
      <c r="K126" s="666">
        <v>4562</v>
      </c>
    </row>
    <row r="127" spans="1:11" ht="14.4" customHeight="1" x14ac:dyDescent="0.3">
      <c r="A127" s="661" t="s">
        <v>580</v>
      </c>
      <c r="B127" s="662" t="s">
        <v>581</v>
      </c>
      <c r="C127" s="663" t="s">
        <v>590</v>
      </c>
      <c r="D127" s="664" t="s">
        <v>2451</v>
      </c>
      <c r="E127" s="663" t="s">
        <v>6904</v>
      </c>
      <c r="F127" s="664" t="s">
        <v>6905</v>
      </c>
      <c r="G127" s="663" t="s">
        <v>4618</v>
      </c>
      <c r="H127" s="663" t="s">
        <v>4619</v>
      </c>
      <c r="I127" s="665">
        <v>5.32</v>
      </c>
      <c r="J127" s="665">
        <v>200</v>
      </c>
      <c r="K127" s="666">
        <v>1064</v>
      </c>
    </row>
    <row r="128" spans="1:11" ht="14.4" customHeight="1" x14ac:dyDescent="0.3">
      <c r="A128" s="661" t="s">
        <v>580</v>
      </c>
      <c r="B128" s="662" t="s">
        <v>581</v>
      </c>
      <c r="C128" s="663" t="s">
        <v>590</v>
      </c>
      <c r="D128" s="664" t="s">
        <v>2451</v>
      </c>
      <c r="E128" s="663" t="s">
        <v>6904</v>
      </c>
      <c r="F128" s="664" t="s">
        <v>6905</v>
      </c>
      <c r="G128" s="663" t="s">
        <v>4618</v>
      </c>
      <c r="H128" s="663" t="s">
        <v>4620</v>
      </c>
      <c r="I128" s="665">
        <v>5.3249999999999993</v>
      </c>
      <c r="J128" s="665">
        <v>800</v>
      </c>
      <c r="K128" s="666">
        <v>4260</v>
      </c>
    </row>
    <row r="129" spans="1:11" ht="14.4" customHeight="1" x14ac:dyDescent="0.3">
      <c r="A129" s="661" t="s">
        <v>580</v>
      </c>
      <c r="B129" s="662" t="s">
        <v>581</v>
      </c>
      <c r="C129" s="663" t="s">
        <v>590</v>
      </c>
      <c r="D129" s="664" t="s">
        <v>2451</v>
      </c>
      <c r="E129" s="663" t="s">
        <v>6904</v>
      </c>
      <c r="F129" s="664" t="s">
        <v>6905</v>
      </c>
      <c r="G129" s="663" t="s">
        <v>4621</v>
      </c>
      <c r="H129" s="663" t="s">
        <v>4622</v>
      </c>
      <c r="I129" s="665">
        <v>2.46</v>
      </c>
      <c r="J129" s="665">
        <v>300</v>
      </c>
      <c r="K129" s="666">
        <v>738</v>
      </c>
    </row>
    <row r="130" spans="1:11" ht="14.4" customHeight="1" x14ac:dyDescent="0.3">
      <c r="A130" s="661" t="s">
        <v>580</v>
      </c>
      <c r="B130" s="662" t="s">
        <v>581</v>
      </c>
      <c r="C130" s="663" t="s">
        <v>590</v>
      </c>
      <c r="D130" s="664" t="s">
        <v>2451</v>
      </c>
      <c r="E130" s="663" t="s">
        <v>6904</v>
      </c>
      <c r="F130" s="664" t="s">
        <v>6905</v>
      </c>
      <c r="G130" s="663" t="s">
        <v>4621</v>
      </c>
      <c r="H130" s="663" t="s">
        <v>4623</v>
      </c>
      <c r="I130" s="665">
        <v>2.46</v>
      </c>
      <c r="J130" s="665">
        <v>200</v>
      </c>
      <c r="K130" s="666">
        <v>492</v>
      </c>
    </row>
    <row r="131" spans="1:11" ht="14.4" customHeight="1" x14ac:dyDescent="0.3">
      <c r="A131" s="661" t="s">
        <v>580</v>
      </c>
      <c r="B131" s="662" t="s">
        <v>581</v>
      </c>
      <c r="C131" s="663" t="s">
        <v>590</v>
      </c>
      <c r="D131" s="664" t="s">
        <v>2451</v>
      </c>
      <c r="E131" s="663" t="s">
        <v>6904</v>
      </c>
      <c r="F131" s="664" t="s">
        <v>6905</v>
      </c>
      <c r="G131" s="663" t="s">
        <v>4624</v>
      </c>
      <c r="H131" s="663" t="s">
        <v>4625</v>
      </c>
      <c r="I131" s="665">
        <v>5.9910000000000005</v>
      </c>
      <c r="J131" s="665">
        <v>180</v>
      </c>
      <c r="K131" s="666">
        <v>1081</v>
      </c>
    </row>
    <row r="132" spans="1:11" ht="14.4" customHeight="1" x14ac:dyDescent="0.3">
      <c r="A132" s="661" t="s">
        <v>580</v>
      </c>
      <c r="B132" s="662" t="s">
        <v>581</v>
      </c>
      <c r="C132" s="663" t="s">
        <v>590</v>
      </c>
      <c r="D132" s="664" t="s">
        <v>2451</v>
      </c>
      <c r="E132" s="663" t="s">
        <v>6904</v>
      </c>
      <c r="F132" s="664" t="s">
        <v>6905</v>
      </c>
      <c r="G132" s="663" t="s">
        <v>4628</v>
      </c>
      <c r="H132" s="663" t="s">
        <v>4629</v>
      </c>
      <c r="I132" s="665">
        <v>1.8999999999999997</v>
      </c>
      <c r="J132" s="665">
        <v>30</v>
      </c>
      <c r="K132" s="666">
        <v>57</v>
      </c>
    </row>
    <row r="133" spans="1:11" ht="14.4" customHeight="1" x14ac:dyDescent="0.3">
      <c r="A133" s="661" t="s">
        <v>580</v>
      </c>
      <c r="B133" s="662" t="s">
        <v>581</v>
      </c>
      <c r="C133" s="663" t="s">
        <v>590</v>
      </c>
      <c r="D133" s="664" t="s">
        <v>2451</v>
      </c>
      <c r="E133" s="663" t="s">
        <v>6904</v>
      </c>
      <c r="F133" s="664" t="s">
        <v>6905</v>
      </c>
      <c r="G133" s="663" t="s">
        <v>4630</v>
      </c>
      <c r="H133" s="663" t="s">
        <v>4631</v>
      </c>
      <c r="I133" s="665">
        <v>1.9824999999999999</v>
      </c>
      <c r="J133" s="665">
        <v>200</v>
      </c>
      <c r="K133" s="666">
        <v>396.5</v>
      </c>
    </row>
    <row r="134" spans="1:11" ht="14.4" customHeight="1" x14ac:dyDescent="0.3">
      <c r="A134" s="661" t="s">
        <v>580</v>
      </c>
      <c r="B134" s="662" t="s">
        <v>581</v>
      </c>
      <c r="C134" s="663" t="s">
        <v>590</v>
      </c>
      <c r="D134" s="664" t="s">
        <v>2451</v>
      </c>
      <c r="E134" s="663" t="s">
        <v>6904</v>
      </c>
      <c r="F134" s="664" t="s">
        <v>6905</v>
      </c>
      <c r="G134" s="663" t="s">
        <v>4632</v>
      </c>
      <c r="H134" s="663" t="s">
        <v>4633</v>
      </c>
      <c r="I134" s="665">
        <v>1.988</v>
      </c>
      <c r="J134" s="665">
        <v>250</v>
      </c>
      <c r="K134" s="666">
        <v>497</v>
      </c>
    </row>
    <row r="135" spans="1:11" ht="14.4" customHeight="1" x14ac:dyDescent="0.3">
      <c r="A135" s="661" t="s">
        <v>580</v>
      </c>
      <c r="B135" s="662" t="s">
        <v>581</v>
      </c>
      <c r="C135" s="663" t="s">
        <v>590</v>
      </c>
      <c r="D135" s="664" t="s">
        <v>2451</v>
      </c>
      <c r="E135" s="663" t="s">
        <v>6904</v>
      </c>
      <c r="F135" s="664" t="s">
        <v>6905</v>
      </c>
      <c r="G135" s="663" t="s">
        <v>4638</v>
      </c>
      <c r="H135" s="663" t="s">
        <v>4639</v>
      </c>
      <c r="I135" s="665">
        <v>1.3000000000000001E-2</v>
      </c>
      <c r="J135" s="665">
        <v>500</v>
      </c>
      <c r="K135" s="666">
        <v>6.3</v>
      </c>
    </row>
    <row r="136" spans="1:11" ht="14.4" customHeight="1" x14ac:dyDescent="0.3">
      <c r="A136" s="661" t="s">
        <v>580</v>
      </c>
      <c r="B136" s="662" t="s">
        <v>581</v>
      </c>
      <c r="C136" s="663" t="s">
        <v>590</v>
      </c>
      <c r="D136" s="664" t="s">
        <v>2451</v>
      </c>
      <c r="E136" s="663" t="s">
        <v>6904</v>
      </c>
      <c r="F136" s="664" t="s">
        <v>6905</v>
      </c>
      <c r="G136" s="663" t="s">
        <v>4640</v>
      </c>
      <c r="H136" s="663" t="s">
        <v>4641</v>
      </c>
      <c r="I136" s="665">
        <v>2.1675</v>
      </c>
      <c r="J136" s="665">
        <v>70</v>
      </c>
      <c r="K136" s="666">
        <v>151.69999999999999</v>
      </c>
    </row>
    <row r="137" spans="1:11" ht="14.4" customHeight="1" x14ac:dyDescent="0.3">
      <c r="A137" s="661" t="s">
        <v>580</v>
      </c>
      <c r="B137" s="662" t="s">
        <v>581</v>
      </c>
      <c r="C137" s="663" t="s">
        <v>590</v>
      </c>
      <c r="D137" s="664" t="s">
        <v>2451</v>
      </c>
      <c r="E137" s="663" t="s">
        <v>6904</v>
      </c>
      <c r="F137" s="664" t="s">
        <v>6905</v>
      </c>
      <c r="G137" s="663" t="s">
        <v>4640</v>
      </c>
      <c r="H137" s="663" t="s">
        <v>4642</v>
      </c>
      <c r="I137" s="665">
        <v>2.1666666666666665</v>
      </c>
      <c r="J137" s="665">
        <v>50</v>
      </c>
      <c r="K137" s="666">
        <v>108.35</v>
      </c>
    </row>
    <row r="138" spans="1:11" ht="14.4" customHeight="1" x14ac:dyDescent="0.3">
      <c r="A138" s="661" t="s">
        <v>580</v>
      </c>
      <c r="B138" s="662" t="s">
        <v>581</v>
      </c>
      <c r="C138" s="663" t="s">
        <v>590</v>
      </c>
      <c r="D138" s="664" t="s">
        <v>2451</v>
      </c>
      <c r="E138" s="663" t="s">
        <v>6904</v>
      </c>
      <c r="F138" s="664" t="s">
        <v>6905</v>
      </c>
      <c r="G138" s="663" t="s">
        <v>4643</v>
      </c>
      <c r="H138" s="663" t="s">
        <v>4644</v>
      </c>
      <c r="I138" s="665">
        <v>2.617142857142857</v>
      </c>
      <c r="J138" s="665">
        <v>450</v>
      </c>
      <c r="K138" s="666">
        <v>1180</v>
      </c>
    </row>
    <row r="139" spans="1:11" ht="14.4" customHeight="1" x14ac:dyDescent="0.3">
      <c r="A139" s="661" t="s">
        <v>580</v>
      </c>
      <c r="B139" s="662" t="s">
        <v>581</v>
      </c>
      <c r="C139" s="663" t="s">
        <v>590</v>
      </c>
      <c r="D139" s="664" t="s">
        <v>2451</v>
      </c>
      <c r="E139" s="663" t="s">
        <v>6904</v>
      </c>
      <c r="F139" s="664" t="s">
        <v>6905</v>
      </c>
      <c r="G139" s="663" t="s">
        <v>4645</v>
      </c>
      <c r="H139" s="663" t="s">
        <v>4646</v>
      </c>
      <c r="I139" s="665">
        <v>2.1755555555555555</v>
      </c>
      <c r="J139" s="665">
        <v>160</v>
      </c>
      <c r="K139" s="666">
        <v>348.09999999999997</v>
      </c>
    </row>
    <row r="140" spans="1:11" ht="14.4" customHeight="1" x14ac:dyDescent="0.3">
      <c r="A140" s="661" t="s">
        <v>580</v>
      </c>
      <c r="B140" s="662" t="s">
        <v>581</v>
      </c>
      <c r="C140" s="663" t="s">
        <v>590</v>
      </c>
      <c r="D140" s="664" t="s">
        <v>2451</v>
      </c>
      <c r="E140" s="663" t="s">
        <v>6904</v>
      </c>
      <c r="F140" s="664" t="s">
        <v>6905</v>
      </c>
      <c r="G140" s="663" t="s">
        <v>4647</v>
      </c>
      <c r="H140" s="663" t="s">
        <v>4648</v>
      </c>
      <c r="I140" s="665">
        <v>2.8559999999999999</v>
      </c>
      <c r="J140" s="665">
        <v>350</v>
      </c>
      <c r="K140" s="666">
        <v>1000</v>
      </c>
    </row>
    <row r="141" spans="1:11" ht="14.4" customHeight="1" x14ac:dyDescent="0.3">
      <c r="A141" s="661" t="s">
        <v>580</v>
      </c>
      <c r="B141" s="662" t="s">
        <v>581</v>
      </c>
      <c r="C141" s="663" t="s">
        <v>590</v>
      </c>
      <c r="D141" s="664" t="s">
        <v>2451</v>
      </c>
      <c r="E141" s="663" t="s">
        <v>6904</v>
      </c>
      <c r="F141" s="664" t="s">
        <v>6905</v>
      </c>
      <c r="G141" s="663" t="s">
        <v>4649</v>
      </c>
      <c r="H141" s="663" t="s">
        <v>4650</v>
      </c>
      <c r="I141" s="665">
        <v>6.0522222222222215</v>
      </c>
      <c r="J141" s="665">
        <v>150</v>
      </c>
      <c r="K141" s="666">
        <v>907.90000000000009</v>
      </c>
    </row>
    <row r="142" spans="1:11" ht="14.4" customHeight="1" x14ac:dyDescent="0.3">
      <c r="A142" s="661" t="s">
        <v>580</v>
      </c>
      <c r="B142" s="662" t="s">
        <v>581</v>
      </c>
      <c r="C142" s="663" t="s">
        <v>590</v>
      </c>
      <c r="D142" s="664" t="s">
        <v>2451</v>
      </c>
      <c r="E142" s="663" t="s">
        <v>6904</v>
      </c>
      <c r="F142" s="664" t="s">
        <v>6905</v>
      </c>
      <c r="G142" s="663" t="s">
        <v>4651</v>
      </c>
      <c r="H142" s="663" t="s">
        <v>4652</v>
      </c>
      <c r="I142" s="665">
        <v>2.0575000000000001</v>
      </c>
      <c r="J142" s="665">
        <v>25</v>
      </c>
      <c r="K142" s="666">
        <v>51.45</v>
      </c>
    </row>
    <row r="143" spans="1:11" ht="14.4" customHeight="1" x14ac:dyDescent="0.3">
      <c r="A143" s="661" t="s">
        <v>580</v>
      </c>
      <c r="B143" s="662" t="s">
        <v>581</v>
      </c>
      <c r="C143" s="663" t="s">
        <v>590</v>
      </c>
      <c r="D143" s="664" t="s">
        <v>2451</v>
      </c>
      <c r="E143" s="663" t="s">
        <v>6904</v>
      </c>
      <c r="F143" s="664" t="s">
        <v>6905</v>
      </c>
      <c r="G143" s="663" t="s">
        <v>4653</v>
      </c>
      <c r="H143" s="663" t="s">
        <v>4654</v>
      </c>
      <c r="I143" s="665">
        <v>5.13</v>
      </c>
      <c r="J143" s="665">
        <v>400</v>
      </c>
      <c r="K143" s="666">
        <v>2052</v>
      </c>
    </row>
    <row r="144" spans="1:11" ht="14.4" customHeight="1" x14ac:dyDescent="0.3">
      <c r="A144" s="661" t="s">
        <v>580</v>
      </c>
      <c r="B144" s="662" t="s">
        <v>581</v>
      </c>
      <c r="C144" s="663" t="s">
        <v>590</v>
      </c>
      <c r="D144" s="664" t="s">
        <v>2451</v>
      </c>
      <c r="E144" s="663" t="s">
        <v>6904</v>
      </c>
      <c r="F144" s="664" t="s">
        <v>6905</v>
      </c>
      <c r="G144" s="663" t="s">
        <v>4655</v>
      </c>
      <c r="H144" s="663" t="s">
        <v>4656</v>
      </c>
      <c r="I144" s="665">
        <v>17.98</v>
      </c>
      <c r="J144" s="665">
        <v>250</v>
      </c>
      <c r="K144" s="666">
        <v>4495</v>
      </c>
    </row>
    <row r="145" spans="1:11" ht="14.4" customHeight="1" x14ac:dyDescent="0.3">
      <c r="A145" s="661" t="s">
        <v>580</v>
      </c>
      <c r="B145" s="662" t="s">
        <v>581</v>
      </c>
      <c r="C145" s="663" t="s">
        <v>590</v>
      </c>
      <c r="D145" s="664" t="s">
        <v>2451</v>
      </c>
      <c r="E145" s="663" t="s">
        <v>6904</v>
      </c>
      <c r="F145" s="664" t="s">
        <v>6905</v>
      </c>
      <c r="G145" s="663" t="s">
        <v>4657</v>
      </c>
      <c r="H145" s="663" t="s">
        <v>4658</v>
      </c>
      <c r="I145" s="665">
        <v>17.981999999999999</v>
      </c>
      <c r="J145" s="665">
        <v>650</v>
      </c>
      <c r="K145" s="666">
        <v>11688</v>
      </c>
    </row>
    <row r="146" spans="1:11" ht="14.4" customHeight="1" x14ac:dyDescent="0.3">
      <c r="A146" s="661" t="s">
        <v>580</v>
      </c>
      <c r="B146" s="662" t="s">
        <v>581</v>
      </c>
      <c r="C146" s="663" t="s">
        <v>590</v>
      </c>
      <c r="D146" s="664" t="s">
        <v>2451</v>
      </c>
      <c r="E146" s="663" t="s">
        <v>6904</v>
      </c>
      <c r="F146" s="664" t="s">
        <v>6905</v>
      </c>
      <c r="G146" s="663" t="s">
        <v>4659</v>
      </c>
      <c r="H146" s="663" t="s">
        <v>4660</v>
      </c>
      <c r="I146" s="665">
        <v>1.69</v>
      </c>
      <c r="J146" s="665">
        <v>2</v>
      </c>
      <c r="K146" s="666">
        <v>3.38</v>
      </c>
    </row>
    <row r="147" spans="1:11" ht="14.4" customHeight="1" x14ac:dyDescent="0.3">
      <c r="A147" s="661" t="s">
        <v>580</v>
      </c>
      <c r="B147" s="662" t="s">
        <v>581</v>
      </c>
      <c r="C147" s="663" t="s">
        <v>590</v>
      </c>
      <c r="D147" s="664" t="s">
        <v>2451</v>
      </c>
      <c r="E147" s="663" t="s">
        <v>6904</v>
      </c>
      <c r="F147" s="664" t="s">
        <v>6905</v>
      </c>
      <c r="G147" s="663" t="s">
        <v>4659</v>
      </c>
      <c r="H147" s="663" t="s">
        <v>4753</v>
      </c>
      <c r="I147" s="665">
        <v>2.23</v>
      </c>
      <c r="J147" s="665">
        <v>2</v>
      </c>
      <c r="K147" s="666">
        <v>4.46</v>
      </c>
    </row>
    <row r="148" spans="1:11" ht="14.4" customHeight="1" x14ac:dyDescent="0.3">
      <c r="A148" s="661" t="s">
        <v>580</v>
      </c>
      <c r="B148" s="662" t="s">
        <v>581</v>
      </c>
      <c r="C148" s="663" t="s">
        <v>590</v>
      </c>
      <c r="D148" s="664" t="s">
        <v>2451</v>
      </c>
      <c r="E148" s="663" t="s">
        <v>6904</v>
      </c>
      <c r="F148" s="664" t="s">
        <v>6905</v>
      </c>
      <c r="G148" s="663" t="s">
        <v>4661</v>
      </c>
      <c r="H148" s="663" t="s">
        <v>4662</v>
      </c>
      <c r="I148" s="665">
        <v>17.98</v>
      </c>
      <c r="J148" s="665">
        <v>110</v>
      </c>
      <c r="K148" s="666">
        <v>1977.7999999999997</v>
      </c>
    </row>
    <row r="149" spans="1:11" ht="14.4" customHeight="1" x14ac:dyDescent="0.3">
      <c r="A149" s="661" t="s">
        <v>580</v>
      </c>
      <c r="B149" s="662" t="s">
        <v>581</v>
      </c>
      <c r="C149" s="663" t="s">
        <v>590</v>
      </c>
      <c r="D149" s="664" t="s">
        <v>2451</v>
      </c>
      <c r="E149" s="663" t="s">
        <v>6904</v>
      </c>
      <c r="F149" s="664" t="s">
        <v>6905</v>
      </c>
      <c r="G149" s="663" t="s">
        <v>4754</v>
      </c>
      <c r="H149" s="663" t="s">
        <v>4755</v>
      </c>
      <c r="I149" s="665">
        <v>15.004999999999999</v>
      </c>
      <c r="J149" s="665">
        <v>9</v>
      </c>
      <c r="K149" s="666">
        <v>135.05000000000001</v>
      </c>
    </row>
    <row r="150" spans="1:11" ht="14.4" customHeight="1" x14ac:dyDescent="0.3">
      <c r="A150" s="661" t="s">
        <v>580</v>
      </c>
      <c r="B150" s="662" t="s">
        <v>581</v>
      </c>
      <c r="C150" s="663" t="s">
        <v>590</v>
      </c>
      <c r="D150" s="664" t="s">
        <v>2451</v>
      </c>
      <c r="E150" s="663" t="s">
        <v>6904</v>
      </c>
      <c r="F150" s="664" t="s">
        <v>6905</v>
      </c>
      <c r="G150" s="663" t="s">
        <v>4663</v>
      </c>
      <c r="H150" s="663" t="s">
        <v>4664</v>
      </c>
      <c r="I150" s="665">
        <v>12.106999999999998</v>
      </c>
      <c r="J150" s="665">
        <v>245</v>
      </c>
      <c r="K150" s="666">
        <v>2966.2000000000003</v>
      </c>
    </row>
    <row r="151" spans="1:11" ht="14.4" customHeight="1" x14ac:dyDescent="0.3">
      <c r="A151" s="661" t="s">
        <v>580</v>
      </c>
      <c r="B151" s="662" t="s">
        <v>581</v>
      </c>
      <c r="C151" s="663" t="s">
        <v>590</v>
      </c>
      <c r="D151" s="664" t="s">
        <v>2451</v>
      </c>
      <c r="E151" s="663" t="s">
        <v>6904</v>
      </c>
      <c r="F151" s="664" t="s">
        <v>6905</v>
      </c>
      <c r="G151" s="663" t="s">
        <v>4665</v>
      </c>
      <c r="H151" s="663" t="s">
        <v>4666</v>
      </c>
      <c r="I151" s="665">
        <v>2.5166666666666666</v>
      </c>
      <c r="J151" s="665">
        <v>210</v>
      </c>
      <c r="K151" s="666">
        <v>528.6</v>
      </c>
    </row>
    <row r="152" spans="1:11" ht="14.4" customHeight="1" x14ac:dyDescent="0.3">
      <c r="A152" s="661" t="s">
        <v>580</v>
      </c>
      <c r="B152" s="662" t="s">
        <v>581</v>
      </c>
      <c r="C152" s="663" t="s">
        <v>590</v>
      </c>
      <c r="D152" s="664" t="s">
        <v>2451</v>
      </c>
      <c r="E152" s="663" t="s">
        <v>6904</v>
      </c>
      <c r="F152" s="664" t="s">
        <v>6905</v>
      </c>
      <c r="G152" s="663" t="s">
        <v>4667</v>
      </c>
      <c r="H152" s="663" t="s">
        <v>4668</v>
      </c>
      <c r="I152" s="665">
        <v>13.205</v>
      </c>
      <c r="J152" s="665">
        <v>20</v>
      </c>
      <c r="K152" s="666">
        <v>264.10000000000002</v>
      </c>
    </row>
    <row r="153" spans="1:11" ht="14.4" customHeight="1" x14ac:dyDescent="0.3">
      <c r="A153" s="661" t="s">
        <v>580</v>
      </c>
      <c r="B153" s="662" t="s">
        <v>581</v>
      </c>
      <c r="C153" s="663" t="s">
        <v>590</v>
      </c>
      <c r="D153" s="664" t="s">
        <v>2451</v>
      </c>
      <c r="E153" s="663" t="s">
        <v>6904</v>
      </c>
      <c r="F153" s="664" t="s">
        <v>6905</v>
      </c>
      <c r="G153" s="663" t="s">
        <v>4669</v>
      </c>
      <c r="H153" s="663" t="s">
        <v>4670</v>
      </c>
      <c r="I153" s="665">
        <v>13.204000000000002</v>
      </c>
      <c r="J153" s="665">
        <v>120</v>
      </c>
      <c r="K153" s="666">
        <v>1584.5</v>
      </c>
    </row>
    <row r="154" spans="1:11" ht="14.4" customHeight="1" x14ac:dyDescent="0.3">
      <c r="A154" s="661" t="s">
        <v>580</v>
      </c>
      <c r="B154" s="662" t="s">
        <v>581</v>
      </c>
      <c r="C154" s="663" t="s">
        <v>590</v>
      </c>
      <c r="D154" s="664" t="s">
        <v>2451</v>
      </c>
      <c r="E154" s="663" t="s">
        <v>6904</v>
      </c>
      <c r="F154" s="664" t="s">
        <v>6905</v>
      </c>
      <c r="G154" s="663" t="s">
        <v>4673</v>
      </c>
      <c r="H154" s="663" t="s">
        <v>4674</v>
      </c>
      <c r="I154" s="665">
        <v>21.234000000000002</v>
      </c>
      <c r="J154" s="665">
        <v>10</v>
      </c>
      <c r="K154" s="666">
        <v>212.34</v>
      </c>
    </row>
    <row r="155" spans="1:11" ht="14.4" customHeight="1" x14ac:dyDescent="0.3">
      <c r="A155" s="661" t="s">
        <v>580</v>
      </c>
      <c r="B155" s="662" t="s">
        <v>581</v>
      </c>
      <c r="C155" s="663" t="s">
        <v>590</v>
      </c>
      <c r="D155" s="664" t="s">
        <v>2451</v>
      </c>
      <c r="E155" s="663" t="s">
        <v>6904</v>
      </c>
      <c r="F155" s="664" t="s">
        <v>6905</v>
      </c>
      <c r="G155" s="663" t="s">
        <v>4675</v>
      </c>
      <c r="H155" s="663" t="s">
        <v>4676</v>
      </c>
      <c r="I155" s="665">
        <v>21.236666666666665</v>
      </c>
      <c r="J155" s="665">
        <v>52</v>
      </c>
      <c r="K155" s="666">
        <v>1104.28</v>
      </c>
    </row>
    <row r="156" spans="1:11" ht="14.4" customHeight="1" x14ac:dyDescent="0.3">
      <c r="A156" s="661" t="s">
        <v>580</v>
      </c>
      <c r="B156" s="662" t="s">
        <v>581</v>
      </c>
      <c r="C156" s="663" t="s">
        <v>590</v>
      </c>
      <c r="D156" s="664" t="s">
        <v>2451</v>
      </c>
      <c r="E156" s="663" t="s">
        <v>6904</v>
      </c>
      <c r="F156" s="664" t="s">
        <v>6905</v>
      </c>
      <c r="G156" s="663" t="s">
        <v>4679</v>
      </c>
      <c r="H156" s="663" t="s">
        <v>4680</v>
      </c>
      <c r="I156" s="665">
        <v>2.2888888888888888</v>
      </c>
      <c r="J156" s="665">
        <v>210</v>
      </c>
      <c r="K156" s="666">
        <v>480.75</v>
      </c>
    </row>
    <row r="157" spans="1:11" ht="14.4" customHeight="1" x14ac:dyDescent="0.3">
      <c r="A157" s="661" t="s">
        <v>580</v>
      </c>
      <c r="B157" s="662" t="s">
        <v>581</v>
      </c>
      <c r="C157" s="663" t="s">
        <v>590</v>
      </c>
      <c r="D157" s="664" t="s">
        <v>2451</v>
      </c>
      <c r="E157" s="663" t="s">
        <v>6904</v>
      </c>
      <c r="F157" s="664" t="s">
        <v>6905</v>
      </c>
      <c r="G157" s="663" t="s">
        <v>4681</v>
      </c>
      <c r="H157" s="663" t="s">
        <v>4682</v>
      </c>
      <c r="I157" s="665">
        <v>9.5957142857142852</v>
      </c>
      <c r="J157" s="665">
        <v>1005</v>
      </c>
      <c r="K157" s="666">
        <v>9644.4500000000007</v>
      </c>
    </row>
    <row r="158" spans="1:11" ht="14.4" customHeight="1" x14ac:dyDescent="0.3">
      <c r="A158" s="661" t="s">
        <v>580</v>
      </c>
      <c r="B158" s="662" t="s">
        <v>581</v>
      </c>
      <c r="C158" s="663" t="s">
        <v>590</v>
      </c>
      <c r="D158" s="664" t="s">
        <v>2451</v>
      </c>
      <c r="E158" s="663" t="s">
        <v>6904</v>
      </c>
      <c r="F158" s="664" t="s">
        <v>6905</v>
      </c>
      <c r="G158" s="663" t="s">
        <v>4683</v>
      </c>
      <c r="H158" s="663" t="s">
        <v>4684</v>
      </c>
      <c r="I158" s="665">
        <v>9.2000000000000011</v>
      </c>
      <c r="J158" s="665">
        <v>700</v>
      </c>
      <c r="K158" s="666">
        <v>6440</v>
      </c>
    </row>
    <row r="159" spans="1:11" ht="14.4" customHeight="1" x14ac:dyDescent="0.3">
      <c r="A159" s="661" t="s">
        <v>580</v>
      </c>
      <c r="B159" s="662" t="s">
        <v>581</v>
      </c>
      <c r="C159" s="663" t="s">
        <v>590</v>
      </c>
      <c r="D159" s="664" t="s">
        <v>2451</v>
      </c>
      <c r="E159" s="663" t="s">
        <v>6904</v>
      </c>
      <c r="F159" s="664" t="s">
        <v>6905</v>
      </c>
      <c r="G159" s="663" t="s">
        <v>4685</v>
      </c>
      <c r="H159" s="663" t="s">
        <v>4686</v>
      </c>
      <c r="I159" s="665">
        <v>172.5</v>
      </c>
      <c r="J159" s="665">
        <v>2</v>
      </c>
      <c r="K159" s="666">
        <v>345</v>
      </c>
    </row>
    <row r="160" spans="1:11" ht="14.4" customHeight="1" x14ac:dyDescent="0.3">
      <c r="A160" s="661" t="s">
        <v>580</v>
      </c>
      <c r="B160" s="662" t="s">
        <v>581</v>
      </c>
      <c r="C160" s="663" t="s">
        <v>590</v>
      </c>
      <c r="D160" s="664" t="s">
        <v>2451</v>
      </c>
      <c r="E160" s="663" t="s">
        <v>6904</v>
      </c>
      <c r="F160" s="664" t="s">
        <v>6905</v>
      </c>
      <c r="G160" s="663" t="s">
        <v>4756</v>
      </c>
      <c r="H160" s="663" t="s">
        <v>4757</v>
      </c>
      <c r="I160" s="665">
        <v>32.308750000000003</v>
      </c>
      <c r="J160" s="665">
        <v>365</v>
      </c>
      <c r="K160" s="666">
        <v>11792.65</v>
      </c>
    </row>
    <row r="161" spans="1:11" ht="14.4" customHeight="1" x14ac:dyDescent="0.3">
      <c r="A161" s="661" t="s">
        <v>580</v>
      </c>
      <c r="B161" s="662" t="s">
        <v>581</v>
      </c>
      <c r="C161" s="663" t="s">
        <v>590</v>
      </c>
      <c r="D161" s="664" t="s">
        <v>2451</v>
      </c>
      <c r="E161" s="663" t="s">
        <v>6904</v>
      </c>
      <c r="F161" s="664" t="s">
        <v>6905</v>
      </c>
      <c r="G161" s="663" t="s">
        <v>4758</v>
      </c>
      <c r="H161" s="663" t="s">
        <v>4759</v>
      </c>
      <c r="I161" s="665">
        <v>24.32</v>
      </c>
      <c r="J161" s="665">
        <v>1</v>
      </c>
      <c r="K161" s="666">
        <v>24.32</v>
      </c>
    </row>
    <row r="162" spans="1:11" ht="14.4" customHeight="1" x14ac:dyDescent="0.3">
      <c r="A162" s="661" t="s">
        <v>580</v>
      </c>
      <c r="B162" s="662" t="s">
        <v>581</v>
      </c>
      <c r="C162" s="663" t="s">
        <v>590</v>
      </c>
      <c r="D162" s="664" t="s">
        <v>2451</v>
      </c>
      <c r="E162" s="663" t="s">
        <v>6904</v>
      </c>
      <c r="F162" s="664" t="s">
        <v>6905</v>
      </c>
      <c r="G162" s="663" t="s">
        <v>4687</v>
      </c>
      <c r="H162" s="663" t="s">
        <v>4688</v>
      </c>
      <c r="I162" s="665">
        <v>3.4079999999999999</v>
      </c>
      <c r="J162" s="665">
        <v>400</v>
      </c>
      <c r="K162" s="666">
        <v>1363.2</v>
      </c>
    </row>
    <row r="163" spans="1:11" ht="14.4" customHeight="1" x14ac:dyDescent="0.3">
      <c r="A163" s="661" t="s">
        <v>580</v>
      </c>
      <c r="B163" s="662" t="s">
        <v>581</v>
      </c>
      <c r="C163" s="663" t="s">
        <v>590</v>
      </c>
      <c r="D163" s="664" t="s">
        <v>2451</v>
      </c>
      <c r="E163" s="663" t="s">
        <v>6904</v>
      </c>
      <c r="F163" s="664" t="s">
        <v>6905</v>
      </c>
      <c r="G163" s="663" t="s">
        <v>4689</v>
      </c>
      <c r="H163" s="663" t="s">
        <v>4690</v>
      </c>
      <c r="I163" s="665">
        <v>9.4349999999999987</v>
      </c>
      <c r="J163" s="665">
        <v>700</v>
      </c>
      <c r="K163" s="666">
        <v>6605</v>
      </c>
    </row>
    <row r="164" spans="1:11" ht="14.4" customHeight="1" x14ac:dyDescent="0.3">
      <c r="A164" s="661" t="s">
        <v>580</v>
      </c>
      <c r="B164" s="662" t="s">
        <v>581</v>
      </c>
      <c r="C164" s="663" t="s">
        <v>590</v>
      </c>
      <c r="D164" s="664" t="s">
        <v>2451</v>
      </c>
      <c r="E164" s="663" t="s">
        <v>6906</v>
      </c>
      <c r="F164" s="664" t="s">
        <v>6907</v>
      </c>
      <c r="G164" s="663" t="s">
        <v>4691</v>
      </c>
      <c r="H164" s="663" t="s">
        <v>4692</v>
      </c>
      <c r="I164" s="665">
        <v>8.1653333333333329</v>
      </c>
      <c r="J164" s="665">
        <v>7096</v>
      </c>
      <c r="K164" s="666">
        <v>57944.43</v>
      </c>
    </row>
    <row r="165" spans="1:11" ht="14.4" customHeight="1" x14ac:dyDescent="0.3">
      <c r="A165" s="661" t="s">
        <v>580</v>
      </c>
      <c r="B165" s="662" t="s">
        <v>581</v>
      </c>
      <c r="C165" s="663" t="s">
        <v>590</v>
      </c>
      <c r="D165" s="664" t="s">
        <v>2451</v>
      </c>
      <c r="E165" s="663" t="s">
        <v>6906</v>
      </c>
      <c r="F165" s="664" t="s">
        <v>6907</v>
      </c>
      <c r="G165" s="663" t="s">
        <v>4760</v>
      </c>
      <c r="H165" s="663" t="s">
        <v>4761</v>
      </c>
      <c r="I165" s="665">
        <v>12.71</v>
      </c>
      <c r="J165" s="665">
        <v>20</v>
      </c>
      <c r="K165" s="666">
        <v>254.2</v>
      </c>
    </row>
    <row r="166" spans="1:11" ht="14.4" customHeight="1" x14ac:dyDescent="0.3">
      <c r="A166" s="661" t="s">
        <v>580</v>
      </c>
      <c r="B166" s="662" t="s">
        <v>581</v>
      </c>
      <c r="C166" s="663" t="s">
        <v>590</v>
      </c>
      <c r="D166" s="664" t="s">
        <v>2451</v>
      </c>
      <c r="E166" s="663" t="s">
        <v>6908</v>
      </c>
      <c r="F166" s="664" t="s">
        <v>6909</v>
      </c>
      <c r="G166" s="663" t="s">
        <v>4695</v>
      </c>
      <c r="H166" s="663" t="s">
        <v>4696</v>
      </c>
      <c r="I166" s="665">
        <v>0.30599999999999999</v>
      </c>
      <c r="J166" s="665">
        <v>500</v>
      </c>
      <c r="K166" s="666">
        <v>153</v>
      </c>
    </row>
    <row r="167" spans="1:11" ht="14.4" customHeight="1" x14ac:dyDescent="0.3">
      <c r="A167" s="661" t="s">
        <v>580</v>
      </c>
      <c r="B167" s="662" t="s">
        <v>581</v>
      </c>
      <c r="C167" s="663" t="s">
        <v>590</v>
      </c>
      <c r="D167" s="664" t="s">
        <v>2451</v>
      </c>
      <c r="E167" s="663" t="s">
        <v>6908</v>
      </c>
      <c r="F167" s="664" t="s">
        <v>6909</v>
      </c>
      <c r="G167" s="663" t="s">
        <v>4697</v>
      </c>
      <c r="H167" s="663" t="s">
        <v>4698</v>
      </c>
      <c r="I167" s="665">
        <v>0.30399999999999999</v>
      </c>
      <c r="J167" s="665">
        <v>500</v>
      </c>
      <c r="K167" s="666">
        <v>152</v>
      </c>
    </row>
    <row r="168" spans="1:11" ht="14.4" customHeight="1" x14ac:dyDescent="0.3">
      <c r="A168" s="661" t="s">
        <v>580</v>
      </c>
      <c r="B168" s="662" t="s">
        <v>581</v>
      </c>
      <c r="C168" s="663" t="s">
        <v>590</v>
      </c>
      <c r="D168" s="664" t="s">
        <v>2451</v>
      </c>
      <c r="E168" s="663" t="s">
        <v>6908</v>
      </c>
      <c r="F168" s="664" t="s">
        <v>6909</v>
      </c>
      <c r="G168" s="663" t="s">
        <v>4699</v>
      </c>
      <c r="H168" s="663" t="s">
        <v>4700</v>
      </c>
      <c r="I168" s="665">
        <v>0.48363636363636364</v>
      </c>
      <c r="J168" s="665">
        <v>6200</v>
      </c>
      <c r="K168" s="666">
        <v>3001</v>
      </c>
    </row>
    <row r="169" spans="1:11" ht="14.4" customHeight="1" x14ac:dyDescent="0.3">
      <c r="A169" s="661" t="s">
        <v>580</v>
      </c>
      <c r="B169" s="662" t="s">
        <v>581</v>
      </c>
      <c r="C169" s="663" t="s">
        <v>590</v>
      </c>
      <c r="D169" s="664" t="s">
        <v>2451</v>
      </c>
      <c r="E169" s="663" t="s">
        <v>6908</v>
      </c>
      <c r="F169" s="664" t="s">
        <v>6909</v>
      </c>
      <c r="G169" s="663" t="s">
        <v>4701</v>
      </c>
      <c r="H169" s="663" t="s">
        <v>4702</v>
      </c>
      <c r="I169" s="665">
        <v>1.8033333333333337</v>
      </c>
      <c r="J169" s="665">
        <v>600</v>
      </c>
      <c r="K169" s="666">
        <v>1082</v>
      </c>
    </row>
    <row r="170" spans="1:11" ht="14.4" customHeight="1" x14ac:dyDescent="0.3">
      <c r="A170" s="661" t="s">
        <v>580</v>
      </c>
      <c r="B170" s="662" t="s">
        <v>581</v>
      </c>
      <c r="C170" s="663" t="s">
        <v>590</v>
      </c>
      <c r="D170" s="664" t="s">
        <v>2451</v>
      </c>
      <c r="E170" s="663" t="s">
        <v>6910</v>
      </c>
      <c r="F170" s="664" t="s">
        <v>6911</v>
      </c>
      <c r="G170" s="663" t="s">
        <v>4705</v>
      </c>
      <c r="H170" s="663" t="s">
        <v>4706</v>
      </c>
      <c r="I170" s="665">
        <v>0.71</v>
      </c>
      <c r="J170" s="665">
        <v>16600</v>
      </c>
      <c r="K170" s="666">
        <v>11786</v>
      </c>
    </row>
    <row r="171" spans="1:11" ht="14.4" customHeight="1" x14ac:dyDescent="0.3">
      <c r="A171" s="661" t="s">
        <v>580</v>
      </c>
      <c r="B171" s="662" t="s">
        <v>581</v>
      </c>
      <c r="C171" s="663" t="s">
        <v>590</v>
      </c>
      <c r="D171" s="664" t="s">
        <v>2451</v>
      </c>
      <c r="E171" s="663" t="s">
        <v>6910</v>
      </c>
      <c r="F171" s="664" t="s">
        <v>6911</v>
      </c>
      <c r="G171" s="663" t="s">
        <v>4707</v>
      </c>
      <c r="H171" s="663" t="s">
        <v>4708</v>
      </c>
      <c r="I171" s="665">
        <v>0.71</v>
      </c>
      <c r="J171" s="665">
        <v>5400</v>
      </c>
      <c r="K171" s="666">
        <v>3834</v>
      </c>
    </row>
    <row r="172" spans="1:11" ht="14.4" customHeight="1" x14ac:dyDescent="0.3">
      <c r="A172" s="661" t="s">
        <v>580</v>
      </c>
      <c r="B172" s="662" t="s">
        <v>581</v>
      </c>
      <c r="C172" s="663" t="s">
        <v>590</v>
      </c>
      <c r="D172" s="664" t="s">
        <v>2451</v>
      </c>
      <c r="E172" s="663" t="s">
        <v>6912</v>
      </c>
      <c r="F172" s="664" t="s">
        <v>6913</v>
      </c>
      <c r="G172" s="663" t="s">
        <v>4762</v>
      </c>
      <c r="H172" s="663" t="s">
        <v>4763</v>
      </c>
      <c r="I172" s="665">
        <v>139.44</v>
      </c>
      <c r="J172" s="665">
        <v>1</v>
      </c>
      <c r="K172" s="666">
        <v>139.44</v>
      </c>
    </row>
    <row r="173" spans="1:11" ht="14.4" customHeight="1" x14ac:dyDescent="0.3">
      <c r="A173" s="661" t="s">
        <v>580</v>
      </c>
      <c r="B173" s="662" t="s">
        <v>581</v>
      </c>
      <c r="C173" s="663" t="s">
        <v>590</v>
      </c>
      <c r="D173" s="664" t="s">
        <v>2451</v>
      </c>
      <c r="E173" s="663" t="s">
        <v>6912</v>
      </c>
      <c r="F173" s="664" t="s">
        <v>6913</v>
      </c>
      <c r="G173" s="663" t="s">
        <v>4764</v>
      </c>
      <c r="H173" s="663" t="s">
        <v>4765</v>
      </c>
      <c r="I173" s="665">
        <v>139.44</v>
      </c>
      <c r="J173" s="665">
        <v>1</v>
      </c>
      <c r="K173" s="666">
        <v>139.44</v>
      </c>
    </row>
    <row r="174" spans="1:11" ht="14.4" customHeight="1" x14ac:dyDescent="0.3">
      <c r="A174" s="661" t="s">
        <v>580</v>
      </c>
      <c r="B174" s="662" t="s">
        <v>581</v>
      </c>
      <c r="C174" s="663" t="s">
        <v>593</v>
      </c>
      <c r="D174" s="664" t="s">
        <v>2452</v>
      </c>
      <c r="E174" s="663" t="s">
        <v>6902</v>
      </c>
      <c r="F174" s="664" t="s">
        <v>6903</v>
      </c>
      <c r="G174" s="663" t="s">
        <v>4557</v>
      </c>
      <c r="H174" s="663" t="s">
        <v>4558</v>
      </c>
      <c r="I174" s="665">
        <v>260.3</v>
      </c>
      <c r="J174" s="665">
        <v>3</v>
      </c>
      <c r="K174" s="666">
        <v>780.90000000000009</v>
      </c>
    </row>
    <row r="175" spans="1:11" ht="14.4" customHeight="1" x14ac:dyDescent="0.3">
      <c r="A175" s="661" t="s">
        <v>580</v>
      </c>
      <c r="B175" s="662" t="s">
        <v>581</v>
      </c>
      <c r="C175" s="663" t="s">
        <v>593</v>
      </c>
      <c r="D175" s="664" t="s">
        <v>2452</v>
      </c>
      <c r="E175" s="663" t="s">
        <v>6902</v>
      </c>
      <c r="F175" s="664" t="s">
        <v>6903</v>
      </c>
      <c r="G175" s="663" t="s">
        <v>4711</v>
      </c>
      <c r="H175" s="663" t="s">
        <v>4712</v>
      </c>
      <c r="I175" s="665">
        <v>2.5099999999999998</v>
      </c>
      <c r="J175" s="665">
        <v>40</v>
      </c>
      <c r="K175" s="666">
        <v>100.4</v>
      </c>
    </row>
    <row r="176" spans="1:11" ht="14.4" customHeight="1" x14ac:dyDescent="0.3">
      <c r="A176" s="661" t="s">
        <v>580</v>
      </c>
      <c r="B176" s="662" t="s">
        <v>581</v>
      </c>
      <c r="C176" s="663" t="s">
        <v>593</v>
      </c>
      <c r="D176" s="664" t="s">
        <v>2452</v>
      </c>
      <c r="E176" s="663" t="s">
        <v>6902</v>
      </c>
      <c r="F176" s="664" t="s">
        <v>6903</v>
      </c>
      <c r="G176" s="663" t="s">
        <v>4766</v>
      </c>
      <c r="H176" s="663" t="s">
        <v>4767</v>
      </c>
      <c r="I176" s="665">
        <v>3.27</v>
      </c>
      <c r="J176" s="665">
        <v>40</v>
      </c>
      <c r="K176" s="666">
        <v>130.80000000000001</v>
      </c>
    </row>
    <row r="177" spans="1:11" ht="14.4" customHeight="1" x14ac:dyDescent="0.3">
      <c r="A177" s="661" t="s">
        <v>580</v>
      </c>
      <c r="B177" s="662" t="s">
        <v>581</v>
      </c>
      <c r="C177" s="663" t="s">
        <v>593</v>
      </c>
      <c r="D177" s="664" t="s">
        <v>2452</v>
      </c>
      <c r="E177" s="663" t="s">
        <v>6902</v>
      </c>
      <c r="F177" s="664" t="s">
        <v>6903</v>
      </c>
      <c r="G177" s="663" t="s">
        <v>4559</v>
      </c>
      <c r="H177" s="663" t="s">
        <v>4560</v>
      </c>
      <c r="I177" s="665">
        <v>3.96</v>
      </c>
      <c r="J177" s="665">
        <v>100</v>
      </c>
      <c r="K177" s="666">
        <v>396</v>
      </c>
    </row>
    <row r="178" spans="1:11" ht="14.4" customHeight="1" x14ac:dyDescent="0.3">
      <c r="A178" s="661" t="s">
        <v>580</v>
      </c>
      <c r="B178" s="662" t="s">
        <v>581</v>
      </c>
      <c r="C178" s="663" t="s">
        <v>593</v>
      </c>
      <c r="D178" s="664" t="s">
        <v>2452</v>
      </c>
      <c r="E178" s="663" t="s">
        <v>6902</v>
      </c>
      <c r="F178" s="664" t="s">
        <v>6903</v>
      </c>
      <c r="G178" s="663" t="s">
        <v>4768</v>
      </c>
      <c r="H178" s="663" t="s">
        <v>4769</v>
      </c>
      <c r="I178" s="665">
        <v>131.84</v>
      </c>
      <c r="J178" s="665">
        <v>30</v>
      </c>
      <c r="K178" s="666">
        <v>3955.1400000000003</v>
      </c>
    </row>
    <row r="179" spans="1:11" ht="14.4" customHeight="1" x14ac:dyDescent="0.3">
      <c r="A179" s="661" t="s">
        <v>580</v>
      </c>
      <c r="B179" s="662" t="s">
        <v>581</v>
      </c>
      <c r="C179" s="663" t="s">
        <v>593</v>
      </c>
      <c r="D179" s="664" t="s">
        <v>2452</v>
      </c>
      <c r="E179" s="663" t="s">
        <v>6902</v>
      </c>
      <c r="F179" s="664" t="s">
        <v>6903</v>
      </c>
      <c r="G179" s="663" t="s">
        <v>4713</v>
      </c>
      <c r="H179" s="663" t="s">
        <v>4714</v>
      </c>
      <c r="I179" s="665">
        <v>1.84</v>
      </c>
      <c r="J179" s="665">
        <v>40</v>
      </c>
      <c r="K179" s="666">
        <v>73.599999999999994</v>
      </c>
    </row>
    <row r="180" spans="1:11" ht="14.4" customHeight="1" x14ac:dyDescent="0.3">
      <c r="A180" s="661" t="s">
        <v>580</v>
      </c>
      <c r="B180" s="662" t="s">
        <v>581</v>
      </c>
      <c r="C180" s="663" t="s">
        <v>593</v>
      </c>
      <c r="D180" s="664" t="s">
        <v>2452</v>
      </c>
      <c r="E180" s="663" t="s">
        <v>6902</v>
      </c>
      <c r="F180" s="664" t="s">
        <v>6903</v>
      </c>
      <c r="G180" s="663" t="s">
        <v>4715</v>
      </c>
      <c r="H180" s="663" t="s">
        <v>4716</v>
      </c>
      <c r="I180" s="665">
        <v>2.39</v>
      </c>
      <c r="J180" s="665">
        <v>50</v>
      </c>
      <c r="K180" s="666">
        <v>119.5</v>
      </c>
    </row>
    <row r="181" spans="1:11" ht="14.4" customHeight="1" x14ac:dyDescent="0.3">
      <c r="A181" s="661" t="s">
        <v>580</v>
      </c>
      <c r="B181" s="662" t="s">
        <v>581</v>
      </c>
      <c r="C181" s="663" t="s">
        <v>593</v>
      </c>
      <c r="D181" s="664" t="s">
        <v>2452</v>
      </c>
      <c r="E181" s="663" t="s">
        <v>6902</v>
      </c>
      <c r="F181" s="664" t="s">
        <v>6903</v>
      </c>
      <c r="G181" s="663" t="s">
        <v>4717</v>
      </c>
      <c r="H181" s="663" t="s">
        <v>4718</v>
      </c>
      <c r="I181" s="665">
        <v>3.58</v>
      </c>
      <c r="J181" s="665">
        <v>50</v>
      </c>
      <c r="K181" s="666">
        <v>179</v>
      </c>
    </row>
    <row r="182" spans="1:11" ht="14.4" customHeight="1" x14ac:dyDescent="0.3">
      <c r="A182" s="661" t="s">
        <v>580</v>
      </c>
      <c r="B182" s="662" t="s">
        <v>581</v>
      </c>
      <c r="C182" s="663" t="s">
        <v>593</v>
      </c>
      <c r="D182" s="664" t="s">
        <v>2452</v>
      </c>
      <c r="E182" s="663" t="s">
        <v>6902</v>
      </c>
      <c r="F182" s="664" t="s">
        <v>6903</v>
      </c>
      <c r="G182" s="663" t="s">
        <v>4561</v>
      </c>
      <c r="H182" s="663" t="s">
        <v>4562</v>
      </c>
      <c r="I182" s="665">
        <v>14.52222222222222</v>
      </c>
      <c r="J182" s="665">
        <v>440</v>
      </c>
      <c r="K182" s="666">
        <v>6494.5999999999995</v>
      </c>
    </row>
    <row r="183" spans="1:11" ht="14.4" customHeight="1" x14ac:dyDescent="0.3">
      <c r="A183" s="661" t="s">
        <v>580</v>
      </c>
      <c r="B183" s="662" t="s">
        <v>581</v>
      </c>
      <c r="C183" s="663" t="s">
        <v>593</v>
      </c>
      <c r="D183" s="664" t="s">
        <v>2452</v>
      </c>
      <c r="E183" s="663" t="s">
        <v>6902</v>
      </c>
      <c r="F183" s="664" t="s">
        <v>6903</v>
      </c>
      <c r="G183" s="663" t="s">
        <v>4719</v>
      </c>
      <c r="H183" s="663" t="s">
        <v>4720</v>
      </c>
      <c r="I183" s="665">
        <v>2.9599999999999995</v>
      </c>
      <c r="J183" s="665">
        <v>60</v>
      </c>
      <c r="K183" s="666">
        <v>177.69</v>
      </c>
    </row>
    <row r="184" spans="1:11" ht="14.4" customHeight="1" x14ac:dyDescent="0.3">
      <c r="A184" s="661" t="s">
        <v>580</v>
      </c>
      <c r="B184" s="662" t="s">
        <v>581</v>
      </c>
      <c r="C184" s="663" t="s">
        <v>593</v>
      </c>
      <c r="D184" s="664" t="s">
        <v>2452</v>
      </c>
      <c r="E184" s="663" t="s">
        <v>6902</v>
      </c>
      <c r="F184" s="664" t="s">
        <v>6903</v>
      </c>
      <c r="G184" s="663" t="s">
        <v>4721</v>
      </c>
      <c r="H184" s="663" t="s">
        <v>4722</v>
      </c>
      <c r="I184" s="665">
        <v>4.29</v>
      </c>
      <c r="J184" s="665">
        <v>10</v>
      </c>
      <c r="K184" s="666">
        <v>42.9</v>
      </c>
    </row>
    <row r="185" spans="1:11" ht="14.4" customHeight="1" x14ac:dyDescent="0.3">
      <c r="A185" s="661" t="s">
        <v>580</v>
      </c>
      <c r="B185" s="662" t="s">
        <v>581</v>
      </c>
      <c r="C185" s="663" t="s">
        <v>593</v>
      </c>
      <c r="D185" s="664" t="s">
        <v>2452</v>
      </c>
      <c r="E185" s="663" t="s">
        <v>6902</v>
      </c>
      <c r="F185" s="664" t="s">
        <v>6903</v>
      </c>
      <c r="G185" s="663" t="s">
        <v>4563</v>
      </c>
      <c r="H185" s="663" t="s">
        <v>4565</v>
      </c>
      <c r="I185" s="665">
        <v>46.3</v>
      </c>
      <c r="J185" s="665">
        <v>2</v>
      </c>
      <c r="K185" s="666">
        <v>92.6</v>
      </c>
    </row>
    <row r="186" spans="1:11" ht="14.4" customHeight="1" x14ac:dyDescent="0.3">
      <c r="A186" s="661" t="s">
        <v>580</v>
      </c>
      <c r="B186" s="662" t="s">
        <v>581</v>
      </c>
      <c r="C186" s="663" t="s">
        <v>593</v>
      </c>
      <c r="D186" s="664" t="s">
        <v>2452</v>
      </c>
      <c r="E186" s="663" t="s">
        <v>6902</v>
      </c>
      <c r="F186" s="664" t="s">
        <v>6903</v>
      </c>
      <c r="G186" s="663" t="s">
        <v>4727</v>
      </c>
      <c r="H186" s="663" t="s">
        <v>4728</v>
      </c>
      <c r="I186" s="665">
        <v>3.0133333333333332</v>
      </c>
      <c r="J186" s="665">
        <v>1400</v>
      </c>
      <c r="K186" s="666">
        <v>4222</v>
      </c>
    </row>
    <row r="187" spans="1:11" ht="14.4" customHeight="1" x14ac:dyDescent="0.3">
      <c r="A187" s="661" t="s">
        <v>580</v>
      </c>
      <c r="B187" s="662" t="s">
        <v>581</v>
      </c>
      <c r="C187" s="663" t="s">
        <v>593</v>
      </c>
      <c r="D187" s="664" t="s">
        <v>2452</v>
      </c>
      <c r="E187" s="663" t="s">
        <v>6902</v>
      </c>
      <c r="F187" s="664" t="s">
        <v>6903</v>
      </c>
      <c r="G187" s="663" t="s">
        <v>4730</v>
      </c>
      <c r="H187" s="663" t="s">
        <v>4732</v>
      </c>
      <c r="I187" s="665">
        <v>0.875</v>
      </c>
      <c r="J187" s="665">
        <v>2000</v>
      </c>
      <c r="K187" s="666">
        <v>1750</v>
      </c>
    </row>
    <row r="188" spans="1:11" ht="14.4" customHeight="1" x14ac:dyDescent="0.3">
      <c r="A188" s="661" t="s">
        <v>580</v>
      </c>
      <c r="B188" s="662" t="s">
        <v>581</v>
      </c>
      <c r="C188" s="663" t="s">
        <v>593</v>
      </c>
      <c r="D188" s="664" t="s">
        <v>2452</v>
      </c>
      <c r="E188" s="663" t="s">
        <v>6902</v>
      </c>
      <c r="F188" s="664" t="s">
        <v>6903</v>
      </c>
      <c r="G188" s="663" t="s">
        <v>4569</v>
      </c>
      <c r="H188" s="663" t="s">
        <v>4570</v>
      </c>
      <c r="I188" s="665">
        <v>6.56</v>
      </c>
      <c r="J188" s="665">
        <v>200</v>
      </c>
      <c r="K188" s="666">
        <v>1311.7</v>
      </c>
    </row>
    <row r="189" spans="1:11" ht="14.4" customHeight="1" x14ac:dyDescent="0.3">
      <c r="A189" s="661" t="s">
        <v>580</v>
      </c>
      <c r="B189" s="662" t="s">
        <v>581</v>
      </c>
      <c r="C189" s="663" t="s">
        <v>593</v>
      </c>
      <c r="D189" s="664" t="s">
        <v>2452</v>
      </c>
      <c r="E189" s="663" t="s">
        <v>6902</v>
      </c>
      <c r="F189" s="664" t="s">
        <v>6903</v>
      </c>
      <c r="G189" s="663" t="s">
        <v>4733</v>
      </c>
      <c r="H189" s="663" t="s">
        <v>4734</v>
      </c>
      <c r="I189" s="665">
        <v>11.36</v>
      </c>
      <c r="J189" s="665">
        <v>160</v>
      </c>
      <c r="K189" s="666">
        <v>1817.92</v>
      </c>
    </row>
    <row r="190" spans="1:11" ht="14.4" customHeight="1" x14ac:dyDescent="0.3">
      <c r="A190" s="661" t="s">
        <v>580</v>
      </c>
      <c r="B190" s="662" t="s">
        <v>581</v>
      </c>
      <c r="C190" s="663" t="s">
        <v>593</v>
      </c>
      <c r="D190" s="664" t="s">
        <v>2452</v>
      </c>
      <c r="E190" s="663" t="s">
        <v>6902</v>
      </c>
      <c r="F190" s="664" t="s">
        <v>6903</v>
      </c>
      <c r="G190" s="663" t="s">
        <v>4770</v>
      </c>
      <c r="H190" s="663" t="s">
        <v>4771</v>
      </c>
      <c r="I190" s="665">
        <v>233.79</v>
      </c>
      <c r="J190" s="665">
        <v>5</v>
      </c>
      <c r="K190" s="666">
        <v>1168.95</v>
      </c>
    </row>
    <row r="191" spans="1:11" ht="14.4" customHeight="1" x14ac:dyDescent="0.3">
      <c r="A191" s="661" t="s">
        <v>580</v>
      </c>
      <c r="B191" s="662" t="s">
        <v>581</v>
      </c>
      <c r="C191" s="663" t="s">
        <v>593</v>
      </c>
      <c r="D191" s="664" t="s">
        <v>2452</v>
      </c>
      <c r="E191" s="663" t="s">
        <v>6902</v>
      </c>
      <c r="F191" s="664" t="s">
        <v>6903</v>
      </c>
      <c r="G191" s="663" t="s">
        <v>4772</v>
      </c>
      <c r="H191" s="663" t="s">
        <v>4773</v>
      </c>
      <c r="I191" s="665">
        <v>22.149999999999995</v>
      </c>
      <c r="J191" s="665">
        <v>228</v>
      </c>
      <c r="K191" s="666">
        <v>5050.2</v>
      </c>
    </row>
    <row r="192" spans="1:11" ht="14.4" customHeight="1" x14ac:dyDescent="0.3">
      <c r="A192" s="661" t="s">
        <v>580</v>
      </c>
      <c r="B192" s="662" t="s">
        <v>581</v>
      </c>
      <c r="C192" s="663" t="s">
        <v>593</v>
      </c>
      <c r="D192" s="664" t="s">
        <v>2452</v>
      </c>
      <c r="E192" s="663" t="s">
        <v>6902</v>
      </c>
      <c r="F192" s="664" t="s">
        <v>6903</v>
      </c>
      <c r="G192" s="663" t="s">
        <v>4571</v>
      </c>
      <c r="H192" s="663" t="s">
        <v>4572</v>
      </c>
      <c r="I192" s="665">
        <v>30.179999999999996</v>
      </c>
      <c r="J192" s="665">
        <v>30</v>
      </c>
      <c r="K192" s="666">
        <v>905.40000000000009</v>
      </c>
    </row>
    <row r="193" spans="1:11" ht="14.4" customHeight="1" x14ac:dyDescent="0.3">
      <c r="A193" s="661" t="s">
        <v>580</v>
      </c>
      <c r="B193" s="662" t="s">
        <v>581</v>
      </c>
      <c r="C193" s="663" t="s">
        <v>593</v>
      </c>
      <c r="D193" s="664" t="s">
        <v>2452</v>
      </c>
      <c r="E193" s="663" t="s">
        <v>6902</v>
      </c>
      <c r="F193" s="664" t="s">
        <v>6903</v>
      </c>
      <c r="G193" s="663" t="s">
        <v>4774</v>
      </c>
      <c r="H193" s="663" t="s">
        <v>4775</v>
      </c>
      <c r="I193" s="665">
        <v>272.44499999999999</v>
      </c>
      <c r="J193" s="665">
        <v>12</v>
      </c>
      <c r="K193" s="666">
        <v>3269.3599999999997</v>
      </c>
    </row>
    <row r="194" spans="1:11" ht="14.4" customHeight="1" x14ac:dyDescent="0.3">
      <c r="A194" s="661" t="s">
        <v>580</v>
      </c>
      <c r="B194" s="662" t="s">
        <v>581</v>
      </c>
      <c r="C194" s="663" t="s">
        <v>593</v>
      </c>
      <c r="D194" s="664" t="s">
        <v>2452</v>
      </c>
      <c r="E194" s="663" t="s">
        <v>6902</v>
      </c>
      <c r="F194" s="664" t="s">
        <v>6903</v>
      </c>
      <c r="G194" s="663" t="s">
        <v>4776</v>
      </c>
      <c r="H194" s="663" t="s">
        <v>4777</v>
      </c>
      <c r="I194" s="665">
        <v>13.04</v>
      </c>
      <c r="J194" s="665">
        <v>319</v>
      </c>
      <c r="K194" s="666">
        <v>4159.9599999999991</v>
      </c>
    </row>
    <row r="195" spans="1:11" ht="14.4" customHeight="1" x14ac:dyDescent="0.3">
      <c r="A195" s="661" t="s">
        <v>580</v>
      </c>
      <c r="B195" s="662" t="s">
        <v>581</v>
      </c>
      <c r="C195" s="663" t="s">
        <v>593</v>
      </c>
      <c r="D195" s="664" t="s">
        <v>2452</v>
      </c>
      <c r="E195" s="663" t="s">
        <v>6902</v>
      </c>
      <c r="F195" s="664" t="s">
        <v>6903</v>
      </c>
      <c r="G195" s="663" t="s">
        <v>4778</v>
      </c>
      <c r="H195" s="663" t="s">
        <v>4779</v>
      </c>
      <c r="I195" s="665">
        <v>1.38</v>
      </c>
      <c r="J195" s="665">
        <v>250</v>
      </c>
      <c r="K195" s="666">
        <v>345</v>
      </c>
    </row>
    <row r="196" spans="1:11" ht="14.4" customHeight="1" x14ac:dyDescent="0.3">
      <c r="A196" s="661" t="s">
        <v>580</v>
      </c>
      <c r="B196" s="662" t="s">
        <v>581</v>
      </c>
      <c r="C196" s="663" t="s">
        <v>593</v>
      </c>
      <c r="D196" s="664" t="s">
        <v>2452</v>
      </c>
      <c r="E196" s="663" t="s">
        <v>6902</v>
      </c>
      <c r="F196" s="664" t="s">
        <v>6903</v>
      </c>
      <c r="G196" s="663" t="s">
        <v>4778</v>
      </c>
      <c r="H196" s="663" t="s">
        <v>4780</v>
      </c>
      <c r="I196" s="665">
        <v>1.38</v>
      </c>
      <c r="J196" s="665">
        <v>100</v>
      </c>
      <c r="K196" s="666">
        <v>138</v>
      </c>
    </row>
    <row r="197" spans="1:11" ht="14.4" customHeight="1" x14ac:dyDescent="0.3">
      <c r="A197" s="661" t="s">
        <v>580</v>
      </c>
      <c r="B197" s="662" t="s">
        <v>581</v>
      </c>
      <c r="C197" s="663" t="s">
        <v>593</v>
      </c>
      <c r="D197" s="664" t="s">
        <v>2452</v>
      </c>
      <c r="E197" s="663" t="s">
        <v>6902</v>
      </c>
      <c r="F197" s="664" t="s">
        <v>6903</v>
      </c>
      <c r="G197" s="663" t="s">
        <v>4573</v>
      </c>
      <c r="H197" s="663" t="s">
        <v>4574</v>
      </c>
      <c r="I197" s="665">
        <v>39.106666666666669</v>
      </c>
      <c r="J197" s="665">
        <v>60</v>
      </c>
      <c r="K197" s="666">
        <v>2346.4</v>
      </c>
    </row>
    <row r="198" spans="1:11" ht="14.4" customHeight="1" x14ac:dyDescent="0.3">
      <c r="A198" s="661" t="s">
        <v>580</v>
      </c>
      <c r="B198" s="662" t="s">
        <v>581</v>
      </c>
      <c r="C198" s="663" t="s">
        <v>593</v>
      </c>
      <c r="D198" s="664" t="s">
        <v>2452</v>
      </c>
      <c r="E198" s="663" t="s">
        <v>6902</v>
      </c>
      <c r="F198" s="664" t="s">
        <v>6903</v>
      </c>
      <c r="G198" s="663" t="s">
        <v>4575</v>
      </c>
      <c r="H198" s="663" t="s">
        <v>4576</v>
      </c>
      <c r="I198" s="665">
        <v>0.62124999999999997</v>
      </c>
      <c r="J198" s="665">
        <v>4000</v>
      </c>
      <c r="K198" s="666">
        <v>2485</v>
      </c>
    </row>
    <row r="199" spans="1:11" ht="14.4" customHeight="1" x14ac:dyDescent="0.3">
      <c r="A199" s="661" t="s">
        <v>580</v>
      </c>
      <c r="B199" s="662" t="s">
        <v>581</v>
      </c>
      <c r="C199" s="663" t="s">
        <v>593</v>
      </c>
      <c r="D199" s="664" t="s">
        <v>2452</v>
      </c>
      <c r="E199" s="663" t="s">
        <v>6902</v>
      </c>
      <c r="F199" s="664" t="s">
        <v>6903</v>
      </c>
      <c r="G199" s="663" t="s">
        <v>4781</v>
      </c>
      <c r="H199" s="663" t="s">
        <v>4782</v>
      </c>
      <c r="I199" s="665">
        <v>4.49</v>
      </c>
      <c r="J199" s="665">
        <v>40</v>
      </c>
      <c r="K199" s="666">
        <v>179.6</v>
      </c>
    </row>
    <row r="200" spans="1:11" ht="14.4" customHeight="1" x14ac:dyDescent="0.3">
      <c r="A200" s="661" t="s">
        <v>580</v>
      </c>
      <c r="B200" s="662" t="s">
        <v>581</v>
      </c>
      <c r="C200" s="663" t="s">
        <v>593</v>
      </c>
      <c r="D200" s="664" t="s">
        <v>2452</v>
      </c>
      <c r="E200" s="663" t="s">
        <v>6902</v>
      </c>
      <c r="F200" s="664" t="s">
        <v>6903</v>
      </c>
      <c r="G200" s="663" t="s">
        <v>4783</v>
      </c>
      <c r="H200" s="663" t="s">
        <v>4784</v>
      </c>
      <c r="I200" s="665">
        <v>283.02</v>
      </c>
      <c r="J200" s="665">
        <v>5</v>
      </c>
      <c r="K200" s="666">
        <v>1415.1</v>
      </c>
    </row>
    <row r="201" spans="1:11" ht="14.4" customHeight="1" x14ac:dyDescent="0.3">
      <c r="A201" s="661" t="s">
        <v>580</v>
      </c>
      <c r="B201" s="662" t="s">
        <v>581</v>
      </c>
      <c r="C201" s="663" t="s">
        <v>593</v>
      </c>
      <c r="D201" s="664" t="s">
        <v>2452</v>
      </c>
      <c r="E201" s="663" t="s">
        <v>6902</v>
      </c>
      <c r="F201" s="664" t="s">
        <v>6903</v>
      </c>
      <c r="G201" s="663" t="s">
        <v>4785</v>
      </c>
      <c r="H201" s="663" t="s">
        <v>4786</v>
      </c>
      <c r="I201" s="665">
        <v>26.37</v>
      </c>
      <c r="J201" s="665">
        <v>180</v>
      </c>
      <c r="K201" s="666">
        <v>4746.49</v>
      </c>
    </row>
    <row r="202" spans="1:11" ht="14.4" customHeight="1" x14ac:dyDescent="0.3">
      <c r="A202" s="661" t="s">
        <v>580</v>
      </c>
      <c r="B202" s="662" t="s">
        <v>581</v>
      </c>
      <c r="C202" s="663" t="s">
        <v>593</v>
      </c>
      <c r="D202" s="664" t="s">
        <v>2452</v>
      </c>
      <c r="E202" s="663" t="s">
        <v>6902</v>
      </c>
      <c r="F202" s="664" t="s">
        <v>6903</v>
      </c>
      <c r="G202" s="663" t="s">
        <v>4586</v>
      </c>
      <c r="H202" s="663" t="s">
        <v>4587</v>
      </c>
      <c r="I202" s="665">
        <v>0.85199999999999998</v>
      </c>
      <c r="J202" s="665">
        <v>400</v>
      </c>
      <c r="K202" s="666">
        <v>341</v>
      </c>
    </row>
    <row r="203" spans="1:11" ht="14.4" customHeight="1" x14ac:dyDescent="0.3">
      <c r="A203" s="661" t="s">
        <v>580</v>
      </c>
      <c r="B203" s="662" t="s">
        <v>581</v>
      </c>
      <c r="C203" s="663" t="s">
        <v>593</v>
      </c>
      <c r="D203" s="664" t="s">
        <v>2452</v>
      </c>
      <c r="E203" s="663" t="s">
        <v>6902</v>
      </c>
      <c r="F203" s="664" t="s">
        <v>6903</v>
      </c>
      <c r="G203" s="663" t="s">
        <v>4745</v>
      </c>
      <c r="H203" s="663" t="s">
        <v>4746</v>
      </c>
      <c r="I203" s="665">
        <v>191.13</v>
      </c>
      <c r="J203" s="665">
        <v>40</v>
      </c>
      <c r="K203" s="666">
        <v>7645.2000000000007</v>
      </c>
    </row>
    <row r="204" spans="1:11" ht="14.4" customHeight="1" x14ac:dyDescent="0.3">
      <c r="A204" s="661" t="s">
        <v>580</v>
      </c>
      <c r="B204" s="662" t="s">
        <v>581</v>
      </c>
      <c r="C204" s="663" t="s">
        <v>593</v>
      </c>
      <c r="D204" s="664" t="s">
        <v>2452</v>
      </c>
      <c r="E204" s="663" t="s">
        <v>6902</v>
      </c>
      <c r="F204" s="664" t="s">
        <v>6903</v>
      </c>
      <c r="G204" s="663" t="s">
        <v>4787</v>
      </c>
      <c r="H204" s="663" t="s">
        <v>4788</v>
      </c>
      <c r="I204" s="665">
        <v>927.67</v>
      </c>
      <c r="J204" s="665">
        <v>2</v>
      </c>
      <c r="K204" s="666">
        <v>1855.34</v>
      </c>
    </row>
    <row r="205" spans="1:11" ht="14.4" customHeight="1" x14ac:dyDescent="0.3">
      <c r="A205" s="661" t="s">
        <v>580</v>
      </c>
      <c r="B205" s="662" t="s">
        <v>581</v>
      </c>
      <c r="C205" s="663" t="s">
        <v>593</v>
      </c>
      <c r="D205" s="664" t="s">
        <v>2452</v>
      </c>
      <c r="E205" s="663" t="s">
        <v>6902</v>
      </c>
      <c r="F205" s="664" t="s">
        <v>6903</v>
      </c>
      <c r="G205" s="663" t="s">
        <v>4789</v>
      </c>
      <c r="H205" s="663" t="s">
        <v>4790</v>
      </c>
      <c r="I205" s="665">
        <v>66.58</v>
      </c>
      <c r="J205" s="665">
        <v>3</v>
      </c>
      <c r="K205" s="666">
        <v>199.74</v>
      </c>
    </row>
    <row r="206" spans="1:11" ht="14.4" customHeight="1" x14ac:dyDescent="0.3">
      <c r="A206" s="661" t="s">
        <v>580</v>
      </c>
      <c r="B206" s="662" t="s">
        <v>581</v>
      </c>
      <c r="C206" s="663" t="s">
        <v>593</v>
      </c>
      <c r="D206" s="664" t="s">
        <v>2452</v>
      </c>
      <c r="E206" s="663" t="s">
        <v>6902</v>
      </c>
      <c r="F206" s="664" t="s">
        <v>6903</v>
      </c>
      <c r="G206" s="663" t="s">
        <v>4791</v>
      </c>
      <c r="H206" s="663" t="s">
        <v>4792</v>
      </c>
      <c r="I206" s="665">
        <v>137.25</v>
      </c>
      <c r="J206" s="665">
        <v>5</v>
      </c>
      <c r="K206" s="666">
        <v>686.23</v>
      </c>
    </row>
    <row r="207" spans="1:11" ht="14.4" customHeight="1" x14ac:dyDescent="0.3">
      <c r="A207" s="661" t="s">
        <v>580</v>
      </c>
      <c r="B207" s="662" t="s">
        <v>581</v>
      </c>
      <c r="C207" s="663" t="s">
        <v>593</v>
      </c>
      <c r="D207" s="664" t="s">
        <v>2452</v>
      </c>
      <c r="E207" s="663" t="s">
        <v>6902</v>
      </c>
      <c r="F207" s="664" t="s">
        <v>6903</v>
      </c>
      <c r="G207" s="663" t="s">
        <v>4793</v>
      </c>
      <c r="H207" s="663" t="s">
        <v>4794</v>
      </c>
      <c r="I207" s="665">
        <v>138</v>
      </c>
      <c r="J207" s="665">
        <v>10</v>
      </c>
      <c r="K207" s="666">
        <v>1380</v>
      </c>
    </row>
    <row r="208" spans="1:11" ht="14.4" customHeight="1" x14ac:dyDescent="0.3">
      <c r="A208" s="661" t="s">
        <v>580</v>
      </c>
      <c r="B208" s="662" t="s">
        <v>581</v>
      </c>
      <c r="C208" s="663" t="s">
        <v>593</v>
      </c>
      <c r="D208" s="664" t="s">
        <v>2452</v>
      </c>
      <c r="E208" s="663" t="s">
        <v>6902</v>
      </c>
      <c r="F208" s="664" t="s">
        <v>6903</v>
      </c>
      <c r="G208" s="663" t="s">
        <v>4795</v>
      </c>
      <c r="H208" s="663" t="s">
        <v>4796</v>
      </c>
      <c r="I208" s="665">
        <v>111.95</v>
      </c>
      <c r="J208" s="665">
        <v>10</v>
      </c>
      <c r="K208" s="666">
        <v>1119.53</v>
      </c>
    </row>
    <row r="209" spans="1:11" ht="14.4" customHeight="1" x14ac:dyDescent="0.3">
      <c r="A209" s="661" t="s">
        <v>580</v>
      </c>
      <c r="B209" s="662" t="s">
        <v>581</v>
      </c>
      <c r="C209" s="663" t="s">
        <v>593</v>
      </c>
      <c r="D209" s="664" t="s">
        <v>2452</v>
      </c>
      <c r="E209" s="663" t="s">
        <v>6904</v>
      </c>
      <c r="F209" s="664" t="s">
        <v>6905</v>
      </c>
      <c r="G209" s="663" t="s">
        <v>4797</v>
      </c>
      <c r="H209" s="663" t="s">
        <v>4798</v>
      </c>
      <c r="I209" s="665">
        <v>2.9499999999999997</v>
      </c>
      <c r="J209" s="665">
        <v>119</v>
      </c>
      <c r="K209" s="666">
        <v>348.55</v>
      </c>
    </row>
    <row r="210" spans="1:11" ht="14.4" customHeight="1" x14ac:dyDescent="0.3">
      <c r="A210" s="661" t="s">
        <v>580</v>
      </c>
      <c r="B210" s="662" t="s">
        <v>581</v>
      </c>
      <c r="C210" s="663" t="s">
        <v>593</v>
      </c>
      <c r="D210" s="664" t="s">
        <v>2452</v>
      </c>
      <c r="E210" s="663" t="s">
        <v>6904</v>
      </c>
      <c r="F210" s="664" t="s">
        <v>6905</v>
      </c>
      <c r="G210" s="663" t="s">
        <v>4797</v>
      </c>
      <c r="H210" s="663" t="s">
        <v>4799</v>
      </c>
      <c r="I210" s="665">
        <v>2.75</v>
      </c>
      <c r="J210" s="665">
        <v>50</v>
      </c>
      <c r="K210" s="666">
        <v>137.5</v>
      </c>
    </row>
    <row r="211" spans="1:11" ht="14.4" customHeight="1" x14ac:dyDescent="0.3">
      <c r="A211" s="661" t="s">
        <v>580</v>
      </c>
      <c r="B211" s="662" t="s">
        <v>581</v>
      </c>
      <c r="C211" s="663" t="s">
        <v>593</v>
      </c>
      <c r="D211" s="664" t="s">
        <v>2452</v>
      </c>
      <c r="E211" s="663" t="s">
        <v>6904</v>
      </c>
      <c r="F211" s="664" t="s">
        <v>6905</v>
      </c>
      <c r="G211" s="663" t="s">
        <v>4608</v>
      </c>
      <c r="H211" s="663" t="s">
        <v>4609</v>
      </c>
      <c r="I211" s="665">
        <v>11.143333333333333</v>
      </c>
      <c r="J211" s="665">
        <v>300</v>
      </c>
      <c r="K211" s="666">
        <v>3343</v>
      </c>
    </row>
    <row r="212" spans="1:11" ht="14.4" customHeight="1" x14ac:dyDescent="0.3">
      <c r="A212" s="661" t="s">
        <v>580</v>
      </c>
      <c r="B212" s="662" t="s">
        <v>581</v>
      </c>
      <c r="C212" s="663" t="s">
        <v>593</v>
      </c>
      <c r="D212" s="664" t="s">
        <v>2452</v>
      </c>
      <c r="E212" s="663" t="s">
        <v>6904</v>
      </c>
      <c r="F212" s="664" t="s">
        <v>6905</v>
      </c>
      <c r="G212" s="663" t="s">
        <v>4610</v>
      </c>
      <c r="H212" s="663" t="s">
        <v>4611</v>
      </c>
      <c r="I212" s="665">
        <v>1.091</v>
      </c>
      <c r="J212" s="665">
        <v>5100</v>
      </c>
      <c r="K212" s="666">
        <v>5564</v>
      </c>
    </row>
    <row r="213" spans="1:11" ht="14.4" customHeight="1" x14ac:dyDescent="0.3">
      <c r="A213" s="661" t="s">
        <v>580</v>
      </c>
      <c r="B213" s="662" t="s">
        <v>581</v>
      </c>
      <c r="C213" s="663" t="s">
        <v>593</v>
      </c>
      <c r="D213" s="664" t="s">
        <v>2452</v>
      </c>
      <c r="E213" s="663" t="s">
        <v>6904</v>
      </c>
      <c r="F213" s="664" t="s">
        <v>6905</v>
      </c>
      <c r="G213" s="663" t="s">
        <v>4612</v>
      </c>
      <c r="H213" s="663" t="s">
        <v>4613</v>
      </c>
      <c r="I213" s="665">
        <v>1.6722222222222221</v>
      </c>
      <c r="J213" s="665">
        <v>3700</v>
      </c>
      <c r="K213" s="666">
        <v>6183</v>
      </c>
    </row>
    <row r="214" spans="1:11" ht="14.4" customHeight="1" x14ac:dyDescent="0.3">
      <c r="A214" s="661" t="s">
        <v>580</v>
      </c>
      <c r="B214" s="662" t="s">
        <v>581</v>
      </c>
      <c r="C214" s="663" t="s">
        <v>593</v>
      </c>
      <c r="D214" s="664" t="s">
        <v>2452</v>
      </c>
      <c r="E214" s="663" t="s">
        <v>6904</v>
      </c>
      <c r="F214" s="664" t="s">
        <v>6905</v>
      </c>
      <c r="G214" s="663" t="s">
        <v>4614</v>
      </c>
      <c r="H214" s="663" t="s">
        <v>4615</v>
      </c>
      <c r="I214" s="665">
        <v>0.47333333333333333</v>
      </c>
      <c r="J214" s="665">
        <v>300</v>
      </c>
      <c r="K214" s="666">
        <v>142</v>
      </c>
    </row>
    <row r="215" spans="1:11" ht="14.4" customHeight="1" x14ac:dyDescent="0.3">
      <c r="A215" s="661" t="s">
        <v>580</v>
      </c>
      <c r="B215" s="662" t="s">
        <v>581</v>
      </c>
      <c r="C215" s="663" t="s">
        <v>593</v>
      </c>
      <c r="D215" s="664" t="s">
        <v>2452</v>
      </c>
      <c r="E215" s="663" t="s">
        <v>6904</v>
      </c>
      <c r="F215" s="664" t="s">
        <v>6905</v>
      </c>
      <c r="G215" s="663" t="s">
        <v>4616</v>
      </c>
      <c r="H215" s="663" t="s">
        <v>4617</v>
      </c>
      <c r="I215" s="665">
        <v>0.67</v>
      </c>
      <c r="J215" s="665">
        <v>1000</v>
      </c>
      <c r="K215" s="666">
        <v>670</v>
      </c>
    </row>
    <row r="216" spans="1:11" ht="14.4" customHeight="1" x14ac:dyDescent="0.3">
      <c r="A216" s="661" t="s">
        <v>580</v>
      </c>
      <c r="B216" s="662" t="s">
        <v>581</v>
      </c>
      <c r="C216" s="663" t="s">
        <v>593</v>
      </c>
      <c r="D216" s="664" t="s">
        <v>2452</v>
      </c>
      <c r="E216" s="663" t="s">
        <v>6904</v>
      </c>
      <c r="F216" s="664" t="s">
        <v>6905</v>
      </c>
      <c r="G216" s="663" t="s">
        <v>4618</v>
      </c>
      <c r="H216" s="663" t="s">
        <v>4620</v>
      </c>
      <c r="I216" s="665">
        <v>5.32</v>
      </c>
      <c r="J216" s="665">
        <v>100</v>
      </c>
      <c r="K216" s="666">
        <v>532</v>
      </c>
    </row>
    <row r="217" spans="1:11" ht="14.4" customHeight="1" x14ac:dyDescent="0.3">
      <c r="A217" s="661" t="s">
        <v>580</v>
      </c>
      <c r="B217" s="662" t="s">
        <v>581</v>
      </c>
      <c r="C217" s="663" t="s">
        <v>593</v>
      </c>
      <c r="D217" s="664" t="s">
        <v>2452</v>
      </c>
      <c r="E217" s="663" t="s">
        <v>6904</v>
      </c>
      <c r="F217" s="664" t="s">
        <v>6905</v>
      </c>
      <c r="G217" s="663" t="s">
        <v>4621</v>
      </c>
      <c r="H217" s="663" t="s">
        <v>4622</v>
      </c>
      <c r="I217" s="665">
        <v>2.46</v>
      </c>
      <c r="J217" s="665">
        <v>100</v>
      </c>
      <c r="K217" s="666">
        <v>246</v>
      </c>
    </row>
    <row r="218" spans="1:11" ht="14.4" customHeight="1" x14ac:dyDescent="0.3">
      <c r="A218" s="661" t="s">
        <v>580</v>
      </c>
      <c r="B218" s="662" t="s">
        <v>581</v>
      </c>
      <c r="C218" s="663" t="s">
        <v>593</v>
      </c>
      <c r="D218" s="664" t="s">
        <v>2452</v>
      </c>
      <c r="E218" s="663" t="s">
        <v>6904</v>
      </c>
      <c r="F218" s="664" t="s">
        <v>6905</v>
      </c>
      <c r="G218" s="663" t="s">
        <v>4621</v>
      </c>
      <c r="H218" s="663" t="s">
        <v>4623</v>
      </c>
      <c r="I218" s="665">
        <v>2.46</v>
      </c>
      <c r="J218" s="665">
        <v>200</v>
      </c>
      <c r="K218" s="666">
        <v>492</v>
      </c>
    </row>
    <row r="219" spans="1:11" ht="14.4" customHeight="1" x14ac:dyDescent="0.3">
      <c r="A219" s="661" t="s">
        <v>580</v>
      </c>
      <c r="B219" s="662" t="s">
        <v>581</v>
      </c>
      <c r="C219" s="663" t="s">
        <v>593</v>
      </c>
      <c r="D219" s="664" t="s">
        <v>2452</v>
      </c>
      <c r="E219" s="663" t="s">
        <v>6904</v>
      </c>
      <c r="F219" s="664" t="s">
        <v>6905</v>
      </c>
      <c r="G219" s="663" t="s">
        <v>4624</v>
      </c>
      <c r="H219" s="663" t="s">
        <v>4625</v>
      </c>
      <c r="I219" s="665">
        <v>5.9683333333333337</v>
      </c>
      <c r="J219" s="665">
        <v>80</v>
      </c>
      <c r="K219" s="666">
        <v>475.40000000000003</v>
      </c>
    </row>
    <row r="220" spans="1:11" ht="14.4" customHeight="1" x14ac:dyDescent="0.3">
      <c r="A220" s="661" t="s">
        <v>580</v>
      </c>
      <c r="B220" s="662" t="s">
        <v>581</v>
      </c>
      <c r="C220" s="663" t="s">
        <v>593</v>
      </c>
      <c r="D220" s="664" t="s">
        <v>2452</v>
      </c>
      <c r="E220" s="663" t="s">
        <v>6904</v>
      </c>
      <c r="F220" s="664" t="s">
        <v>6905</v>
      </c>
      <c r="G220" s="663" t="s">
        <v>4626</v>
      </c>
      <c r="H220" s="663" t="s">
        <v>4627</v>
      </c>
      <c r="I220" s="665">
        <v>185.72000000000003</v>
      </c>
      <c r="J220" s="665">
        <v>4</v>
      </c>
      <c r="K220" s="666">
        <v>732.72</v>
      </c>
    </row>
    <row r="221" spans="1:11" ht="14.4" customHeight="1" x14ac:dyDescent="0.3">
      <c r="A221" s="661" t="s">
        <v>580</v>
      </c>
      <c r="B221" s="662" t="s">
        <v>581</v>
      </c>
      <c r="C221" s="663" t="s">
        <v>593</v>
      </c>
      <c r="D221" s="664" t="s">
        <v>2452</v>
      </c>
      <c r="E221" s="663" t="s">
        <v>6904</v>
      </c>
      <c r="F221" s="664" t="s">
        <v>6905</v>
      </c>
      <c r="G221" s="663" t="s">
        <v>4800</v>
      </c>
      <c r="H221" s="663" t="s">
        <v>4801</v>
      </c>
      <c r="I221" s="665">
        <v>34.01</v>
      </c>
      <c r="J221" s="665">
        <v>5</v>
      </c>
      <c r="K221" s="666">
        <v>170.05</v>
      </c>
    </row>
    <row r="222" spans="1:11" ht="14.4" customHeight="1" x14ac:dyDescent="0.3">
      <c r="A222" s="661" t="s">
        <v>580</v>
      </c>
      <c r="B222" s="662" t="s">
        <v>581</v>
      </c>
      <c r="C222" s="663" t="s">
        <v>593</v>
      </c>
      <c r="D222" s="664" t="s">
        <v>2452</v>
      </c>
      <c r="E222" s="663" t="s">
        <v>6904</v>
      </c>
      <c r="F222" s="664" t="s">
        <v>6905</v>
      </c>
      <c r="G222" s="663" t="s">
        <v>4628</v>
      </c>
      <c r="H222" s="663" t="s">
        <v>4629</v>
      </c>
      <c r="I222" s="665">
        <v>1.9</v>
      </c>
      <c r="J222" s="665">
        <v>200</v>
      </c>
      <c r="K222" s="666">
        <v>380</v>
      </c>
    </row>
    <row r="223" spans="1:11" ht="14.4" customHeight="1" x14ac:dyDescent="0.3">
      <c r="A223" s="661" t="s">
        <v>580</v>
      </c>
      <c r="B223" s="662" t="s">
        <v>581</v>
      </c>
      <c r="C223" s="663" t="s">
        <v>593</v>
      </c>
      <c r="D223" s="664" t="s">
        <v>2452</v>
      </c>
      <c r="E223" s="663" t="s">
        <v>6904</v>
      </c>
      <c r="F223" s="664" t="s">
        <v>6905</v>
      </c>
      <c r="G223" s="663" t="s">
        <v>4802</v>
      </c>
      <c r="H223" s="663" t="s">
        <v>4803</v>
      </c>
      <c r="I223" s="665">
        <v>2.3774999999999999</v>
      </c>
      <c r="J223" s="665">
        <v>200</v>
      </c>
      <c r="K223" s="666">
        <v>475.5</v>
      </c>
    </row>
    <row r="224" spans="1:11" ht="14.4" customHeight="1" x14ac:dyDescent="0.3">
      <c r="A224" s="661" t="s">
        <v>580</v>
      </c>
      <c r="B224" s="662" t="s">
        <v>581</v>
      </c>
      <c r="C224" s="663" t="s">
        <v>593</v>
      </c>
      <c r="D224" s="664" t="s">
        <v>2452</v>
      </c>
      <c r="E224" s="663" t="s">
        <v>6904</v>
      </c>
      <c r="F224" s="664" t="s">
        <v>6905</v>
      </c>
      <c r="G224" s="663" t="s">
        <v>4630</v>
      </c>
      <c r="H224" s="663" t="s">
        <v>4631</v>
      </c>
      <c r="I224" s="665">
        <v>1.98</v>
      </c>
      <c r="J224" s="665">
        <v>100</v>
      </c>
      <c r="K224" s="666">
        <v>198</v>
      </c>
    </row>
    <row r="225" spans="1:11" ht="14.4" customHeight="1" x14ac:dyDescent="0.3">
      <c r="A225" s="661" t="s">
        <v>580</v>
      </c>
      <c r="B225" s="662" t="s">
        <v>581</v>
      </c>
      <c r="C225" s="663" t="s">
        <v>593</v>
      </c>
      <c r="D225" s="664" t="s">
        <v>2452</v>
      </c>
      <c r="E225" s="663" t="s">
        <v>6904</v>
      </c>
      <c r="F225" s="664" t="s">
        <v>6905</v>
      </c>
      <c r="G225" s="663" t="s">
        <v>4632</v>
      </c>
      <c r="H225" s="663" t="s">
        <v>4633</v>
      </c>
      <c r="I225" s="665">
        <v>1.9666666666666668</v>
      </c>
      <c r="J225" s="665">
        <v>150</v>
      </c>
      <c r="K225" s="666">
        <v>295</v>
      </c>
    </row>
    <row r="226" spans="1:11" ht="14.4" customHeight="1" x14ac:dyDescent="0.3">
      <c r="A226" s="661" t="s">
        <v>580</v>
      </c>
      <c r="B226" s="662" t="s">
        <v>581</v>
      </c>
      <c r="C226" s="663" t="s">
        <v>593</v>
      </c>
      <c r="D226" s="664" t="s">
        <v>2452</v>
      </c>
      <c r="E226" s="663" t="s">
        <v>6904</v>
      </c>
      <c r="F226" s="664" t="s">
        <v>6905</v>
      </c>
      <c r="G226" s="663" t="s">
        <v>4804</v>
      </c>
      <c r="H226" s="663" t="s">
        <v>4805</v>
      </c>
      <c r="I226" s="665">
        <v>3</v>
      </c>
      <c r="J226" s="665">
        <v>50</v>
      </c>
      <c r="K226" s="666">
        <v>150</v>
      </c>
    </row>
    <row r="227" spans="1:11" ht="14.4" customHeight="1" x14ac:dyDescent="0.3">
      <c r="A227" s="661" t="s">
        <v>580</v>
      </c>
      <c r="B227" s="662" t="s">
        <v>581</v>
      </c>
      <c r="C227" s="663" t="s">
        <v>593</v>
      </c>
      <c r="D227" s="664" t="s">
        <v>2452</v>
      </c>
      <c r="E227" s="663" t="s">
        <v>6904</v>
      </c>
      <c r="F227" s="664" t="s">
        <v>6905</v>
      </c>
      <c r="G227" s="663" t="s">
        <v>4634</v>
      </c>
      <c r="H227" s="663" t="s">
        <v>4635</v>
      </c>
      <c r="I227" s="665">
        <v>1.92</v>
      </c>
      <c r="J227" s="665">
        <v>50</v>
      </c>
      <c r="K227" s="666">
        <v>96</v>
      </c>
    </row>
    <row r="228" spans="1:11" ht="14.4" customHeight="1" x14ac:dyDescent="0.3">
      <c r="A228" s="661" t="s">
        <v>580</v>
      </c>
      <c r="B228" s="662" t="s">
        <v>581</v>
      </c>
      <c r="C228" s="663" t="s">
        <v>593</v>
      </c>
      <c r="D228" s="664" t="s">
        <v>2452</v>
      </c>
      <c r="E228" s="663" t="s">
        <v>6904</v>
      </c>
      <c r="F228" s="664" t="s">
        <v>6905</v>
      </c>
      <c r="G228" s="663" t="s">
        <v>4638</v>
      </c>
      <c r="H228" s="663" t="s">
        <v>4639</v>
      </c>
      <c r="I228" s="665">
        <v>1.2222222222222223E-2</v>
      </c>
      <c r="J228" s="665">
        <v>800</v>
      </c>
      <c r="K228" s="666">
        <v>10</v>
      </c>
    </row>
    <row r="229" spans="1:11" ht="14.4" customHeight="1" x14ac:dyDescent="0.3">
      <c r="A229" s="661" t="s">
        <v>580</v>
      </c>
      <c r="B229" s="662" t="s">
        <v>581</v>
      </c>
      <c r="C229" s="663" t="s">
        <v>593</v>
      </c>
      <c r="D229" s="664" t="s">
        <v>2452</v>
      </c>
      <c r="E229" s="663" t="s">
        <v>6904</v>
      </c>
      <c r="F229" s="664" t="s">
        <v>6905</v>
      </c>
      <c r="G229" s="663" t="s">
        <v>4640</v>
      </c>
      <c r="H229" s="663" t="s">
        <v>4641</v>
      </c>
      <c r="I229" s="665">
        <v>2.165</v>
      </c>
      <c r="J229" s="665">
        <v>100</v>
      </c>
      <c r="K229" s="666">
        <v>216.5</v>
      </c>
    </row>
    <row r="230" spans="1:11" ht="14.4" customHeight="1" x14ac:dyDescent="0.3">
      <c r="A230" s="661" t="s">
        <v>580</v>
      </c>
      <c r="B230" s="662" t="s">
        <v>581</v>
      </c>
      <c r="C230" s="663" t="s">
        <v>593</v>
      </c>
      <c r="D230" s="664" t="s">
        <v>2452</v>
      </c>
      <c r="E230" s="663" t="s">
        <v>6904</v>
      </c>
      <c r="F230" s="664" t="s">
        <v>6905</v>
      </c>
      <c r="G230" s="663" t="s">
        <v>4640</v>
      </c>
      <c r="H230" s="663" t="s">
        <v>4642</v>
      </c>
      <c r="I230" s="665">
        <v>2.16</v>
      </c>
      <c r="J230" s="665">
        <v>50</v>
      </c>
      <c r="K230" s="666">
        <v>108</v>
      </c>
    </row>
    <row r="231" spans="1:11" ht="14.4" customHeight="1" x14ac:dyDescent="0.3">
      <c r="A231" s="661" t="s">
        <v>580</v>
      </c>
      <c r="B231" s="662" t="s">
        <v>581</v>
      </c>
      <c r="C231" s="663" t="s">
        <v>593</v>
      </c>
      <c r="D231" s="664" t="s">
        <v>2452</v>
      </c>
      <c r="E231" s="663" t="s">
        <v>6904</v>
      </c>
      <c r="F231" s="664" t="s">
        <v>6905</v>
      </c>
      <c r="G231" s="663" t="s">
        <v>4643</v>
      </c>
      <c r="H231" s="663" t="s">
        <v>4644</v>
      </c>
      <c r="I231" s="665">
        <v>2.6128571428571425</v>
      </c>
      <c r="J231" s="665">
        <v>450</v>
      </c>
      <c r="K231" s="666">
        <v>1176.5</v>
      </c>
    </row>
    <row r="232" spans="1:11" ht="14.4" customHeight="1" x14ac:dyDescent="0.3">
      <c r="A232" s="661" t="s">
        <v>580</v>
      </c>
      <c r="B232" s="662" t="s">
        <v>581</v>
      </c>
      <c r="C232" s="663" t="s">
        <v>593</v>
      </c>
      <c r="D232" s="664" t="s">
        <v>2452</v>
      </c>
      <c r="E232" s="663" t="s">
        <v>6904</v>
      </c>
      <c r="F232" s="664" t="s">
        <v>6905</v>
      </c>
      <c r="G232" s="663" t="s">
        <v>4645</v>
      </c>
      <c r="H232" s="663" t="s">
        <v>4646</v>
      </c>
      <c r="I232" s="665">
        <v>2.1800000000000002</v>
      </c>
      <c r="J232" s="665">
        <v>100</v>
      </c>
      <c r="K232" s="666">
        <v>218</v>
      </c>
    </row>
    <row r="233" spans="1:11" ht="14.4" customHeight="1" x14ac:dyDescent="0.3">
      <c r="A233" s="661" t="s">
        <v>580</v>
      </c>
      <c r="B233" s="662" t="s">
        <v>581</v>
      </c>
      <c r="C233" s="663" t="s">
        <v>593</v>
      </c>
      <c r="D233" s="664" t="s">
        <v>2452</v>
      </c>
      <c r="E233" s="663" t="s">
        <v>6904</v>
      </c>
      <c r="F233" s="664" t="s">
        <v>6905</v>
      </c>
      <c r="G233" s="663" t="s">
        <v>4647</v>
      </c>
      <c r="H233" s="663" t="s">
        <v>4648</v>
      </c>
      <c r="I233" s="665">
        <v>2.855</v>
      </c>
      <c r="J233" s="665">
        <v>200</v>
      </c>
      <c r="K233" s="666">
        <v>571</v>
      </c>
    </row>
    <row r="234" spans="1:11" ht="14.4" customHeight="1" x14ac:dyDescent="0.3">
      <c r="A234" s="661" t="s">
        <v>580</v>
      </c>
      <c r="B234" s="662" t="s">
        <v>581</v>
      </c>
      <c r="C234" s="663" t="s">
        <v>593</v>
      </c>
      <c r="D234" s="664" t="s">
        <v>2452</v>
      </c>
      <c r="E234" s="663" t="s">
        <v>6904</v>
      </c>
      <c r="F234" s="664" t="s">
        <v>6905</v>
      </c>
      <c r="G234" s="663" t="s">
        <v>4649</v>
      </c>
      <c r="H234" s="663" t="s">
        <v>4650</v>
      </c>
      <c r="I234" s="665">
        <v>6.05</v>
      </c>
      <c r="J234" s="665">
        <v>65</v>
      </c>
      <c r="K234" s="666">
        <v>393.25</v>
      </c>
    </row>
    <row r="235" spans="1:11" ht="14.4" customHeight="1" x14ac:dyDescent="0.3">
      <c r="A235" s="661" t="s">
        <v>580</v>
      </c>
      <c r="B235" s="662" t="s">
        <v>581</v>
      </c>
      <c r="C235" s="663" t="s">
        <v>593</v>
      </c>
      <c r="D235" s="664" t="s">
        <v>2452</v>
      </c>
      <c r="E235" s="663" t="s">
        <v>6904</v>
      </c>
      <c r="F235" s="664" t="s">
        <v>6905</v>
      </c>
      <c r="G235" s="663" t="s">
        <v>4653</v>
      </c>
      <c r="H235" s="663" t="s">
        <v>4654</v>
      </c>
      <c r="I235" s="665">
        <v>5.13</v>
      </c>
      <c r="J235" s="665">
        <v>240</v>
      </c>
      <c r="K235" s="666">
        <v>1231.2</v>
      </c>
    </row>
    <row r="236" spans="1:11" ht="14.4" customHeight="1" x14ac:dyDescent="0.3">
      <c r="A236" s="661" t="s">
        <v>580</v>
      </c>
      <c r="B236" s="662" t="s">
        <v>581</v>
      </c>
      <c r="C236" s="663" t="s">
        <v>593</v>
      </c>
      <c r="D236" s="664" t="s">
        <v>2452</v>
      </c>
      <c r="E236" s="663" t="s">
        <v>6904</v>
      </c>
      <c r="F236" s="664" t="s">
        <v>6905</v>
      </c>
      <c r="G236" s="663" t="s">
        <v>4806</v>
      </c>
      <c r="H236" s="663" t="s">
        <v>4807</v>
      </c>
      <c r="I236" s="665">
        <v>127.05</v>
      </c>
      <c r="J236" s="665">
        <v>1</v>
      </c>
      <c r="K236" s="666">
        <v>127.05</v>
      </c>
    </row>
    <row r="237" spans="1:11" ht="14.4" customHeight="1" x14ac:dyDescent="0.3">
      <c r="A237" s="661" t="s">
        <v>580</v>
      </c>
      <c r="B237" s="662" t="s">
        <v>581</v>
      </c>
      <c r="C237" s="663" t="s">
        <v>593</v>
      </c>
      <c r="D237" s="664" t="s">
        <v>2452</v>
      </c>
      <c r="E237" s="663" t="s">
        <v>6904</v>
      </c>
      <c r="F237" s="664" t="s">
        <v>6905</v>
      </c>
      <c r="G237" s="663" t="s">
        <v>4808</v>
      </c>
      <c r="H237" s="663" t="s">
        <v>4809</v>
      </c>
      <c r="I237" s="665">
        <v>138.02000000000001</v>
      </c>
      <c r="J237" s="665">
        <v>10</v>
      </c>
      <c r="K237" s="666">
        <v>1380.2</v>
      </c>
    </row>
    <row r="238" spans="1:11" ht="14.4" customHeight="1" x14ac:dyDescent="0.3">
      <c r="A238" s="661" t="s">
        <v>580</v>
      </c>
      <c r="B238" s="662" t="s">
        <v>581</v>
      </c>
      <c r="C238" s="663" t="s">
        <v>593</v>
      </c>
      <c r="D238" s="664" t="s">
        <v>2452</v>
      </c>
      <c r="E238" s="663" t="s">
        <v>6904</v>
      </c>
      <c r="F238" s="664" t="s">
        <v>6905</v>
      </c>
      <c r="G238" s="663" t="s">
        <v>4655</v>
      </c>
      <c r="H238" s="663" t="s">
        <v>4656</v>
      </c>
      <c r="I238" s="665">
        <v>17.98</v>
      </c>
      <c r="J238" s="665">
        <v>150</v>
      </c>
      <c r="K238" s="666">
        <v>2697</v>
      </c>
    </row>
    <row r="239" spans="1:11" ht="14.4" customHeight="1" x14ac:dyDescent="0.3">
      <c r="A239" s="661" t="s">
        <v>580</v>
      </c>
      <c r="B239" s="662" t="s">
        <v>581</v>
      </c>
      <c r="C239" s="663" t="s">
        <v>593</v>
      </c>
      <c r="D239" s="664" t="s">
        <v>2452</v>
      </c>
      <c r="E239" s="663" t="s">
        <v>6904</v>
      </c>
      <c r="F239" s="664" t="s">
        <v>6905</v>
      </c>
      <c r="G239" s="663" t="s">
        <v>4657</v>
      </c>
      <c r="H239" s="663" t="s">
        <v>4658</v>
      </c>
      <c r="I239" s="665">
        <v>17.982499999999998</v>
      </c>
      <c r="J239" s="665">
        <v>200</v>
      </c>
      <c r="K239" s="666">
        <v>3596.5</v>
      </c>
    </row>
    <row r="240" spans="1:11" ht="14.4" customHeight="1" x14ac:dyDescent="0.3">
      <c r="A240" s="661" t="s">
        <v>580</v>
      </c>
      <c r="B240" s="662" t="s">
        <v>581</v>
      </c>
      <c r="C240" s="663" t="s">
        <v>593</v>
      </c>
      <c r="D240" s="664" t="s">
        <v>2452</v>
      </c>
      <c r="E240" s="663" t="s">
        <v>6904</v>
      </c>
      <c r="F240" s="664" t="s">
        <v>6905</v>
      </c>
      <c r="G240" s="663" t="s">
        <v>4754</v>
      </c>
      <c r="H240" s="663" t="s">
        <v>4755</v>
      </c>
      <c r="I240" s="665">
        <v>15.01</v>
      </c>
      <c r="J240" s="665">
        <v>20</v>
      </c>
      <c r="K240" s="666">
        <v>300.2</v>
      </c>
    </row>
    <row r="241" spans="1:11" ht="14.4" customHeight="1" x14ac:dyDescent="0.3">
      <c r="A241" s="661" t="s">
        <v>580</v>
      </c>
      <c r="B241" s="662" t="s">
        <v>581</v>
      </c>
      <c r="C241" s="663" t="s">
        <v>593</v>
      </c>
      <c r="D241" s="664" t="s">
        <v>2452</v>
      </c>
      <c r="E241" s="663" t="s">
        <v>6904</v>
      </c>
      <c r="F241" s="664" t="s">
        <v>6905</v>
      </c>
      <c r="G241" s="663" t="s">
        <v>4663</v>
      </c>
      <c r="H241" s="663" t="s">
        <v>4664</v>
      </c>
      <c r="I241" s="665">
        <v>12.106666666666666</v>
      </c>
      <c r="J241" s="665">
        <v>90</v>
      </c>
      <c r="K241" s="666">
        <v>1089.5999999999999</v>
      </c>
    </row>
    <row r="242" spans="1:11" ht="14.4" customHeight="1" x14ac:dyDescent="0.3">
      <c r="A242" s="661" t="s">
        <v>580</v>
      </c>
      <c r="B242" s="662" t="s">
        <v>581</v>
      </c>
      <c r="C242" s="663" t="s">
        <v>593</v>
      </c>
      <c r="D242" s="664" t="s">
        <v>2452</v>
      </c>
      <c r="E242" s="663" t="s">
        <v>6904</v>
      </c>
      <c r="F242" s="664" t="s">
        <v>6905</v>
      </c>
      <c r="G242" s="663" t="s">
        <v>4810</v>
      </c>
      <c r="H242" s="663" t="s">
        <v>4811</v>
      </c>
      <c r="I242" s="665">
        <v>25.533999999999999</v>
      </c>
      <c r="J242" s="665">
        <v>50</v>
      </c>
      <c r="K242" s="666">
        <v>1276.7</v>
      </c>
    </row>
    <row r="243" spans="1:11" ht="14.4" customHeight="1" x14ac:dyDescent="0.3">
      <c r="A243" s="661" t="s">
        <v>580</v>
      </c>
      <c r="B243" s="662" t="s">
        <v>581</v>
      </c>
      <c r="C243" s="663" t="s">
        <v>593</v>
      </c>
      <c r="D243" s="664" t="s">
        <v>2452</v>
      </c>
      <c r="E243" s="663" t="s">
        <v>6904</v>
      </c>
      <c r="F243" s="664" t="s">
        <v>6905</v>
      </c>
      <c r="G243" s="663" t="s">
        <v>4665</v>
      </c>
      <c r="H243" s="663" t="s">
        <v>4666</v>
      </c>
      <c r="I243" s="665">
        <v>2.5149999999999997</v>
      </c>
      <c r="J243" s="665">
        <v>100</v>
      </c>
      <c r="K243" s="666">
        <v>251.5</v>
      </c>
    </row>
    <row r="244" spans="1:11" ht="14.4" customHeight="1" x14ac:dyDescent="0.3">
      <c r="A244" s="661" t="s">
        <v>580</v>
      </c>
      <c r="B244" s="662" t="s">
        <v>581</v>
      </c>
      <c r="C244" s="663" t="s">
        <v>593</v>
      </c>
      <c r="D244" s="664" t="s">
        <v>2452</v>
      </c>
      <c r="E244" s="663" t="s">
        <v>6904</v>
      </c>
      <c r="F244" s="664" t="s">
        <v>6905</v>
      </c>
      <c r="G244" s="663" t="s">
        <v>4667</v>
      </c>
      <c r="H244" s="663" t="s">
        <v>4668</v>
      </c>
      <c r="I244" s="665">
        <v>13.199999999999998</v>
      </c>
      <c r="J244" s="665">
        <v>30</v>
      </c>
      <c r="K244" s="666">
        <v>396</v>
      </c>
    </row>
    <row r="245" spans="1:11" ht="14.4" customHeight="1" x14ac:dyDescent="0.3">
      <c r="A245" s="661" t="s">
        <v>580</v>
      </c>
      <c r="B245" s="662" t="s">
        <v>581</v>
      </c>
      <c r="C245" s="663" t="s">
        <v>593</v>
      </c>
      <c r="D245" s="664" t="s">
        <v>2452</v>
      </c>
      <c r="E245" s="663" t="s">
        <v>6904</v>
      </c>
      <c r="F245" s="664" t="s">
        <v>6905</v>
      </c>
      <c r="G245" s="663" t="s">
        <v>4669</v>
      </c>
      <c r="H245" s="663" t="s">
        <v>4670</v>
      </c>
      <c r="I245" s="665">
        <v>13.199999999999998</v>
      </c>
      <c r="J245" s="665">
        <v>30</v>
      </c>
      <c r="K245" s="666">
        <v>396</v>
      </c>
    </row>
    <row r="246" spans="1:11" ht="14.4" customHeight="1" x14ac:dyDescent="0.3">
      <c r="A246" s="661" t="s">
        <v>580</v>
      </c>
      <c r="B246" s="662" t="s">
        <v>581</v>
      </c>
      <c r="C246" s="663" t="s">
        <v>593</v>
      </c>
      <c r="D246" s="664" t="s">
        <v>2452</v>
      </c>
      <c r="E246" s="663" t="s">
        <v>6904</v>
      </c>
      <c r="F246" s="664" t="s">
        <v>6905</v>
      </c>
      <c r="G246" s="663" t="s">
        <v>4671</v>
      </c>
      <c r="H246" s="663" t="s">
        <v>4672</v>
      </c>
      <c r="I246" s="665">
        <v>13.21</v>
      </c>
      <c r="J246" s="665">
        <v>10</v>
      </c>
      <c r="K246" s="666">
        <v>132.1</v>
      </c>
    </row>
    <row r="247" spans="1:11" ht="14.4" customHeight="1" x14ac:dyDescent="0.3">
      <c r="A247" s="661" t="s">
        <v>580</v>
      </c>
      <c r="B247" s="662" t="s">
        <v>581</v>
      </c>
      <c r="C247" s="663" t="s">
        <v>593</v>
      </c>
      <c r="D247" s="664" t="s">
        <v>2452</v>
      </c>
      <c r="E247" s="663" t="s">
        <v>6904</v>
      </c>
      <c r="F247" s="664" t="s">
        <v>6905</v>
      </c>
      <c r="G247" s="663" t="s">
        <v>4673</v>
      </c>
      <c r="H247" s="663" t="s">
        <v>4674</v>
      </c>
      <c r="I247" s="665">
        <v>21.234999999999999</v>
      </c>
      <c r="J247" s="665">
        <v>150</v>
      </c>
      <c r="K247" s="666">
        <v>3185.2000000000003</v>
      </c>
    </row>
    <row r="248" spans="1:11" ht="14.4" customHeight="1" x14ac:dyDescent="0.3">
      <c r="A248" s="661" t="s">
        <v>580</v>
      </c>
      <c r="B248" s="662" t="s">
        <v>581</v>
      </c>
      <c r="C248" s="663" t="s">
        <v>593</v>
      </c>
      <c r="D248" s="664" t="s">
        <v>2452</v>
      </c>
      <c r="E248" s="663" t="s">
        <v>6904</v>
      </c>
      <c r="F248" s="664" t="s">
        <v>6905</v>
      </c>
      <c r="G248" s="663" t="s">
        <v>4675</v>
      </c>
      <c r="H248" s="663" t="s">
        <v>4676</v>
      </c>
      <c r="I248" s="665">
        <v>21.24</v>
      </c>
      <c r="J248" s="665">
        <v>70</v>
      </c>
      <c r="K248" s="666">
        <v>1486.8</v>
      </c>
    </row>
    <row r="249" spans="1:11" ht="14.4" customHeight="1" x14ac:dyDescent="0.3">
      <c r="A249" s="661" t="s">
        <v>580</v>
      </c>
      <c r="B249" s="662" t="s">
        <v>581</v>
      </c>
      <c r="C249" s="663" t="s">
        <v>593</v>
      </c>
      <c r="D249" s="664" t="s">
        <v>2452</v>
      </c>
      <c r="E249" s="663" t="s">
        <v>6904</v>
      </c>
      <c r="F249" s="664" t="s">
        <v>6905</v>
      </c>
      <c r="G249" s="663" t="s">
        <v>4679</v>
      </c>
      <c r="H249" s="663" t="s">
        <v>4680</v>
      </c>
      <c r="I249" s="665">
        <v>2.2799999999999998</v>
      </c>
      <c r="J249" s="665">
        <v>100</v>
      </c>
      <c r="K249" s="666">
        <v>228</v>
      </c>
    </row>
    <row r="250" spans="1:11" ht="14.4" customHeight="1" x14ac:dyDescent="0.3">
      <c r="A250" s="661" t="s">
        <v>580</v>
      </c>
      <c r="B250" s="662" t="s">
        <v>581</v>
      </c>
      <c r="C250" s="663" t="s">
        <v>593</v>
      </c>
      <c r="D250" s="664" t="s">
        <v>2452</v>
      </c>
      <c r="E250" s="663" t="s">
        <v>6904</v>
      </c>
      <c r="F250" s="664" t="s">
        <v>6905</v>
      </c>
      <c r="G250" s="663" t="s">
        <v>4681</v>
      </c>
      <c r="H250" s="663" t="s">
        <v>4682</v>
      </c>
      <c r="I250" s="665">
        <v>9.5949999999999989</v>
      </c>
      <c r="J250" s="665">
        <v>300</v>
      </c>
      <c r="K250" s="666">
        <v>2879</v>
      </c>
    </row>
    <row r="251" spans="1:11" ht="14.4" customHeight="1" x14ac:dyDescent="0.3">
      <c r="A251" s="661" t="s">
        <v>580</v>
      </c>
      <c r="B251" s="662" t="s">
        <v>581</v>
      </c>
      <c r="C251" s="663" t="s">
        <v>593</v>
      </c>
      <c r="D251" s="664" t="s">
        <v>2452</v>
      </c>
      <c r="E251" s="663" t="s">
        <v>6904</v>
      </c>
      <c r="F251" s="664" t="s">
        <v>6905</v>
      </c>
      <c r="G251" s="663" t="s">
        <v>4683</v>
      </c>
      <c r="H251" s="663" t="s">
        <v>4684</v>
      </c>
      <c r="I251" s="665">
        <v>9.2000000000000011</v>
      </c>
      <c r="J251" s="665">
        <v>600</v>
      </c>
      <c r="K251" s="666">
        <v>5520</v>
      </c>
    </row>
    <row r="252" spans="1:11" ht="14.4" customHeight="1" x14ac:dyDescent="0.3">
      <c r="A252" s="661" t="s">
        <v>580</v>
      </c>
      <c r="B252" s="662" t="s">
        <v>581</v>
      </c>
      <c r="C252" s="663" t="s">
        <v>593</v>
      </c>
      <c r="D252" s="664" t="s">
        <v>2452</v>
      </c>
      <c r="E252" s="663" t="s">
        <v>6904</v>
      </c>
      <c r="F252" s="664" t="s">
        <v>6905</v>
      </c>
      <c r="G252" s="663" t="s">
        <v>4685</v>
      </c>
      <c r="H252" s="663" t="s">
        <v>4686</v>
      </c>
      <c r="I252" s="665">
        <v>172.5</v>
      </c>
      <c r="J252" s="665">
        <v>3</v>
      </c>
      <c r="K252" s="666">
        <v>517.5</v>
      </c>
    </row>
    <row r="253" spans="1:11" ht="14.4" customHeight="1" x14ac:dyDescent="0.3">
      <c r="A253" s="661" t="s">
        <v>580</v>
      </c>
      <c r="B253" s="662" t="s">
        <v>581</v>
      </c>
      <c r="C253" s="663" t="s">
        <v>593</v>
      </c>
      <c r="D253" s="664" t="s">
        <v>2452</v>
      </c>
      <c r="E253" s="663" t="s">
        <v>6904</v>
      </c>
      <c r="F253" s="664" t="s">
        <v>6905</v>
      </c>
      <c r="G253" s="663" t="s">
        <v>4756</v>
      </c>
      <c r="H253" s="663" t="s">
        <v>4757</v>
      </c>
      <c r="I253" s="665">
        <v>32.31</v>
      </c>
      <c r="J253" s="665">
        <v>35</v>
      </c>
      <c r="K253" s="666">
        <v>1130.8499999999999</v>
      </c>
    </row>
    <row r="254" spans="1:11" ht="14.4" customHeight="1" x14ac:dyDescent="0.3">
      <c r="A254" s="661" t="s">
        <v>580</v>
      </c>
      <c r="B254" s="662" t="s">
        <v>581</v>
      </c>
      <c r="C254" s="663" t="s">
        <v>593</v>
      </c>
      <c r="D254" s="664" t="s">
        <v>2452</v>
      </c>
      <c r="E254" s="663" t="s">
        <v>6904</v>
      </c>
      <c r="F254" s="664" t="s">
        <v>6905</v>
      </c>
      <c r="G254" s="663" t="s">
        <v>4687</v>
      </c>
      <c r="H254" s="663" t="s">
        <v>4688</v>
      </c>
      <c r="I254" s="665">
        <v>3.39</v>
      </c>
      <c r="J254" s="665">
        <v>40</v>
      </c>
      <c r="K254" s="666">
        <v>135.6</v>
      </c>
    </row>
    <row r="255" spans="1:11" ht="14.4" customHeight="1" x14ac:dyDescent="0.3">
      <c r="A255" s="661" t="s">
        <v>580</v>
      </c>
      <c r="B255" s="662" t="s">
        <v>581</v>
      </c>
      <c r="C255" s="663" t="s">
        <v>593</v>
      </c>
      <c r="D255" s="664" t="s">
        <v>2452</v>
      </c>
      <c r="E255" s="663" t="s">
        <v>6904</v>
      </c>
      <c r="F255" s="664" t="s">
        <v>6905</v>
      </c>
      <c r="G255" s="663" t="s">
        <v>4689</v>
      </c>
      <c r="H255" s="663" t="s">
        <v>4690</v>
      </c>
      <c r="I255" s="665">
        <v>9.4366666666666656</v>
      </c>
      <c r="J255" s="665">
        <v>300</v>
      </c>
      <c r="K255" s="666">
        <v>2831</v>
      </c>
    </row>
    <row r="256" spans="1:11" ht="14.4" customHeight="1" x14ac:dyDescent="0.3">
      <c r="A256" s="661" t="s">
        <v>580</v>
      </c>
      <c r="B256" s="662" t="s">
        <v>581</v>
      </c>
      <c r="C256" s="663" t="s">
        <v>593</v>
      </c>
      <c r="D256" s="664" t="s">
        <v>2452</v>
      </c>
      <c r="E256" s="663" t="s">
        <v>6906</v>
      </c>
      <c r="F256" s="664" t="s">
        <v>6907</v>
      </c>
      <c r="G256" s="663" t="s">
        <v>4691</v>
      </c>
      <c r="H256" s="663" t="s">
        <v>4692</v>
      </c>
      <c r="I256" s="665">
        <v>8.163333333333334</v>
      </c>
      <c r="J256" s="665">
        <v>6100</v>
      </c>
      <c r="K256" s="666">
        <v>49795</v>
      </c>
    </row>
    <row r="257" spans="1:11" ht="14.4" customHeight="1" x14ac:dyDescent="0.3">
      <c r="A257" s="661" t="s">
        <v>580</v>
      </c>
      <c r="B257" s="662" t="s">
        <v>581</v>
      </c>
      <c r="C257" s="663" t="s">
        <v>593</v>
      </c>
      <c r="D257" s="664" t="s">
        <v>2452</v>
      </c>
      <c r="E257" s="663" t="s">
        <v>6906</v>
      </c>
      <c r="F257" s="664" t="s">
        <v>6907</v>
      </c>
      <c r="G257" s="663" t="s">
        <v>4760</v>
      </c>
      <c r="H257" s="663" t="s">
        <v>4812</v>
      </c>
      <c r="I257" s="665">
        <v>12.71</v>
      </c>
      <c r="J257" s="665">
        <v>50</v>
      </c>
      <c r="K257" s="666">
        <v>635.5</v>
      </c>
    </row>
    <row r="258" spans="1:11" ht="14.4" customHeight="1" x14ac:dyDescent="0.3">
      <c r="A258" s="661" t="s">
        <v>580</v>
      </c>
      <c r="B258" s="662" t="s">
        <v>581</v>
      </c>
      <c r="C258" s="663" t="s">
        <v>593</v>
      </c>
      <c r="D258" s="664" t="s">
        <v>2452</v>
      </c>
      <c r="E258" s="663" t="s">
        <v>6908</v>
      </c>
      <c r="F258" s="664" t="s">
        <v>6909</v>
      </c>
      <c r="G258" s="663" t="s">
        <v>4697</v>
      </c>
      <c r="H258" s="663" t="s">
        <v>4698</v>
      </c>
      <c r="I258" s="665">
        <v>0.30666666666666664</v>
      </c>
      <c r="J258" s="665">
        <v>300</v>
      </c>
      <c r="K258" s="666">
        <v>92</v>
      </c>
    </row>
    <row r="259" spans="1:11" ht="14.4" customHeight="1" x14ac:dyDescent="0.3">
      <c r="A259" s="661" t="s">
        <v>580</v>
      </c>
      <c r="B259" s="662" t="s">
        <v>581</v>
      </c>
      <c r="C259" s="663" t="s">
        <v>593</v>
      </c>
      <c r="D259" s="664" t="s">
        <v>2452</v>
      </c>
      <c r="E259" s="663" t="s">
        <v>6908</v>
      </c>
      <c r="F259" s="664" t="s">
        <v>6909</v>
      </c>
      <c r="G259" s="663" t="s">
        <v>4699</v>
      </c>
      <c r="H259" s="663" t="s">
        <v>4700</v>
      </c>
      <c r="I259" s="665">
        <v>0.48444444444444446</v>
      </c>
      <c r="J259" s="665">
        <v>5400</v>
      </c>
      <c r="K259" s="666">
        <v>2618</v>
      </c>
    </row>
    <row r="260" spans="1:11" ht="14.4" customHeight="1" x14ac:dyDescent="0.3">
      <c r="A260" s="661" t="s">
        <v>580</v>
      </c>
      <c r="B260" s="662" t="s">
        <v>581</v>
      </c>
      <c r="C260" s="663" t="s">
        <v>593</v>
      </c>
      <c r="D260" s="664" t="s">
        <v>2452</v>
      </c>
      <c r="E260" s="663" t="s">
        <v>6908</v>
      </c>
      <c r="F260" s="664" t="s">
        <v>6909</v>
      </c>
      <c r="G260" s="663" t="s">
        <v>4813</v>
      </c>
      <c r="H260" s="663" t="s">
        <v>4814</v>
      </c>
      <c r="I260" s="665">
        <v>1.7950000000000002</v>
      </c>
      <c r="J260" s="665">
        <v>350</v>
      </c>
      <c r="K260" s="666">
        <v>629</v>
      </c>
    </row>
    <row r="261" spans="1:11" ht="14.4" customHeight="1" x14ac:dyDescent="0.3">
      <c r="A261" s="661" t="s">
        <v>580</v>
      </c>
      <c r="B261" s="662" t="s">
        <v>581</v>
      </c>
      <c r="C261" s="663" t="s">
        <v>593</v>
      </c>
      <c r="D261" s="664" t="s">
        <v>2452</v>
      </c>
      <c r="E261" s="663" t="s">
        <v>6908</v>
      </c>
      <c r="F261" s="664" t="s">
        <v>6909</v>
      </c>
      <c r="G261" s="663" t="s">
        <v>4701</v>
      </c>
      <c r="H261" s="663" t="s">
        <v>4702</v>
      </c>
      <c r="I261" s="665">
        <v>1.8066666666666666</v>
      </c>
      <c r="J261" s="665">
        <v>300</v>
      </c>
      <c r="K261" s="666">
        <v>542</v>
      </c>
    </row>
    <row r="262" spans="1:11" ht="14.4" customHeight="1" x14ac:dyDescent="0.3">
      <c r="A262" s="661" t="s">
        <v>580</v>
      </c>
      <c r="B262" s="662" t="s">
        <v>581</v>
      </c>
      <c r="C262" s="663" t="s">
        <v>593</v>
      </c>
      <c r="D262" s="664" t="s">
        <v>2452</v>
      </c>
      <c r="E262" s="663" t="s">
        <v>6910</v>
      </c>
      <c r="F262" s="664" t="s">
        <v>6911</v>
      </c>
      <c r="G262" s="663" t="s">
        <v>4705</v>
      </c>
      <c r="H262" s="663" t="s">
        <v>4706</v>
      </c>
      <c r="I262" s="665">
        <v>0.71</v>
      </c>
      <c r="J262" s="665">
        <v>10400</v>
      </c>
      <c r="K262" s="666">
        <v>7384</v>
      </c>
    </row>
    <row r="263" spans="1:11" ht="14.4" customHeight="1" x14ac:dyDescent="0.3">
      <c r="A263" s="661" t="s">
        <v>580</v>
      </c>
      <c r="B263" s="662" t="s">
        <v>581</v>
      </c>
      <c r="C263" s="663" t="s">
        <v>593</v>
      </c>
      <c r="D263" s="664" t="s">
        <v>2452</v>
      </c>
      <c r="E263" s="663" t="s">
        <v>6910</v>
      </c>
      <c r="F263" s="664" t="s">
        <v>6911</v>
      </c>
      <c r="G263" s="663" t="s">
        <v>4815</v>
      </c>
      <c r="H263" s="663" t="s">
        <v>4816</v>
      </c>
      <c r="I263" s="665">
        <v>0.71</v>
      </c>
      <c r="J263" s="665">
        <v>10600</v>
      </c>
      <c r="K263" s="666">
        <v>7526</v>
      </c>
    </row>
    <row r="264" spans="1:11" ht="14.4" customHeight="1" x14ac:dyDescent="0.3">
      <c r="A264" s="661" t="s">
        <v>580</v>
      </c>
      <c r="B264" s="662" t="s">
        <v>581</v>
      </c>
      <c r="C264" s="663" t="s">
        <v>593</v>
      </c>
      <c r="D264" s="664" t="s">
        <v>2452</v>
      </c>
      <c r="E264" s="663" t="s">
        <v>6910</v>
      </c>
      <c r="F264" s="664" t="s">
        <v>6911</v>
      </c>
      <c r="G264" s="663" t="s">
        <v>4707</v>
      </c>
      <c r="H264" s="663" t="s">
        <v>4708</v>
      </c>
      <c r="I264" s="665">
        <v>0.71</v>
      </c>
      <c r="J264" s="665">
        <v>3000</v>
      </c>
      <c r="K264" s="666">
        <v>2130</v>
      </c>
    </row>
    <row r="265" spans="1:11" ht="14.4" customHeight="1" x14ac:dyDescent="0.3">
      <c r="A265" s="661" t="s">
        <v>580</v>
      </c>
      <c r="B265" s="662" t="s">
        <v>581</v>
      </c>
      <c r="C265" s="663" t="s">
        <v>593</v>
      </c>
      <c r="D265" s="664" t="s">
        <v>2452</v>
      </c>
      <c r="E265" s="663" t="s">
        <v>6912</v>
      </c>
      <c r="F265" s="664" t="s">
        <v>6913</v>
      </c>
      <c r="G265" s="663" t="s">
        <v>4762</v>
      </c>
      <c r="H265" s="663" t="s">
        <v>4763</v>
      </c>
      <c r="I265" s="665">
        <v>139.44000000000003</v>
      </c>
      <c r="J265" s="665">
        <v>24</v>
      </c>
      <c r="K265" s="666">
        <v>3346.55</v>
      </c>
    </row>
    <row r="266" spans="1:11" ht="14.4" customHeight="1" x14ac:dyDescent="0.3">
      <c r="A266" s="661" t="s">
        <v>580</v>
      </c>
      <c r="B266" s="662" t="s">
        <v>581</v>
      </c>
      <c r="C266" s="663" t="s">
        <v>593</v>
      </c>
      <c r="D266" s="664" t="s">
        <v>2452</v>
      </c>
      <c r="E266" s="663" t="s">
        <v>6912</v>
      </c>
      <c r="F266" s="664" t="s">
        <v>6913</v>
      </c>
      <c r="G266" s="663" t="s">
        <v>4764</v>
      </c>
      <c r="H266" s="663" t="s">
        <v>4765</v>
      </c>
      <c r="I266" s="665">
        <v>139.44000000000003</v>
      </c>
      <c r="J266" s="665">
        <v>24</v>
      </c>
      <c r="K266" s="666">
        <v>3346.55</v>
      </c>
    </row>
    <row r="267" spans="1:11" ht="14.4" customHeight="1" x14ac:dyDescent="0.3">
      <c r="A267" s="661" t="s">
        <v>580</v>
      </c>
      <c r="B267" s="662" t="s">
        <v>581</v>
      </c>
      <c r="C267" s="663" t="s">
        <v>593</v>
      </c>
      <c r="D267" s="664" t="s">
        <v>2452</v>
      </c>
      <c r="E267" s="663" t="s">
        <v>6912</v>
      </c>
      <c r="F267" s="664" t="s">
        <v>6913</v>
      </c>
      <c r="G267" s="663" t="s">
        <v>4817</v>
      </c>
      <c r="H267" s="663" t="s">
        <v>4818</v>
      </c>
      <c r="I267" s="665">
        <v>142.78</v>
      </c>
      <c r="J267" s="665">
        <v>2</v>
      </c>
      <c r="K267" s="666">
        <v>285.56</v>
      </c>
    </row>
    <row r="268" spans="1:11" ht="14.4" customHeight="1" x14ac:dyDescent="0.3">
      <c r="A268" s="661" t="s">
        <v>580</v>
      </c>
      <c r="B268" s="662" t="s">
        <v>581</v>
      </c>
      <c r="C268" s="663" t="s">
        <v>596</v>
      </c>
      <c r="D268" s="664" t="s">
        <v>2453</v>
      </c>
      <c r="E268" s="663" t="s">
        <v>6902</v>
      </c>
      <c r="F268" s="664" t="s">
        <v>6903</v>
      </c>
      <c r="G268" s="663" t="s">
        <v>4711</v>
      </c>
      <c r="H268" s="663" t="s">
        <v>4712</v>
      </c>
      <c r="I268" s="665">
        <v>2.4649999999999999</v>
      </c>
      <c r="J268" s="665">
        <v>360</v>
      </c>
      <c r="K268" s="666">
        <v>884.59999999999991</v>
      </c>
    </row>
    <row r="269" spans="1:11" ht="14.4" customHeight="1" x14ac:dyDescent="0.3">
      <c r="A269" s="661" t="s">
        <v>580</v>
      </c>
      <c r="B269" s="662" t="s">
        <v>581</v>
      </c>
      <c r="C269" s="663" t="s">
        <v>596</v>
      </c>
      <c r="D269" s="664" t="s">
        <v>2453</v>
      </c>
      <c r="E269" s="663" t="s">
        <v>6902</v>
      </c>
      <c r="F269" s="664" t="s">
        <v>6903</v>
      </c>
      <c r="G269" s="663" t="s">
        <v>4766</v>
      </c>
      <c r="H269" s="663" t="s">
        <v>4767</v>
      </c>
      <c r="I269" s="665">
        <v>3.2030000000000003</v>
      </c>
      <c r="J269" s="665">
        <v>480</v>
      </c>
      <c r="K269" s="666">
        <v>1539.2</v>
      </c>
    </row>
    <row r="270" spans="1:11" ht="14.4" customHeight="1" x14ac:dyDescent="0.3">
      <c r="A270" s="661" t="s">
        <v>580</v>
      </c>
      <c r="B270" s="662" t="s">
        <v>581</v>
      </c>
      <c r="C270" s="663" t="s">
        <v>596</v>
      </c>
      <c r="D270" s="664" t="s">
        <v>2453</v>
      </c>
      <c r="E270" s="663" t="s">
        <v>6902</v>
      </c>
      <c r="F270" s="664" t="s">
        <v>6903</v>
      </c>
      <c r="G270" s="663" t="s">
        <v>4559</v>
      </c>
      <c r="H270" s="663" t="s">
        <v>4560</v>
      </c>
      <c r="I270" s="665">
        <v>3.92</v>
      </c>
      <c r="J270" s="665">
        <v>440</v>
      </c>
      <c r="K270" s="666">
        <v>1726.8000000000002</v>
      </c>
    </row>
    <row r="271" spans="1:11" ht="14.4" customHeight="1" x14ac:dyDescent="0.3">
      <c r="A271" s="661" t="s">
        <v>580</v>
      </c>
      <c r="B271" s="662" t="s">
        <v>581</v>
      </c>
      <c r="C271" s="663" t="s">
        <v>596</v>
      </c>
      <c r="D271" s="664" t="s">
        <v>2453</v>
      </c>
      <c r="E271" s="663" t="s">
        <v>6902</v>
      </c>
      <c r="F271" s="664" t="s">
        <v>6903</v>
      </c>
      <c r="G271" s="663" t="s">
        <v>4768</v>
      </c>
      <c r="H271" s="663" t="s">
        <v>4769</v>
      </c>
      <c r="I271" s="665">
        <v>133.76</v>
      </c>
      <c r="J271" s="665">
        <v>20</v>
      </c>
      <c r="K271" s="666">
        <v>2675.2</v>
      </c>
    </row>
    <row r="272" spans="1:11" ht="14.4" customHeight="1" x14ac:dyDescent="0.3">
      <c r="A272" s="661" t="s">
        <v>580</v>
      </c>
      <c r="B272" s="662" t="s">
        <v>581</v>
      </c>
      <c r="C272" s="663" t="s">
        <v>596</v>
      </c>
      <c r="D272" s="664" t="s">
        <v>2453</v>
      </c>
      <c r="E272" s="663" t="s">
        <v>6902</v>
      </c>
      <c r="F272" s="664" t="s">
        <v>6903</v>
      </c>
      <c r="G272" s="663" t="s">
        <v>4713</v>
      </c>
      <c r="H272" s="663" t="s">
        <v>4714</v>
      </c>
      <c r="I272" s="665">
        <v>1.84</v>
      </c>
      <c r="J272" s="665">
        <v>20</v>
      </c>
      <c r="K272" s="666">
        <v>36.799999999999997</v>
      </c>
    </row>
    <row r="273" spans="1:11" ht="14.4" customHeight="1" x14ac:dyDescent="0.3">
      <c r="A273" s="661" t="s">
        <v>580</v>
      </c>
      <c r="B273" s="662" t="s">
        <v>581</v>
      </c>
      <c r="C273" s="663" t="s">
        <v>596</v>
      </c>
      <c r="D273" s="664" t="s">
        <v>2453</v>
      </c>
      <c r="E273" s="663" t="s">
        <v>6902</v>
      </c>
      <c r="F273" s="664" t="s">
        <v>6903</v>
      </c>
      <c r="G273" s="663" t="s">
        <v>4715</v>
      </c>
      <c r="H273" s="663" t="s">
        <v>4716</v>
      </c>
      <c r="I273" s="665">
        <v>2.39</v>
      </c>
      <c r="J273" s="665">
        <v>20</v>
      </c>
      <c r="K273" s="666">
        <v>47.8</v>
      </c>
    </row>
    <row r="274" spans="1:11" ht="14.4" customHeight="1" x14ac:dyDescent="0.3">
      <c r="A274" s="661" t="s">
        <v>580</v>
      </c>
      <c r="B274" s="662" t="s">
        <v>581</v>
      </c>
      <c r="C274" s="663" t="s">
        <v>596</v>
      </c>
      <c r="D274" s="664" t="s">
        <v>2453</v>
      </c>
      <c r="E274" s="663" t="s">
        <v>6902</v>
      </c>
      <c r="F274" s="664" t="s">
        <v>6903</v>
      </c>
      <c r="G274" s="663" t="s">
        <v>4717</v>
      </c>
      <c r="H274" s="663" t="s">
        <v>4718</v>
      </c>
      <c r="I274" s="665">
        <v>3.59</v>
      </c>
      <c r="J274" s="665">
        <v>20</v>
      </c>
      <c r="K274" s="666">
        <v>71.8</v>
      </c>
    </row>
    <row r="275" spans="1:11" ht="14.4" customHeight="1" x14ac:dyDescent="0.3">
      <c r="A275" s="661" t="s">
        <v>580</v>
      </c>
      <c r="B275" s="662" t="s">
        <v>581</v>
      </c>
      <c r="C275" s="663" t="s">
        <v>596</v>
      </c>
      <c r="D275" s="664" t="s">
        <v>2453</v>
      </c>
      <c r="E275" s="663" t="s">
        <v>6902</v>
      </c>
      <c r="F275" s="664" t="s">
        <v>6903</v>
      </c>
      <c r="G275" s="663" t="s">
        <v>4719</v>
      </c>
      <c r="H275" s="663" t="s">
        <v>4720</v>
      </c>
      <c r="I275" s="665">
        <v>2.95</v>
      </c>
      <c r="J275" s="665">
        <v>10</v>
      </c>
      <c r="K275" s="666">
        <v>29.5</v>
      </c>
    </row>
    <row r="276" spans="1:11" ht="14.4" customHeight="1" x14ac:dyDescent="0.3">
      <c r="A276" s="661" t="s">
        <v>580</v>
      </c>
      <c r="B276" s="662" t="s">
        <v>581</v>
      </c>
      <c r="C276" s="663" t="s">
        <v>596</v>
      </c>
      <c r="D276" s="664" t="s">
        <v>2453</v>
      </c>
      <c r="E276" s="663" t="s">
        <v>6902</v>
      </c>
      <c r="F276" s="664" t="s">
        <v>6903</v>
      </c>
      <c r="G276" s="663" t="s">
        <v>4819</v>
      </c>
      <c r="H276" s="663" t="s">
        <v>4820</v>
      </c>
      <c r="I276" s="665">
        <v>11.42</v>
      </c>
      <c r="J276" s="665">
        <v>100</v>
      </c>
      <c r="K276" s="666">
        <v>1142.3599999999999</v>
      </c>
    </row>
    <row r="277" spans="1:11" ht="14.4" customHeight="1" x14ac:dyDescent="0.3">
      <c r="A277" s="661" t="s">
        <v>580</v>
      </c>
      <c r="B277" s="662" t="s">
        <v>581</v>
      </c>
      <c r="C277" s="663" t="s">
        <v>596</v>
      </c>
      <c r="D277" s="664" t="s">
        <v>2453</v>
      </c>
      <c r="E277" s="663" t="s">
        <v>6902</v>
      </c>
      <c r="F277" s="664" t="s">
        <v>6903</v>
      </c>
      <c r="G277" s="663" t="s">
        <v>4821</v>
      </c>
      <c r="H277" s="663" t="s">
        <v>4822</v>
      </c>
      <c r="I277" s="665">
        <v>17.55</v>
      </c>
      <c r="J277" s="665">
        <v>320</v>
      </c>
      <c r="K277" s="666">
        <v>5617.4500000000007</v>
      </c>
    </row>
    <row r="278" spans="1:11" ht="14.4" customHeight="1" x14ac:dyDescent="0.3">
      <c r="A278" s="661" t="s">
        <v>580</v>
      </c>
      <c r="B278" s="662" t="s">
        <v>581</v>
      </c>
      <c r="C278" s="663" t="s">
        <v>596</v>
      </c>
      <c r="D278" s="664" t="s">
        <v>2453</v>
      </c>
      <c r="E278" s="663" t="s">
        <v>6902</v>
      </c>
      <c r="F278" s="664" t="s">
        <v>6903</v>
      </c>
      <c r="G278" s="663" t="s">
        <v>4725</v>
      </c>
      <c r="H278" s="663" t="s">
        <v>4726</v>
      </c>
      <c r="I278" s="665">
        <v>9.0749999999999993</v>
      </c>
      <c r="J278" s="665">
        <v>30</v>
      </c>
      <c r="K278" s="666">
        <v>280.39</v>
      </c>
    </row>
    <row r="279" spans="1:11" ht="14.4" customHeight="1" x14ac:dyDescent="0.3">
      <c r="A279" s="661" t="s">
        <v>580</v>
      </c>
      <c r="B279" s="662" t="s">
        <v>581</v>
      </c>
      <c r="C279" s="663" t="s">
        <v>596</v>
      </c>
      <c r="D279" s="664" t="s">
        <v>2453</v>
      </c>
      <c r="E279" s="663" t="s">
        <v>6902</v>
      </c>
      <c r="F279" s="664" t="s">
        <v>6903</v>
      </c>
      <c r="G279" s="663" t="s">
        <v>4563</v>
      </c>
      <c r="H279" s="663" t="s">
        <v>4564</v>
      </c>
      <c r="I279" s="665">
        <v>39.653333333333329</v>
      </c>
      <c r="J279" s="665">
        <v>10</v>
      </c>
      <c r="K279" s="666">
        <v>396.52</v>
      </c>
    </row>
    <row r="280" spans="1:11" ht="14.4" customHeight="1" x14ac:dyDescent="0.3">
      <c r="A280" s="661" t="s">
        <v>580</v>
      </c>
      <c r="B280" s="662" t="s">
        <v>581</v>
      </c>
      <c r="C280" s="663" t="s">
        <v>596</v>
      </c>
      <c r="D280" s="664" t="s">
        <v>2453</v>
      </c>
      <c r="E280" s="663" t="s">
        <v>6902</v>
      </c>
      <c r="F280" s="664" t="s">
        <v>6903</v>
      </c>
      <c r="G280" s="663" t="s">
        <v>4563</v>
      </c>
      <c r="H280" s="663" t="s">
        <v>4565</v>
      </c>
      <c r="I280" s="665">
        <v>42.935000000000002</v>
      </c>
      <c r="J280" s="665">
        <v>4</v>
      </c>
      <c r="K280" s="666">
        <v>171.74</v>
      </c>
    </row>
    <row r="281" spans="1:11" ht="14.4" customHeight="1" x14ac:dyDescent="0.3">
      <c r="A281" s="661" t="s">
        <v>580</v>
      </c>
      <c r="B281" s="662" t="s">
        <v>581</v>
      </c>
      <c r="C281" s="663" t="s">
        <v>596</v>
      </c>
      <c r="D281" s="664" t="s">
        <v>2453</v>
      </c>
      <c r="E281" s="663" t="s">
        <v>6902</v>
      </c>
      <c r="F281" s="664" t="s">
        <v>6903</v>
      </c>
      <c r="G281" s="663" t="s">
        <v>4730</v>
      </c>
      <c r="H281" s="663" t="s">
        <v>4731</v>
      </c>
      <c r="I281" s="665">
        <v>0.8783333333333333</v>
      </c>
      <c r="J281" s="665">
        <v>5800</v>
      </c>
      <c r="K281" s="666">
        <v>5094</v>
      </c>
    </row>
    <row r="282" spans="1:11" ht="14.4" customHeight="1" x14ac:dyDescent="0.3">
      <c r="A282" s="661" t="s">
        <v>580</v>
      </c>
      <c r="B282" s="662" t="s">
        <v>581</v>
      </c>
      <c r="C282" s="663" t="s">
        <v>596</v>
      </c>
      <c r="D282" s="664" t="s">
        <v>2453</v>
      </c>
      <c r="E282" s="663" t="s">
        <v>6902</v>
      </c>
      <c r="F282" s="664" t="s">
        <v>6903</v>
      </c>
      <c r="G282" s="663" t="s">
        <v>4730</v>
      </c>
      <c r="H282" s="663" t="s">
        <v>4732</v>
      </c>
      <c r="I282" s="665">
        <v>0.88</v>
      </c>
      <c r="J282" s="665">
        <v>4000</v>
      </c>
      <c r="K282" s="666">
        <v>3520</v>
      </c>
    </row>
    <row r="283" spans="1:11" ht="14.4" customHeight="1" x14ac:dyDescent="0.3">
      <c r="A283" s="661" t="s">
        <v>580</v>
      </c>
      <c r="B283" s="662" t="s">
        <v>581</v>
      </c>
      <c r="C283" s="663" t="s">
        <v>596</v>
      </c>
      <c r="D283" s="664" t="s">
        <v>2453</v>
      </c>
      <c r="E283" s="663" t="s">
        <v>6902</v>
      </c>
      <c r="F283" s="664" t="s">
        <v>6903</v>
      </c>
      <c r="G283" s="663" t="s">
        <v>4772</v>
      </c>
      <c r="H283" s="663" t="s">
        <v>4773</v>
      </c>
      <c r="I283" s="665">
        <v>22.15</v>
      </c>
      <c r="J283" s="665">
        <v>75</v>
      </c>
      <c r="K283" s="666">
        <v>1661.25</v>
      </c>
    </row>
    <row r="284" spans="1:11" ht="14.4" customHeight="1" x14ac:dyDescent="0.3">
      <c r="A284" s="661" t="s">
        <v>580</v>
      </c>
      <c r="B284" s="662" t="s">
        <v>581</v>
      </c>
      <c r="C284" s="663" t="s">
        <v>596</v>
      </c>
      <c r="D284" s="664" t="s">
        <v>2453</v>
      </c>
      <c r="E284" s="663" t="s">
        <v>6902</v>
      </c>
      <c r="F284" s="664" t="s">
        <v>6903</v>
      </c>
      <c r="G284" s="663" t="s">
        <v>4571</v>
      </c>
      <c r="H284" s="663" t="s">
        <v>4572</v>
      </c>
      <c r="I284" s="665">
        <v>30.173333333333336</v>
      </c>
      <c r="J284" s="665">
        <v>150</v>
      </c>
      <c r="K284" s="666">
        <v>4526</v>
      </c>
    </row>
    <row r="285" spans="1:11" ht="14.4" customHeight="1" x14ac:dyDescent="0.3">
      <c r="A285" s="661" t="s">
        <v>580</v>
      </c>
      <c r="B285" s="662" t="s">
        <v>581</v>
      </c>
      <c r="C285" s="663" t="s">
        <v>596</v>
      </c>
      <c r="D285" s="664" t="s">
        <v>2453</v>
      </c>
      <c r="E285" s="663" t="s">
        <v>6902</v>
      </c>
      <c r="F285" s="664" t="s">
        <v>6903</v>
      </c>
      <c r="G285" s="663" t="s">
        <v>4774</v>
      </c>
      <c r="H285" s="663" t="s">
        <v>4775</v>
      </c>
      <c r="I285" s="665">
        <v>272.45999999999998</v>
      </c>
      <c r="J285" s="665">
        <v>6</v>
      </c>
      <c r="K285" s="666">
        <v>1634.76</v>
      </c>
    </row>
    <row r="286" spans="1:11" ht="14.4" customHeight="1" x14ac:dyDescent="0.3">
      <c r="A286" s="661" t="s">
        <v>580</v>
      </c>
      <c r="B286" s="662" t="s">
        <v>581</v>
      </c>
      <c r="C286" s="663" t="s">
        <v>596</v>
      </c>
      <c r="D286" s="664" t="s">
        <v>2453</v>
      </c>
      <c r="E286" s="663" t="s">
        <v>6902</v>
      </c>
      <c r="F286" s="664" t="s">
        <v>6903</v>
      </c>
      <c r="G286" s="663" t="s">
        <v>4575</v>
      </c>
      <c r="H286" s="663" t="s">
        <v>4576</v>
      </c>
      <c r="I286" s="665">
        <v>0.61499999999999999</v>
      </c>
      <c r="J286" s="665">
        <v>24000</v>
      </c>
      <c r="K286" s="666">
        <v>14715</v>
      </c>
    </row>
    <row r="287" spans="1:11" ht="14.4" customHeight="1" x14ac:dyDescent="0.3">
      <c r="A287" s="661" t="s">
        <v>580</v>
      </c>
      <c r="B287" s="662" t="s">
        <v>581</v>
      </c>
      <c r="C287" s="663" t="s">
        <v>596</v>
      </c>
      <c r="D287" s="664" t="s">
        <v>2453</v>
      </c>
      <c r="E287" s="663" t="s">
        <v>6902</v>
      </c>
      <c r="F287" s="664" t="s">
        <v>6903</v>
      </c>
      <c r="G287" s="663" t="s">
        <v>4781</v>
      </c>
      <c r="H287" s="663" t="s">
        <v>4782</v>
      </c>
      <c r="I287" s="665">
        <v>4.3885714285714288</v>
      </c>
      <c r="J287" s="665">
        <v>220</v>
      </c>
      <c r="K287" s="666">
        <v>959.8</v>
      </c>
    </row>
    <row r="288" spans="1:11" ht="14.4" customHeight="1" x14ac:dyDescent="0.3">
      <c r="A288" s="661" t="s">
        <v>580</v>
      </c>
      <c r="B288" s="662" t="s">
        <v>581</v>
      </c>
      <c r="C288" s="663" t="s">
        <v>596</v>
      </c>
      <c r="D288" s="664" t="s">
        <v>2453</v>
      </c>
      <c r="E288" s="663" t="s">
        <v>6902</v>
      </c>
      <c r="F288" s="664" t="s">
        <v>6903</v>
      </c>
      <c r="G288" s="663" t="s">
        <v>4579</v>
      </c>
      <c r="H288" s="663" t="s">
        <v>4580</v>
      </c>
      <c r="I288" s="665">
        <v>8.5759999999999987</v>
      </c>
      <c r="J288" s="665">
        <v>192</v>
      </c>
      <c r="K288" s="666">
        <v>1646.6799999999998</v>
      </c>
    </row>
    <row r="289" spans="1:11" ht="14.4" customHeight="1" x14ac:dyDescent="0.3">
      <c r="A289" s="661" t="s">
        <v>580</v>
      </c>
      <c r="B289" s="662" t="s">
        <v>581</v>
      </c>
      <c r="C289" s="663" t="s">
        <v>596</v>
      </c>
      <c r="D289" s="664" t="s">
        <v>2453</v>
      </c>
      <c r="E289" s="663" t="s">
        <v>6902</v>
      </c>
      <c r="F289" s="664" t="s">
        <v>6903</v>
      </c>
      <c r="G289" s="663" t="s">
        <v>4581</v>
      </c>
      <c r="H289" s="663" t="s">
        <v>4582</v>
      </c>
      <c r="I289" s="665">
        <v>13.016666666666666</v>
      </c>
      <c r="J289" s="665">
        <v>20</v>
      </c>
      <c r="K289" s="666">
        <v>260.33</v>
      </c>
    </row>
    <row r="290" spans="1:11" ht="14.4" customHeight="1" x14ac:dyDescent="0.3">
      <c r="A290" s="661" t="s">
        <v>580</v>
      </c>
      <c r="B290" s="662" t="s">
        <v>581</v>
      </c>
      <c r="C290" s="663" t="s">
        <v>596</v>
      </c>
      <c r="D290" s="664" t="s">
        <v>2453</v>
      </c>
      <c r="E290" s="663" t="s">
        <v>6902</v>
      </c>
      <c r="F290" s="664" t="s">
        <v>6903</v>
      </c>
      <c r="G290" s="663" t="s">
        <v>4823</v>
      </c>
      <c r="H290" s="663" t="s">
        <v>4824</v>
      </c>
      <c r="I290" s="665">
        <v>11.26</v>
      </c>
      <c r="J290" s="665">
        <v>180</v>
      </c>
      <c r="K290" s="666">
        <v>2026.53</v>
      </c>
    </row>
    <row r="291" spans="1:11" ht="14.4" customHeight="1" x14ac:dyDescent="0.3">
      <c r="A291" s="661" t="s">
        <v>580</v>
      </c>
      <c r="B291" s="662" t="s">
        <v>581</v>
      </c>
      <c r="C291" s="663" t="s">
        <v>596</v>
      </c>
      <c r="D291" s="664" t="s">
        <v>2453</v>
      </c>
      <c r="E291" s="663" t="s">
        <v>6902</v>
      </c>
      <c r="F291" s="664" t="s">
        <v>6903</v>
      </c>
      <c r="G291" s="663" t="s">
        <v>4737</v>
      </c>
      <c r="H291" s="663" t="s">
        <v>4738</v>
      </c>
      <c r="I291" s="665">
        <v>224.59666666666666</v>
      </c>
      <c r="J291" s="665">
        <v>5</v>
      </c>
      <c r="K291" s="666">
        <v>1123.27</v>
      </c>
    </row>
    <row r="292" spans="1:11" ht="14.4" customHeight="1" x14ac:dyDescent="0.3">
      <c r="A292" s="661" t="s">
        <v>580</v>
      </c>
      <c r="B292" s="662" t="s">
        <v>581</v>
      </c>
      <c r="C292" s="663" t="s">
        <v>596</v>
      </c>
      <c r="D292" s="664" t="s">
        <v>2453</v>
      </c>
      <c r="E292" s="663" t="s">
        <v>6902</v>
      </c>
      <c r="F292" s="664" t="s">
        <v>6903</v>
      </c>
      <c r="G292" s="663" t="s">
        <v>4586</v>
      </c>
      <c r="H292" s="663" t="s">
        <v>4587</v>
      </c>
      <c r="I292" s="665">
        <v>0.85499999999999987</v>
      </c>
      <c r="J292" s="665">
        <v>1350</v>
      </c>
      <c r="K292" s="666">
        <v>1154.5</v>
      </c>
    </row>
    <row r="293" spans="1:11" ht="14.4" customHeight="1" x14ac:dyDescent="0.3">
      <c r="A293" s="661" t="s">
        <v>580</v>
      </c>
      <c r="B293" s="662" t="s">
        <v>581</v>
      </c>
      <c r="C293" s="663" t="s">
        <v>596</v>
      </c>
      <c r="D293" s="664" t="s">
        <v>2453</v>
      </c>
      <c r="E293" s="663" t="s">
        <v>6902</v>
      </c>
      <c r="F293" s="664" t="s">
        <v>6903</v>
      </c>
      <c r="G293" s="663" t="s">
        <v>4741</v>
      </c>
      <c r="H293" s="663" t="s">
        <v>4742</v>
      </c>
      <c r="I293" s="665">
        <v>2.0674999999999999</v>
      </c>
      <c r="J293" s="665">
        <v>250</v>
      </c>
      <c r="K293" s="666">
        <v>517</v>
      </c>
    </row>
    <row r="294" spans="1:11" ht="14.4" customHeight="1" x14ac:dyDescent="0.3">
      <c r="A294" s="661" t="s">
        <v>580</v>
      </c>
      <c r="B294" s="662" t="s">
        <v>581</v>
      </c>
      <c r="C294" s="663" t="s">
        <v>596</v>
      </c>
      <c r="D294" s="664" t="s">
        <v>2453</v>
      </c>
      <c r="E294" s="663" t="s">
        <v>6902</v>
      </c>
      <c r="F294" s="664" t="s">
        <v>6903</v>
      </c>
      <c r="G294" s="663" t="s">
        <v>4745</v>
      </c>
      <c r="H294" s="663" t="s">
        <v>4746</v>
      </c>
      <c r="I294" s="665">
        <v>191.13</v>
      </c>
      <c r="J294" s="665">
        <v>13</v>
      </c>
      <c r="K294" s="666">
        <v>2484.6899999999996</v>
      </c>
    </row>
    <row r="295" spans="1:11" ht="14.4" customHeight="1" x14ac:dyDescent="0.3">
      <c r="A295" s="661" t="s">
        <v>580</v>
      </c>
      <c r="B295" s="662" t="s">
        <v>581</v>
      </c>
      <c r="C295" s="663" t="s">
        <v>596</v>
      </c>
      <c r="D295" s="664" t="s">
        <v>2453</v>
      </c>
      <c r="E295" s="663" t="s">
        <v>6902</v>
      </c>
      <c r="F295" s="664" t="s">
        <v>6903</v>
      </c>
      <c r="G295" s="663" t="s">
        <v>4825</v>
      </c>
      <c r="H295" s="663" t="s">
        <v>4826</v>
      </c>
      <c r="I295" s="665">
        <v>7.13</v>
      </c>
      <c r="J295" s="665">
        <v>168</v>
      </c>
      <c r="K295" s="666">
        <v>1197.2</v>
      </c>
    </row>
    <row r="296" spans="1:11" ht="14.4" customHeight="1" x14ac:dyDescent="0.3">
      <c r="A296" s="661" t="s">
        <v>580</v>
      </c>
      <c r="B296" s="662" t="s">
        <v>581</v>
      </c>
      <c r="C296" s="663" t="s">
        <v>596</v>
      </c>
      <c r="D296" s="664" t="s">
        <v>2453</v>
      </c>
      <c r="E296" s="663" t="s">
        <v>6902</v>
      </c>
      <c r="F296" s="664" t="s">
        <v>6903</v>
      </c>
      <c r="G296" s="663" t="s">
        <v>4827</v>
      </c>
      <c r="H296" s="663" t="s">
        <v>4828</v>
      </c>
      <c r="I296" s="665">
        <v>11.31</v>
      </c>
      <c r="J296" s="665">
        <v>150</v>
      </c>
      <c r="K296" s="666">
        <v>1697</v>
      </c>
    </row>
    <row r="297" spans="1:11" ht="14.4" customHeight="1" x14ac:dyDescent="0.3">
      <c r="A297" s="661" t="s">
        <v>580</v>
      </c>
      <c r="B297" s="662" t="s">
        <v>581</v>
      </c>
      <c r="C297" s="663" t="s">
        <v>596</v>
      </c>
      <c r="D297" s="664" t="s">
        <v>2453</v>
      </c>
      <c r="E297" s="663" t="s">
        <v>6902</v>
      </c>
      <c r="F297" s="664" t="s">
        <v>6903</v>
      </c>
      <c r="G297" s="663" t="s">
        <v>4747</v>
      </c>
      <c r="H297" s="663" t="s">
        <v>4748</v>
      </c>
      <c r="I297" s="665">
        <v>2.54</v>
      </c>
      <c r="J297" s="665">
        <v>15</v>
      </c>
      <c r="K297" s="666">
        <v>38.119999999999997</v>
      </c>
    </row>
    <row r="298" spans="1:11" ht="14.4" customHeight="1" x14ac:dyDescent="0.3">
      <c r="A298" s="661" t="s">
        <v>580</v>
      </c>
      <c r="B298" s="662" t="s">
        <v>581</v>
      </c>
      <c r="C298" s="663" t="s">
        <v>596</v>
      </c>
      <c r="D298" s="664" t="s">
        <v>2453</v>
      </c>
      <c r="E298" s="663" t="s">
        <v>6902</v>
      </c>
      <c r="F298" s="664" t="s">
        <v>6903</v>
      </c>
      <c r="G298" s="663" t="s">
        <v>4829</v>
      </c>
      <c r="H298" s="663" t="s">
        <v>4830</v>
      </c>
      <c r="I298" s="665">
        <v>17.553333333333331</v>
      </c>
      <c r="J298" s="665">
        <v>160</v>
      </c>
      <c r="K298" s="666">
        <v>2761.94</v>
      </c>
    </row>
    <row r="299" spans="1:11" ht="14.4" customHeight="1" x14ac:dyDescent="0.3">
      <c r="A299" s="661" t="s">
        <v>580</v>
      </c>
      <c r="B299" s="662" t="s">
        <v>581</v>
      </c>
      <c r="C299" s="663" t="s">
        <v>596</v>
      </c>
      <c r="D299" s="664" t="s">
        <v>2453</v>
      </c>
      <c r="E299" s="663" t="s">
        <v>6902</v>
      </c>
      <c r="F299" s="664" t="s">
        <v>6903</v>
      </c>
      <c r="G299" s="663" t="s">
        <v>4831</v>
      </c>
      <c r="H299" s="663" t="s">
        <v>4832</v>
      </c>
      <c r="I299" s="665">
        <v>153</v>
      </c>
      <c r="J299" s="665">
        <v>10</v>
      </c>
      <c r="K299" s="666">
        <v>1529.96</v>
      </c>
    </row>
    <row r="300" spans="1:11" ht="14.4" customHeight="1" x14ac:dyDescent="0.3">
      <c r="A300" s="661" t="s">
        <v>580</v>
      </c>
      <c r="B300" s="662" t="s">
        <v>581</v>
      </c>
      <c r="C300" s="663" t="s">
        <v>596</v>
      </c>
      <c r="D300" s="664" t="s">
        <v>2453</v>
      </c>
      <c r="E300" s="663" t="s">
        <v>6902</v>
      </c>
      <c r="F300" s="664" t="s">
        <v>6903</v>
      </c>
      <c r="G300" s="663" t="s">
        <v>4833</v>
      </c>
      <c r="H300" s="663" t="s">
        <v>4834</v>
      </c>
      <c r="I300" s="665">
        <v>27.805</v>
      </c>
      <c r="J300" s="665">
        <v>100</v>
      </c>
      <c r="K300" s="666">
        <v>2780.66</v>
      </c>
    </row>
    <row r="301" spans="1:11" ht="14.4" customHeight="1" x14ac:dyDescent="0.3">
      <c r="A301" s="661" t="s">
        <v>580</v>
      </c>
      <c r="B301" s="662" t="s">
        <v>581</v>
      </c>
      <c r="C301" s="663" t="s">
        <v>596</v>
      </c>
      <c r="D301" s="664" t="s">
        <v>2453</v>
      </c>
      <c r="E301" s="663" t="s">
        <v>6902</v>
      </c>
      <c r="F301" s="664" t="s">
        <v>6903</v>
      </c>
      <c r="G301" s="663" t="s">
        <v>4835</v>
      </c>
      <c r="H301" s="663" t="s">
        <v>4836</v>
      </c>
      <c r="I301" s="665">
        <v>153.11000000000001</v>
      </c>
      <c r="J301" s="665">
        <v>1</v>
      </c>
      <c r="K301" s="666">
        <v>153.11000000000001</v>
      </c>
    </row>
    <row r="302" spans="1:11" ht="14.4" customHeight="1" x14ac:dyDescent="0.3">
      <c r="A302" s="661" t="s">
        <v>580</v>
      </c>
      <c r="B302" s="662" t="s">
        <v>581</v>
      </c>
      <c r="C302" s="663" t="s">
        <v>596</v>
      </c>
      <c r="D302" s="664" t="s">
        <v>2453</v>
      </c>
      <c r="E302" s="663" t="s">
        <v>6904</v>
      </c>
      <c r="F302" s="664" t="s">
        <v>6905</v>
      </c>
      <c r="G302" s="663" t="s">
        <v>4608</v>
      </c>
      <c r="H302" s="663" t="s">
        <v>4609</v>
      </c>
      <c r="I302" s="665">
        <v>11.143333333333333</v>
      </c>
      <c r="J302" s="665">
        <v>430</v>
      </c>
      <c r="K302" s="666">
        <v>4791.5</v>
      </c>
    </row>
    <row r="303" spans="1:11" ht="14.4" customHeight="1" x14ac:dyDescent="0.3">
      <c r="A303" s="661" t="s">
        <v>580</v>
      </c>
      <c r="B303" s="662" t="s">
        <v>581</v>
      </c>
      <c r="C303" s="663" t="s">
        <v>596</v>
      </c>
      <c r="D303" s="664" t="s">
        <v>2453</v>
      </c>
      <c r="E303" s="663" t="s">
        <v>6904</v>
      </c>
      <c r="F303" s="664" t="s">
        <v>6905</v>
      </c>
      <c r="G303" s="663" t="s">
        <v>4610</v>
      </c>
      <c r="H303" s="663" t="s">
        <v>4611</v>
      </c>
      <c r="I303" s="665">
        <v>1.0939999999999999</v>
      </c>
      <c r="J303" s="665">
        <v>3000</v>
      </c>
      <c r="K303" s="666">
        <v>3283</v>
      </c>
    </row>
    <row r="304" spans="1:11" ht="14.4" customHeight="1" x14ac:dyDescent="0.3">
      <c r="A304" s="661" t="s">
        <v>580</v>
      </c>
      <c r="B304" s="662" t="s">
        <v>581</v>
      </c>
      <c r="C304" s="663" t="s">
        <v>596</v>
      </c>
      <c r="D304" s="664" t="s">
        <v>2453</v>
      </c>
      <c r="E304" s="663" t="s">
        <v>6904</v>
      </c>
      <c r="F304" s="664" t="s">
        <v>6905</v>
      </c>
      <c r="G304" s="663" t="s">
        <v>4612</v>
      </c>
      <c r="H304" s="663" t="s">
        <v>4613</v>
      </c>
      <c r="I304" s="665">
        <v>1.6719999999999999</v>
      </c>
      <c r="J304" s="665">
        <v>500</v>
      </c>
      <c r="K304" s="666">
        <v>836</v>
      </c>
    </row>
    <row r="305" spans="1:11" ht="14.4" customHeight="1" x14ac:dyDescent="0.3">
      <c r="A305" s="661" t="s">
        <v>580</v>
      </c>
      <c r="B305" s="662" t="s">
        <v>581</v>
      </c>
      <c r="C305" s="663" t="s">
        <v>596</v>
      </c>
      <c r="D305" s="664" t="s">
        <v>2453</v>
      </c>
      <c r="E305" s="663" t="s">
        <v>6904</v>
      </c>
      <c r="F305" s="664" t="s">
        <v>6905</v>
      </c>
      <c r="G305" s="663" t="s">
        <v>4614</v>
      </c>
      <c r="H305" s="663" t="s">
        <v>4615</v>
      </c>
      <c r="I305" s="665">
        <v>0.47299999999999986</v>
      </c>
      <c r="J305" s="665">
        <v>2800</v>
      </c>
      <c r="K305" s="666">
        <v>1325</v>
      </c>
    </row>
    <row r="306" spans="1:11" ht="14.4" customHeight="1" x14ac:dyDescent="0.3">
      <c r="A306" s="661" t="s">
        <v>580</v>
      </c>
      <c r="B306" s="662" t="s">
        <v>581</v>
      </c>
      <c r="C306" s="663" t="s">
        <v>596</v>
      </c>
      <c r="D306" s="664" t="s">
        <v>2453</v>
      </c>
      <c r="E306" s="663" t="s">
        <v>6904</v>
      </c>
      <c r="F306" s="664" t="s">
        <v>6905</v>
      </c>
      <c r="G306" s="663" t="s">
        <v>4616</v>
      </c>
      <c r="H306" s="663" t="s">
        <v>4617</v>
      </c>
      <c r="I306" s="665">
        <v>0.67</v>
      </c>
      <c r="J306" s="665">
        <v>1300</v>
      </c>
      <c r="K306" s="666">
        <v>871</v>
      </c>
    </row>
    <row r="307" spans="1:11" ht="14.4" customHeight="1" x14ac:dyDescent="0.3">
      <c r="A307" s="661" t="s">
        <v>580</v>
      </c>
      <c r="B307" s="662" t="s">
        <v>581</v>
      </c>
      <c r="C307" s="663" t="s">
        <v>596</v>
      </c>
      <c r="D307" s="664" t="s">
        <v>2453</v>
      </c>
      <c r="E307" s="663" t="s">
        <v>6904</v>
      </c>
      <c r="F307" s="664" t="s">
        <v>6905</v>
      </c>
      <c r="G307" s="663" t="s">
        <v>4618</v>
      </c>
      <c r="H307" s="663" t="s">
        <v>4619</v>
      </c>
      <c r="I307" s="665">
        <v>5.3266666666666671</v>
      </c>
      <c r="J307" s="665">
        <v>300</v>
      </c>
      <c r="K307" s="666">
        <v>1597.6</v>
      </c>
    </row>
    <row r="308" spans="1:11" ht="14.4" customHeight="1" x14ac:dyDescent="0.3">
      <c r="A308" s="661" t="s">
        <v>580</v>
      </c>
      <c r="B308" s="662" t="s">
        <v>581</v>
      </c>
      <c r="C308" s="663" t="s">
        <v>596</v>
      </c>
      <c r="D308" s="664" t="s">
        <v>2453</v>
      </c>
      <c r="E308" s="663" t="s">
        <v>6904</v>
      </c>
      <c r="F308" s="664" t="s">
        <v>6905</v>
      </c>
      <c r="G308" s="663" t="s">
        <v>4618</v>
      </c>
      <c r="H308" s="663" t="s">
        <v>4620</v>
      </c>
      <c r="I308" s="665">
        <v>5.3250000000000002</v>
      </c>
      <c r="J308" s="665">
        <v>800</v>
      </c>
      <c r="K308" s="666">
        <v>4259.8</v>
      </c>
    </row>
    <row r="309" spans="1:11" ht="14.4" customHeight="1" x14ac:dyDescent="0.3">
      <c r="A309" s="661" t="s">
        <v>580</v>
      </c>
      <c r="B309" s="662" t="s">
        <v>581</v>
      </c>
      <c r="C309" s="663" t="s">
        <v>596</v>
      </c>
      <c r="D309" s="664" t="s">
        <v>2453</v>
      </c>
      <c r="E309" s="663" t="s">
        <v>6904</v>
      </c>
      <c r="F309" s="664" t="s">
        <v>6905</v>
      </c>
      <c r="G309" s="663" t="s">
        <v>4837</v>
      </c>
      <c r="H309" s="663" t="s">
        <v>4838</v>
      </c>
      <c r="I309" s="665">
        <v>1.8066666666666666</v>
      </c>
      <c r="J309" s="665">
        <v>40</v>
      </c>
      <c r="K309" s="666">
        <v>72.300000000000011</v>
      </c>
    </row>
    <row r="310" spans="1:11" ht="14.4" customHeight="1" x14ac:dyDescent="0.3">
      <c r="A310" s="661" t="s">
        <v>580</v>
      </c>
      <c r="B310" s="662" t="s">
        <v>581</v>
      </c>
      <c r="C310" s="663" t="s">
        <v>596</v>
      </c>
      <c r="D310" s="664" t="s">
        <v>2453</v>
      </c>
      <c r="E310" s="663" t="s">
        <v>6904</v>
      </c>
      <c r="F310" s="664" t="s">
        <v>6905</v>
      </c>
      <c r="G310" s="663" t="s">
        <v>4628</v>
      </c>
      <c r="H310" s="663" t="s">
        <v>4629</v>
      </c>
      <c r="I310" s="665">
        <v>1.9</v>
      </c>
      <c r="J310" s="665">
        <v>55</v>
      </c>
      <c r="K310" s="666">
        <v>104.5</v>
      </c>
    </row>
    <row r="311" spans="1:11" ht="14.4" customHeight="1" x14ac:dyDescent="0.3">
      <c r="A311" s="661" t="s">
        <v>580</v>
      </c>
      <c r="B311" s="662" t="s">
        <v>581</v>
      </c>
      <c r="C311" s="663" t="s">
        <v>596</v>
      </c>
      <c r="D311" s="664" t="s">
        <v>2453</v>
      </c>
      <c r="E311" s="663" t="s">
        <v>6904</v>
      </c>
      <c r="F311" s="664" t="s">
        <v>6905</v>
      </c>
      <c r="G311" s="663" t="s">
        <v>4630</v>
      </c>
      <c r="H311" s="663" t="s">
        <v>4631</v>
      </c>
      <c r="I311" s="665">
        <v>1.9833333333333332</v>
      </c>
      <c r="J311" s="665">
        <v>110</v>
      </c>
      <c r="K311" s="666">
        <v>218.3</v>
      </c>
    </row>
    <row r="312" spans="1:11" ht="14.4" customHeight="1" x14ac:dyDescent="0.3">
      <c r="A312" s="661" t="s">
        <v>580</v>
      </c>
      <c r="B312" s="662" t="s">
        <v>581</v>
      </c>
      <c r="C312" s="663" t="s">
        <v>596</v>
      </c>
      <c r="D312" s="664" t="s">
        <v>2453</v>
      </c>
      <c r="E312" s="663" t="s">
        <v>6904</v>
      </c>
      <c r="F312" s="664" t="s">
        <v>6905</v>
      </c>
      <c r="G312" s="663" t="s">
        <v>4634</v>
      </c>
      <c r="H312" s="663" t="s">
        <v>4635</v>
      </c>
      <c r="I312" s="665">
        <v>1.93</v>
      </c>
      <c r="J312" s="665">
        <v>20</v>
      </c>
      <c r="K312" s="666">
        <v>38.6</v>
      </c>
    </row>
    <row r="313" spans="1:11" ht="14.4" customHeight="1" x14ac:dyDescent="0.3">
      <c r="A313" s="661" t="s">
        <v>580</v>
      </c>
      <c r="B313" s="662" t="s">
        <v>581</v>
      </c>
      <c r="C313" s="663" t="s">
        <v>596</v>
      </c>
      <c r="D313" s="664" t="s">
        <v>2453</v>
      </c>
      <c r="E313" s="663" t="s">
        <v>6904</v>
      </c>
      <c r="F313" s="664" t="s">
        <v>6905</v>
      </c>
      <c r="G313" s="663" t="s">
        <v>4640</v>
      </c>
      <c r="H313" s="663" t="s">
        <v>4641</v>
      </c>
      <c r="I313" s="665">
        <v>2.16</v>
      </c>
      <c r="J313" s="665">
        <v>30</v>
      </c>
      <c r="K313" s="666">
        <v>64.8</v>
      </c>
    </row>
    <row r="314" spans="1:11" ht="14.4" customHeight="1" x14ac:dyDescent="0.3">
      <c r="A314" s="661" t="s">
        <v>580</v>
      </c>
      <c r="B314" s="662" t="s">
        <v>581</v>
      </c>
      <c r="C314" s="663" t="s">
        <v>596</v>
      </c>
      <c r="D314" s="664" t="s">
        <v>2453</v>
      </c>
      <c r="E314" s="663" t="s">
        <v>6904</v>
      </c>
      <c r="F314" s="664" t="s">
        <v>6905</v>
      </c>
      <c r="G314" s="663" t="s">
        <v>4643</v>
      </c>
      <c r="H314" s="663" t="s">
        <v>4644</v>
      </c>
      <c r="I314" s="665">
        <v>2.6266666666666669</v>
      </c>
      <c r="J314" s="665">
        <v>110</v>
      </c>
      <c r="K314" s="666">
        <v>289</v>
      </c>
    </row>
    <row r="315" spans="1:11" ht="14.4" customHeight="1" x14ac:dyDescent="0.3">
      <c r="A315" s="661" t="s">
        <v>580</v>
      </c>
      <c r="B315" s="662" t="s">
        <v>581</v>
      </c>
      <c r="C315" s="663" t="s">
        <v>596</v>
      </c>
      <c r="D315" s="664" t="s">
        <v>2453</v>
      </c>
      <c r="E315" s="663" t="s">
        <v>6904</v>
      </c>
      <c r="F315" s="664" t="s">
        <v>6905</v>
      </c>
      <c r="G315" s="663" t="s">
        <v>4839</v>
      </c>
      <c r="H315" s="663" t="s">
        <v>4840</v>
      </c>
      <c r="I315" s="665">
        <v>33.880000000000003</v>
      </c>
      <c r="J315" s="665">
        <v>1</v>
      </c>
      <c r="K315" s="666">
        <v>33.880000000000003</v>
      </c>
    </row>
    <row r="316" spans="1:11" ht="14.4" customHeight="1" x14ac:dyDescent="0.3">
      <c r="A316" s="661" t="s">
        <v>580</v>
      </c>
      <c r="B316" s="662" t="s">
        <v>581</v>
      </c>
      <c r="C316" s="663" t="s">
        <v>596</v>
      </c>
      <c r="D316" s="664" t="s">
        <v>2453</v>
      </c>
      <c r="E316" s="663" t="s">
        <v>6904</v>
      </c>
      <c r="F316" s="664" t="s">
        <v>6905</v>
      </c>
      <c r="G316" s="663" t="s">
        <v>4651</v>
      </c>
      <c r="H316" s="663" t="s">
        <v>4652</v>
      </c>
      <c r="I316" s="665">
        <v>2.056</v>
      </c>
      <c r="J316" s="665">
        <v>310</v>
      </c>
      <c r="K316" s="666">
        <v>637.20000000000005</v>
      </c>
    </row>
    <row r="317" spans="1:11" ht="14.4" customHeight="1" x14ac:dyDescent="0.3">
      <c r="A317" s="661" t="s">
        <v>580</v>
      </c>
      <c r="B317" s="662" t="s">
        <v>581</v>
      </c>
      <c r="C317" s="663" t="s">
        <v>596</v>
      </c>
      <c r="D317" s="664" t="s">
        <v>2453</v>
      </c>
      <c r="E317" s="663" t="s">
        <v>6904</v>
      </c>
      <c r="F317" s="664" t="s">
        <v>6905</v>
      </c>
      <c r="G317" s="663" t="s">
        <v>4808</v>
      </c>
      <c r="H317" s="663" t="s">
        <v>4809</v>
      </c>
      <c r="I317" s="665">
        <v>138.00714285714284</v>
      </c>
      <c r="J317" s="665">
        <v>9</v>
      </c>
      <c r="K317" s="666">
        <v>1242.08</v>
      </c>
    </row>
    <row r="318" spans="1:11" ht="14.4" customHeight="1" x14ac:dyDescent="0.3">
      <c r="A318" s="661" t="s">
        <v>580</v>
      </c>
      <c r="B318" s="662" t="s">
        <v>581</v>
      </c>
      <c r="C318" s="663" t="s">
        <v>596</v>
      </c>
      <c r="D318" s="664" t="s">
        <v>2453</v>
      </c>
      <c r="E318" s="663" t="s">
        <v>6904</v>
      </c>
      <c r="F318" s="664" t="s">
        <v>6905</v>
      </c>
      <c r="G318" s="663" t="s">
        <v>4754</v>
      </c>
      <c r="H318" s="663" t="s">
        <v>4755</v>
      </c>
      <c r="I318" s="665">
        <v>15.006250000000001</v>
      </c>
      <c r="J318" s="665">
        <v>55</v>
      </c>
      <c r="K318" s="666">
        <v>825.35</v>
      </c>
    </row>
    <row r="319" spans="1:11" ht="14.4" customHeight="1" x14ac:dyDescent="0.3">
      <c r="A319" s="661" t="s">
        <v>580</v>
      </c>
      <c r="B319" s="662" t="s">
        <v>581</v>
      </c>
      <c r="C319" s="663" t="s">
        <v>596</v>
      </c>
      <c r="D319" s="664" t="s">
        <v>2453</v>
      </c>
      <c r="E319" s="663" t="s">
        <v>6904</v>
      </c>
      <c r="F319" s="664" t="s">
        <v>6905</v>
      </c>
      <c r="G319" s="663" t="s">
        <v>4665</v>
      </c>
      <c r="H319" s="663" t="s">
        <v>4666</v>
      </c>
      <c r="I319" s="665">
        <v>2.5157142857142856</v>
      </c>
      <c r="J319" s="665">
        <v>205</v>
      </c>
      <c r="K319" s="666">
        <v>515.59999999999991</v>
      </c>
    </row>
    <row r="320" spans="1:11" ht="14.4" customHeight="1" x14ac:dyDescent="0.3">
      <c r="A320" s="661" t="s">
        <v>580</v>
      </c>
      <c r="B320" s="662" t="s">
        <v>581</v>
      </c>
      <c r="C320" s="663" t="s">
        <v>596</v>
      </c>
      <c r="D320" s="664" t="s">
        <v>2453</v>
      </c>
      <c r="E320" s="663" t="s">
        <v>6904</v>
      </c>
      <c r="F320" s="664" t="s">
        <v>6905</v>
      </c>
      <c r="G320" s="663" t="s">
        <v>4673</v>
      </c>
      <c r="H320" s="663" t="s">
        <v>4674</v>
      </c>
      <c r="I320" s="665">
        <v>21.234000000000002</v>
      </c>
      <c r="J320" s="665">
        <v>140</v>
      </c>
      <c r="K320" s="666">
        <v>2972.7499999999995</v>
      </c>
    </row>
    <row r="321" spans="1:11" ht="14.4" customHeight="1" x14ac:dyDescent="0.3">
      <c r="A321" s="661" t="s">
        <v>580</v>
      </c>
      <c r="B321" s="662" t="s">
        <v>581</v>
      </c>
      <c r="C321" s="663" t="s">
        <v>596</v>
      </c>
      <c r="D321" s="664" t="s">
        <v>2453</v>
      </c>
      <c r="E321" s="663" t="s">
        <v>6904</v>
      </c>
      <c r="F321" s="664" t="s">
        <v>6905</v>
      </c>
      <c r="G321" s="663" t="s">
        <v>4841</v>
      </c>
      <c r="H321" s="663" t="s">
        <v>4842</v>
      </c>
      <c r="I321" s="665">
        <v>0.59</v>
      </c>
      <c r="J321" s="665">
        <v>500</v>
      </c>
      <c r="K321" s="666">
        <v>296.45</v>
      </c>
    </row>
    <row r="322" spans="1:11" ht="14.4" customHeight="1" x14ac:dyDescent="0.3">
      <c r="A322" s="661" t="s">
        <v>580</v>
      </c>
      <c r="B322" s="662" t="s">
        <v>581</v>
      </c>
      <c r="C322" s="663" t="s">
        <v>596</v>
      </c>
      <c r="D322" s="664" t="s">
        <v>2453</v>
      </c>
      <c r="E322" s="663" t="s">
        <v>6914</v>
      </c>
      <c r="F322" s="664" t="s">
        <v>6915</v>
      </c>
      <c r="G322" s="663" t="s">
        <v>4843</v>
      </c>
      <c r="H322" s="663" t="s">
        <v>4844</v>
      </c>
      <c r="I322" s="665">
        <v>0.25</v>
      </c>
      <c r="J322" s="665">
        <v>500</v>
      </c>
      <c r="K322" s="666">
        <v>127.05</v>
      </c>
    </row>
    <row r="323" spans="1:11" ht="14.4" customHeight="1" x14ac:dyDescent="0.3">
      <c r="A323" s="661" t="s">
        <v>580</v>
      </c>
      <c r="B323" s="662" t="s">
        <v>581</v>
      </c>
      <c r="C323" s="663" t="s">
        <v>596</v>
      </c>
      <c r="D323" s="664" t="s">
        <v>2453</v>
      </c>
      <c r="E323" s="663" t="s">
        <v>6908</v>
      </c>
      <c r="F323" s="664" t="s">
        <v>6909</v>
      </c>
      <c r="G323" s="663" t="s">
        <v>4845</v>
      </c>
      <c r="H323" s="663" t="s">
        <v>4846</v>
      </c>
      <c r="I323" s="665">
        <v>0.30499999999999999</v>
      </c>
      <c r="J323" s="665">
        <v>1400</v>
      </c>
      <c r="K323" s="666">
        <v>426</v>
      </c>
    </row>
    <row r="324" spans="1:11" ht="14.4" customHeight="1" x14ac:dyDescent="0.3">
      <c r="A324" s="661" t="s">
        <v>580</v>
      </c>
      <c r="B324" s="662" t="s">
        <v>581</v>
      </c>
      <c r="C324" s="663" t="s">
        <v>596</v>
      </c>
      <c r="D324" s="664" t="s">
        <v>2453</v>
      </c>
      <c r="E324" s="663" t="s">
        <v>6908</v>
      </c>
      <c r="F324" s="664" t="s">
        <v>6909</v>
      </c>
      <c r="G324" s="663" t="s">
        <v>4695</v>
      </c>
      <c r="H324" s="663" t="s">
        <v>4696</v>
      </c>
      <c r="I324" s="665">
        <v>0.307</v>
      </c>
      <c r="J324" s="665">
        <v>3700</v>
      </c>
      <c r="K324" s="666">
        <v>1136</v>
      </c>
    </row>
    <row r="325" spans="1:11" ht="14.4" customHeight="1" x14ac:dyDescent="0.3">
      <c r="A325" s="661" t="s">
        <v>580</v>
      </c>
      <c r="B325" s="662" t="s">
        <v>581</v>
      </c>
      <c r="C325" s="663" t="s">
        <v>596</v>
      </c>
      <c r="D325" s="664" t="s">
        <v>2453</v>
      </c>
      <c r="E325" s="663" t="s">
        <v>6908</v>
      </c>
      <c r="F325" s="664" t="s">
        <v>6909</v>
      </c>
      <c r="G325" s="663" t="s">
        <v>4697</v>
      </c>
      <c r="H325" s="663" t="s">
        <v>4698</v>
      </c>
      <c r="I325" s="665">
        <v>0.30285714285714288</v>
      </c>
      <c r="J325" s="665">
        <v>1500</v>
      </c>
      <c r="K325" s="666">
        <v>455</v>
      </c>
    </row>
    <row r="326" spans="1:11" ht="14.4" customHeight="1" x14ac:dyDescent="0.3">
      <c r="A326" s="661" t="s">
        <v>580</v>
      </c>
      <c r="B326" s="662" t="s">
        <v>581</v>
      </c>
      <c r="C326" s="663" t="s">
        <v>596</v>
      </c>
      <c r="D326" s="664" t="s">
        <v>2453</v>
      </c>
      <c r="E326" s="663" t="s">
        <v>6908</v>
      </c>
      <c r="F326" s="664" t="s">
        <v>6909</v>
      </c>
      <c r="G326" s="663" t="s">
        <v>4847</v>
      </c>
      <c r="H326" s="663" t="s">
        <v>4848</v>
      </c>
      <c r="I326" s="665">
        <v>0.67749999999999999</v>
      </c>
      <c r="J326" s="665">
        <v>400</v>
      </c>
      <c r="K326" s="666">
        <v>271</v>
      </c>
    </row>
    <row r="327" spans="1:11" ht="14.4" customHeight="1" x14ac:dyDescent="0.3">
      <c r="A327" s="661" t="s">
        <v>580</v>
      </c>
      <c r="B327" s="662" t="s">
        <v>581</v>
      </c>
      <c r="C327" s="663" t="s">
        <v>596</v>
      </c>
      <c r="D327" s="664" t="s">
        <v>2453</v>
      </c>
      <c r="E327" s="663" t="s">
        <v>6908</v>
      </c>
      <c r="F327" s="664" t="s">
        <v>6909</v>
      </c>
      <c r="G327" s="663" t="s">
        <v>4699</v>
      </c>
      <c r="H327" s="663" t="s">
        <v>4700</v>
      </c>
      <c r="I327" s="665">
        <v>0.48600000000000004</v>
      </c>
      <c r="J327" s="665">
        <v>3600</v>
      </c>
      <c r="K327" s="666">
        <v>1747</v>
      </c>
    </row>
    <row r="328" spans="1:11" ht="14.4" customHeight="1" x14ac:dyDescent="0.3">
      <c r="A328" s="661" t="s">
        <v>580</v>
      </c>
      <c r="B328" s="662" t="s">
        <v>581</v>
      </c>
      <c r="C328" s="663" t="s">
        <v>596</v>
      </c>
      <c r="D328" s="664" t="s">
        <v>2453</v>
      </c>
      <c r="E328" s="663" t="s">
        <v>6910</v>
      </c>
      <c r="F328" s="664" t="s">
        <v>6911</v>
      </c>
      <c r="G328" s="663" t="s">
        <v>4705</v>
      </c>
      <c r="H328" s="663" t="s">
        <v>4706</v>
      </c>
      <c r="I328" s="665">
        <v>0.71</v>
      </c>
      <c r="J328" s="665">
        <v>9800</v>
      </c>
      <c r="K328" s="666">
        <v>6958</v>
      </c>
    </row>
    <row r="329" spans="1:11" ht="14.4" customHeight="1" x14ac:dyDescent="0.3">
      <c r="A329" s="661" t="s">
        <v>580</v>
      </c>
      <c r="B329" s="662" t="s">
        <v>581</v>
      </c>
      <c r="C329" s="663" t="s">
        <v>596</v>
      </c>
      <c r="D329" s="664" t="s">
        <v>2453</v>
      </c>
      <c r="E329" s="663" t="s">
        <v>6910</v>
      </c>
      <c r="F329" s="664" t="s">
        <v>6911</v>
      </c>
      <c r="G329" s="663" t="s">
        <v>4815</v>
      </c>
      <c r="H329" s="663" t="s">
        <v>4816</v>
      </c>
      <c r="I329" s="665">
        <v>0.71</v>
      </c>
      <c r="J329" s="665">
        <v>2400</v>
      </c>
      <c r="K329" s="666">
        <v>1704</v>
      </c>
    </row>
    <row r="330" spans="1:11" ht="14.4" customHeight="1" x14ac:dyDescent="0.3">
      <c r="A330" s="661" t="s">
        <v>580</v>
      </c>
      <c r="B330" s="662" t="s">
        <v>581</v>
      </c>
      <c r="C330" s="663" t="s">
        <v>596</v>
      </c>
      <c r="D330" s="664" t="s">
        <v>2453</v>
      </c>
      <c r="E330" s="663" t="s">
        <v>6910</v>
      </c>
      <c r="F330" s="664" t="s">
        <v>6911</v>
      </c>
      <c r="G330" s="663" t="s">
        <v>4707</v>
      </c>
      <c r="H330" s="663" t="s">
        <v>4708</v>
      </c>
      <c r="I330" s="665">
        <v>0.71</v>
      </c>
      <c r="J330" s="665">
        <v>9000</v>
      </c>
      <c r="K330" s="666">
        <v>6390</v>
      </c>
    </row>
    <row r="331" spans="1:11" ht="14.4" customHeight="1" x14ac:dyDescent="0.3">
      <c r="A331" s="661" t="s">
        <v>580</v>
      </c>
      <c r="B331" s="662" t="s">
        <v>581</v>
      </c>
      <c r="C331" s="663" t="s">
        <v>599</v>
      </c>
      <c r="D331" s="664" t="s">
        <v>2454</v>
      </c>
      <c r="E331" s="663" t="s">
        <v>6902</v>
      </c>
      <c r="F331" s="664" t="s">
        <v>6903</v>
      </c>
      <c r="G331" s="663" t="s">
        <v>4709</v>
      </c>
      <c r="H331" s="663" t="s">
        <v>4710</v>
      </c>
      <c r="I331" s="665">
        <v>129.28</v>
      </c>
      <c r="J331" s="665">
        <v>8</v>
      </c>
      <c r="K331" s="666">
        <v>1034.25</v>
      </c>
    </row>
    <row r="332" spans="1:11" ht="14.4" customHeight="1" x14ac:dyDescent="0.3">
      <c r="A332" s="661" t="s">
        <v>580</v>
      </c>
      <c r="B332" s="662" t="s">
        <v>581</v>
      </c>
      <c r="C332" s="663" t="s">
        <v>599</v>
      </c>
      <c r="D332" s="664" t="s">
        <v>2454</v>
      </c>
      <c r="E332" s="663" t="s">
        <v>6902</v>
      </c>
      <c r="F332" s="664" t="s">
        <v>6903</v>
      </c>
      <c r="G332" s="663" t="s">
        <v>4557</v>
      </c>
      <c r="H332" s="663" t="s">
        <v>4558</v>
      </c>
      <c r="I332" s="665">
        <v>260.3</v>
      </c>
      <c r="J332" s="665">
        <v>11</v>
      </c>
      <c r="K332" s="666">
        <v>2863.3</v>
      </c>
    </row>
    <row r="333" spans="1:11" ht="14.4" customHeight="1" x14ac:dyDescent="0.3">
      <c r="A333" s="661" t="s">
        <v>580</v>
      </c>
      <c r="B333" s="662" t="s">
        <v>581</v>
      </c>
      <c r="C333" s="663" t="s">
        <v>599</v>
      </c>
      <c r="D333" s="664" t="s">
        <v>2454</v>
      </c>
      <c r="E333" s="663" t="s">
        <v>6902</v>
      </c>
      <c r="F333" s="664" t="s">
        <v>6903</v>
      </c>
      <c r="G333" s="663" t="s">
        <v>4849</v>
      </c>
      <c r="H333" s="663" t="s">
        <v>4850</v>
      </c>
      <c r="I333" s="665">
        <v>123.05</v>
      </c>
      <c r="J333" s="665">
        <v>40</v>
      </c>
      <c r="K333" s="666">
        <v>4922</v>
      </c>
    </row>
    <row r="334" spans="1:11" ht="14.4" customHeight="1" x14ac:dyDescent="0.3">
      <c r="A334" s="661" t="s">
        <v>580</v>
      </c>
      <c r="B334" s="662" t="s">
        <v>581</v>
      </c>
      <c r="C334" s="663" t="s">
        <v>599</v>
      </c>
      <c r="D334" s="664" t="s">
        <v>2454</v>
      </c>
      <c r="E334" s="663" t="s">
        <v>6902</v>
      </c>
      <c r="F334" s="664" t="s">
        <v>6903</v>
      </c>
      <c r="G334" s="663" t="s">
        <v>4766</v>
      </c>
      <c r="H334" s="663" t="s">
        <v>4767</v>
      </c>
      <c r="I334" s="665">
        <v>3.19</v>
      </c>
      <c r="J334" s="665">
        <v>80</v>
      </c>
      <c r="K334" s="666">
        <v>258.39999999999998</v>
      </c>
    </row>
    <row r="335" spans="1:11" ht="14.4" customHeight="1" x14ac:dyDescent="0.3">
      <c r="A335" s="661" t="s">
        <v>580</v>
      </c>
      <c r="B335" s="662" t="s">
        <v>581</v>
      </c>
      <c r="C335" s="663" t="s">
        <v>599</v>
      </c>
      <c r="D335" s="664" t="s">
        <v>2454</v>
      </c>
      <c r="E335" s="663" t="s">
        <v>6902</v>
      </c>
      <c r="F335" s="664" t="s">
        <v>6903</v>
      </c>
      <c r="G335" s="663" t="s">
        <v>4559</v>
      </c>
      <c r="H335" s="663" t="s">
        <v>4560</v>
      </c>
      <c r="I335" s="665">
        <v>3.97</v>
      </c>
      <c r="J335" s="665">
        <v>40</v>
      </c>
      <c r="K335" s="666">
        <v>158.80000000000001</v>
      </c>
    </row>
    <row r="336" spans="1:11" ht="14.4" customHeight="1" x14ac:dyDescent="0.3">
      <c r="A336" s="661" t="s">
        <v>580</v>
      </c>
      <c r="B336" s="662" t="s">
        <v>581</v>
      </c>
      <c r="C336" s="663" t="s">
        <v>599</v>
      </c>
      <c r="D336" s="664" t="s">
        <v>2454</v>
      </c>
      <c r="E336" s="663" t="s">
        <v>6902</v>
      </c>
      <c r="F336" s="664" t="s">
        <v>6903</v>
      </c>
      <c r="G336" s="663" t="s">
        <v>4768</v>
      </c>
      <c r="H336" s="663" t="s">
        <v>4769</v>
      </c>
      <c r="I336" s="665">
        <v>130.875</v>
      </c>
      <c r="J336" s="665">
        <v>40</v>
      </c>
      <c r="K336" s="666">
        <v>5234.99</v>
      </c>
    </row>
    <row r="337" spans="1:11" ht="14.4" customHeight="1" x14ac:dyDescent="0.3">
      <c r="A337" s="661" t="s">
        <v>580</v>
      </c>
      <c r="B337" s="662" t="s">
        <v>581</v>
      </c>
      <c r="C337" s="663" t="s">
        <v>599</v>
      </c>
      <c r="D337" s="664" t="s">
        <v>2454</v>
      </c>
      <c r="E337" s="663" t="s">
        <v>6902</v>
      </c>
      <c r="F337" s="664" t="s">
        <v>6903</v>
      </c>
      <c r="G337" s="663" t="s">
        <v>4561</v>
      </c>
      <c r="H337" s="663" t="s">
        <v>4562</v>
      </c>
      <c r="I337" s="665">
        <v>14.525555555555554</v>
      </c>
      <c r="J337" s="665">
        <v>1850</v>
      </c>
      <c r="K337" s="666">
        <v>26938.5</v>
      </c>
    </row>
    <row r="338" spans="1:11" ht="14.4" customHeight="1" x14ac:dyDescent="0.3">
      <c r="A338" s="661" t="s">
        <v>580</v>
      </c>
      <c r="B338" s="662" t="s">
        <v>581</v>
      </c>
      <c r="C338" s="663" t="s">
        <v>599</v>
      </c>
      <c r="D338" s="664" t="s">
        <v>2454</v>
      </c>
      <c r="E338" s="663" t="s">
        <v>6902</v>
      </c>
      <c r="F338" s="664" t="s">
        <v>6903</v>
      </c>
      <c r="G338" s="663" t="s">
        <v>4851</v>
      </c>
      <c r="H338" s="663" t="s">
        <v>4852</v>
      </c>
      <c r="I338" s="665">
        <v>4.01</v>
      </c>
      <c r="J338" s="665">
        <v>500</v>
      </c>
      <c r="K338" s="666">
        <v>2005</v>
      </c>
    </row>
    <row r="339" spans="1:11" ht="14.4" customHeight="1" x14ac:dyDescent="0.3">
      <c r="A339" s="661" t="s">
        <v>580</v>
      </c>
      <c r="B339" s="662" t="s">
        <v>581</v>
      </c>
      <c r="C339" s="663" t="s">
        <v>599</v>
      </c>
      <c r="D339" s="664" t="s">
        <v>2454</v>
      </c>
      <c r="E339" s="663" t="s">
        <v>6902</v>
      </c>
      <c r="F339" s="664" t="s">
        <v>6903</v>
      </c>
      <c r="G339" s="663" t="s">
        <v>4851</v>
      </c>
      <c r="H339" s="663" t="s">
        <v>4853</v>
      </c>
      <c r="I339" s="665">
        <v>4.0999999999999996</v>
      </c>
      <c r="J339" s="665">
        <v>100</v>
      </c>
      <c r="K339" s="666">
        <v>410</v>
      </c>
    </row>
    <row r="340" spans="1:11" ht="14.4" customHeight="1" x14ac:dyDescent="0.3">
      <c r="A340" s="661" t="s">
        <v>580</v>
      </c>
      <c r="B340" s="662" t="s">
        <v>581</v>
      </c>
      <c r="C340" s="663" t="s">
        <v>599</v>
      </c>
      <c r="D340" s="664" t="s">
        <v>2454</v>
      </c>
      <c r="E340" s="663" t="s">
        <v>6902</v>
      </c>
      <c r="F340" s="664" t="s">
        <v>6903</v>
      </c>
      <c r="G340" s="663" t="s">
        <v>4727</v>
      </c>
      <c r="H340" s="663" t="s">
        <v>4728</v>
      </c>
      <c r="I340" s="665">
        <v>3.01</v>
      </c>
      <c r="J340" s="665">
        <v>50</v>
      </c>
      <c r="K340" s="666">
        <v>150.5</v>
      </c>
    </row>
    <row r="341" spans="1:11" ht="14.4" customHeight="1" x14ac:dyDescent="0.3">
      <c r="A341" s="661" t="s">
        <v>580</v>
      </c>
      <c r="B341" s="662" t="s">
        <v>581</v>
      </c>
      <c r="C341" s="663" t="s">
        <v>599</v>
      </c>
      <c r="D341" s="664" t="s">
        <v>2454</v>
      </c>
      <c r="E341" s="663" t="s">
        <v>6902</v>
      </c>
      <c r="F341" s="664" t="s">
        <v>6903</v>
      </c>
      <c r="G341" s="663" t="s">
        <v>4727</v>
      </c>
      <c r="H341" s="663" t="s">
        <v>4729</v>
      </c>
      <c r="I341" s="665">
        <v>3.02</v>
      </c>
      <c r="J341" s="665">
        <v>120</v>
      </c>
      <c r="K341" s="666">
        <v>362.4</v>
      </c>
    </row>
    <row r="342" spans="1:11" ht="14.4" customHeight="1" x14ac:dyDescent="0.3">
      <c r="A342" s="661" t="s">
        <v>580</v>
      </c>
      <c r="B342" s="662" t="s">
        <v>581</v>
      </c>
      <c r="C342" s="663" t="s">
        <v>599</v>
      </c>
      <c r="D342" s="664" t="s">
        <v>2454</v>
      </c>
      <c r="E342" s="663" t="s">
        <v>6902</v>
      </c>
      <c r="F342" s="664" t="s">
        <v>6903</v>
      </c>
      <c r="G342" s="663" t="s">
        <v>4730</v>
      </c>
      <c r="H342" s="663" t="s">
        <v>4731</v>
      </c>
      <c r="I342" s="665">
        <v>0.88</v>
      </c>
      <c r="J342" s="665">
        <v>156</v>
      </c>
      <c r="K342" s="666">
        <v>137.28</v>
      </c>
    </row>
    <row r="343" spans="1:11" ht="14.4" customHeight="1" x14ac:dyDescent="0.3">
      <c r="A343" s="661" t="s">
        <v>580</v>
      </c>
      <c r="B343" s="662" t="s">
        <v>581</v>
      </c>
      <c r="C343" s="663" t="s">
        <v>599</v>
      </c>
      <c r="D343" s="664" t="s">
        <v>2454</v>
      </c>
      <c r="E343" s="663" t="s">
        <v>6902</v>
      </c>
      <c r="F343" s="664" t="s">
        <v>6903</v>
      </c>
      <c r="G343" s="663" t="s">
        <v>4730</v>
      </c>
      <c r="H343" s="663" t="s">
        <v>4732</v>
      </c>
      <c r="I343" s="665">
        <v>0.88</v>
      </c>
      <c r="J343" s="665">
        <v>100</v>
      </c>
      <c r="K343" s="666">
        <v>88</v>
      </c>
    </row>
    <row r="344" spans="1:11" ht="14.4" customHeight="1" x14ac:dyDescent="0.3">
      <c r="A344" s="661" t="s">
        <v>580</v>
      </c>
      <c r="B344" s="662" t="s">
        <v>581</v>
      </c>
      <c r="C344" s="663" t="s">
        <v>599</v>
      </c>
      <c r="D344" s="664" t="s">
        <v>2454</v>
      </c>
      <c r="E344" s="663" t="s">
        <v>6902</v>
      </c>
      <c r="F344" s="664" t="s">
        <v>6903</v>
      </c>
      <c r="G344" s="663" t="s">
        <v>4569</v>
      </c>
      <c r="H344" s="663" t="s">
        <v>4570</v>
      </c>
      <c r="I344" s="665">
        <v>6.56</v>
      </c>
      <c r="J344" s="665">
        <v>50</v>
      </c>
      <c r="K344" s="666">
        <v>327.92</v>
      </c>
    </row>
    <row r="345" spans="1:11" ht="14.4" customHeight="1" x14ac:dyDescent="0.3">
      <c r="A345" s="661" t="s">
        <v>580</v>
      </c>
      <c r="B345" s="662" t="s">
        <v>581</v>
      </c>
      <c r="C345" s="663" t="s">
        <v>599</v>
      </c>
      <c r="D345" s="664" t="s">
        <v>2454</v>
      </c>
      <c r="E345" s="663" t="s">
        <v>6902</v>
      </c>
      <c r="F345" s="664" t="s">
        <v>6903</v>
      </c>
      <c r="G345" s="663" t="s">
        <v>4854</v>
      </c>
      <c r="H345" s="663" t="s">
        <v>4855</v>
      </c>
      <c r="I345" s="665">
        <v>10.79</v>
      </c>
      <c r="J345" s="665">
        <v>205</v>
      </c>
      <c r="K345" s="666">
        <v>2229.27</v>
      </c>
    </row>
    <row r="346" spans="1:11" ht="14.4" customHeight="1" x14ac:dyDescent="0.3">
      <c r="A346" s="661" t="s">
        <v>580</v>
      </c>
      <c r="B346" s="662" t="s">
        <v>581</v>
      </c>
      <c r="C346" s="663" t="s">
        <v>599</v>
      </c>
      <c r="D346" s="664" t="s">
        <v>2454</v>
      </c>
      <c r="E346" s="663" t="s">
        <v>6902</v>
      </c>
      <c r="F346" s="664" t="s">
        <v>6903</v>
      </c>
      <c r="G346" s="663" t="s">
        <v>4772</v>
      </c>
      <c r="H346" s="663" t="s">
        <v>4773</v>
      </c>
      <c r="I346" s="665">
        <v>22.150000000000002</v>
      </c>
      <c r="J346" s="665">
        <v>180</v>
      </c>
      <c r="K346" s="666">
        <v>3987</v>
      </c>
    </row>
    <row r="347" spans="1:11" ht="14.4" customHeight="1" x14ac:dyDescent="0.3">
      <c r="A347" s="661" t="s">
        <v>580</v>
      </c>
      <c r="B347" s="662" t="s">
        <v>581</v>
      </c>
      <c r="C347" s="663" t="s">
        <v>599</v>
      </c>
      <c r="D347" s="664" t="s">
        <v>2454</v>
      </c>
      <c r="E347" s="663" t="s">
        <v>6902</v>
      </c>
      <c r="F347" s="664" t="s">
        <v>6903</v>
      </c>
      <c r="G347" s="663" t="s">
        <v>4776</v>
      </c>
      <c r="H347" s="663" t="s">
        <v>4777</v>
      </c>
      <c r="I347" s="665">
        <v>12.73</v>
      </c>
      <c r="J347" s="665">
        <v>200</v>
      </c>
      <c r="K347" s="666">
        <v>2546</v>
      </c>
    </row>
    <row r="348" spans="1:11" ht="14.4" customHeight="1" x14ac:dyDescent="0.3">
      <c r="A348" s="661" t="s">
        <v>580</v>
      </c>
      <c r="B348" s="662" t="s">
        <v>581</v>
      </c>
      <c r="C348" s="663" t="s">
        <v>599</v>
      </c>
      <c r="D348" s="664" t="s">
        <v>2454</v>
      </c>
      <c r="E348" s="663" t="s">
        <v>6902</v>
      </c>
      <c r="F348" s="664" t="s">
        <v>6903</v>
      </c>
      <c r="G348" s="663" t="s">
        <v>4856</v>
      </c>
      <c r="H348" s="663" t="s">
        <v>4857</v>
      </c>
      <c r="I348" s="665">
        <v>1.17</v>
      </c>
      <c r="J348" s="665">
        <v>1500</v>
      </c>
      <c r="K348" s="666">
        <v>1759.5</v>
      </c>
    </row>
    <row r="349" spans="1:11" ht="14.4" customHeight="1" x14ac:dyDescent="0.3">
      <c r="A349" s="661" t="s">
        <v>580</v>
      </c>
      <c r="B349" s="662" t="s">
        <v>581</v>
      </c>
      <c r="C349" s="663" t="s">
        <v>599</v>
      </c>
      <c r="D349" s="664" t="s">
        <v>2454</v>
      </c>
      <c r="E349" s="663" t="s">
        <v>6902</v>
      </c>
      <c r="F349" s="664" t="s">
        <v>6903</v>
      </c>
      <c r="G349" s="663" t="s">
        <v>4575</v>
      </c>
      <c r="H349" s="663" t="s">
        <v>4576</v>
      </c>
      <c r="I349" s="665">
        <v>0.6166666666666667</v>
      </c>
      <c r="J349" s="665">
        <v>9000</v>
      </c>
      <c r="K349" s="666">
        <v>5550</v>
      </c>
    </row>
    <row r="350" spans="1:11" ht="14.4" customHeight="1" x14ac:dyDescent="0.3">
      <c r="A350" s="661" t="s">
        <v>580</v>
      </c>
      <c r="B350" s="662" t="s">
        <v>581</v>
      </c>
      <c r="C350" s="663" t="s">
        <v>599</v>
      </c>
      <c r="D350" s="664" t="s">
        <v>2454</v>
      </c>
      <c r="E350" s="663" t="s">
        <v>6902</v>
      </c>
      <c r="F350" s="664" t="s">
        <v>6903</v>
      </c>
      <c r="G350" s="663" t="s">
        <v>4858</v>
      </c>
      <c r="H350" s="663" t="s">
        <v>4859</v>
      </c>
      <c r="I350" s="665">
        <v>3.28</v>
      </c>
      <c r="J350" s="665">
        <v>100</v>
      </c>
      <c r="K350" s="666">
        <v>328</v>
      </c>
    </row>
    <row r="351" spans="1:11" ht="14.4" customHeight="1" x14ac:dyDescent="0.3">
      <c r="A351" s="661" t="s">
        <v>580</v>
      </c>
      <c r="B351" s="662" t="s">
        <v>581</v>
      </c>
      <c r="C351" s="663" t="s">
        <v>599</v>
      </c>
      <c r="D351" s="664" t="s">
        <v>2454</v>
      </c>
      <c r="E351" s="663" t="s">
        <v>6902</v>
      </c>
      <c r="F351" s="664" t="s">
        <v>6903</v>
      </c>
      <c r="G351" s="663" t="s">
        <v>4577</v>
      </c>
      <c r="H351" s="663" t="s">
        <v>4578</v>
      </c>
      <c r="I351" s="665">
        <v>3.7774999999999999</v>
      </c>
      <c r="J351" s="665">
        <v>3000</v>
      </c>
      <c r="K351" s="666">
        <v>11333.089999999998</v>
      </c>
    </row>
    <row r="352" spans="1:11" ht="14.4" customHeight="1" x14ac:dyDescent="0.3">
      <c r="A352" s="661" t="s">
        <v>580</v>
      </c>
      <c r="B352" s="662" t="s">
        <v>581</v>
      </c>
      <c r="C352" s="663" t="s">
        <v>599</v>
      </c>
      <c r="D352" s="664" t="s">
        <v>2454</v>
      </c>
      <c r="E352" s="663" t="s">
        <v>6902</v>
      </c>
      <c r="F352" s="664" t="s">
        <v>6903</v>
      </c>
      <c r="G352" s="663" t="s">
        <v>4579</v>
      </c>
      <c r="H352" s="663" t="s">
        <v>4580</v>
      </c>
      <c r="I352" s="665">
        <v>8.5759999999999987</v>
      </c>
      <c r="J352" s="665">
        <v>214</v>
      </c>
      <c r="K352" s="666">
        <v>1835.2</v>
      </c>
    </row>
    <row r="353" spans="1:11" ht="14.4" customHeight="1" x14ac:dyDescent="0.3">
      <c r="A353" s="661" t="s">
        <v>580</v>
      </c>
      <c r="B353" s="662" t="s">
        <v>581</v>
      </c>
      <c r="C353" s="663" t="s">
        <v>599</v>
      </c>
      <c r="D353" s="664" t="s">
        <v>2454</v>
      </c>
      <c r="E353" s="663" t="s">
        <v>6902</v>
      </c>
      <c r="F353" s="664" t="s">
        <v>6903</v>
      </c>
      <c r="G353" s="663" t="s">
        <v>4583</v>
      </c>
      <c r="H353" s="663" t="s">
        <v>4584</v>
      </c>
      <c r="I353" s="665">
        <v>8.7649999999999988</v>
      </c>
      <c r="J353" s="665">
        <v>700</v>
      </c>
      <c r="K353" s="666">
        <v>6129.1</v>
      </c>
    </row>
    <row r="354" spans="1:11" ht="14.4" customHeight="1" x14ac:dyDescent="0.3">
      <c r="A354" s="661" t="s">
        <v>580</v>
      </c>
      <c r="B354" s="662" t="s">
        <v>581</v>
      </c>
      <c r="C354" s="663" t="s">
        <v>599</v>
      </c>
      <c r="D354" s="664" t="s">
        <v>2454</v>
      </c>
      <c r="E354" s="663" t="s">
        <v>6902</v>
      </c>
      <c r="F354" s="664" t="s">
        <v>6903</v>
      </c>
      <c r="G354" s="663" t="s">
        <v>4583</v>
      </c>
      <c r="H354" s="663" t="s">
        <v>4585</v>
      </c>
      <c r="I354" s="665">
        <v>9.0175000000000001</v>
      </c>
      <c r="J354" s="665">
        <v>440</v>
      </c>
      <c r="K354" s="666">
        <v>3967.4</v>
      </c>
    </row>
    <row r="355" spans="1:11" ht="14.4" customHeight="1" x14ac:dyDescent="0.3">
      <c r="A355" s="661" t="s">
        <v>580</v>
      </c>
      <c r="B355" s="662" t="s">
        <v>581</v>
      </c>
      <c r="C355" s="663" t="s">
        <v>599</v>
      </c>
      <c r="D355" s="664" t="s">
        <v>2454</v>
      </c>
      <c r="E355" s="663" t="s">
        <v>6902</v>
      </c>
      <c r="F355" s="664" t="s">
        <v>6903</v>
      </c>
      <c r="G355" s="663" t="s">
        <v>4783</v>
      </c>
      <c r="H355" s="663" t="s">
        <v>4784</v>
      </c>
      <c r="I355" s="665">
        <v>283.01</v>
      </c>
      <c r="J355" s="665">
        <v>15</v>
      </c>
      <c r="K355" s="666">
        <v>4245.18</v>
      </c>
    </row>
    <row r="356" spans="1:11" ht="14.4" customHeight="1" x14ac:dyDescent="0.3">
      <c r="A356" s="661" t="s">
        <v>580</v>
      </c>
      <c r="B356" s="662" t="s">
        <v>581</v>
      </c>
      <c r="C356" s="663" t="s">
        <v>599</v>
      </c>
      <c r="D356" s="664" t="s">
        <v>2454</v>
      </c>
      <c r="E356" s="663" t="s">
        <v>6902</v>
      </c>
      <c r="F356" s="664" t="s">
        <v>6903</v>
      </c>
      <c r="G356" s="663" t="s">
        <v>4586</v>
      </c>
      <c r="H356" s="663" t="s">
        <v>4587</v>
      </c>
      <c r="I356" s="665">
        <v>0.85333333333333339</v>
      </c>
      <c r="J356" s="665">
        <v>600</v>
      </c>
      <c r="K356" s="666">
        <v>511</v>
      </c>
    </row>
    <row r="357" spans="1:11" ht="14.4" customHeight="1" x14ac:dyDescent="0.3">
      <c r="A357" s="661" t="s">
        <v>580</v>
      </c>
      <c r="B357" s="662" t="s">
        <v>581</v>
      </c>
      <c r="C357" s="663" t="s">
        <v>599</v>
      </c>
      <c r="D357" s="664" t="s">
        <v>2454</v>
      </c>
      <c r="E357" s="663" t="s">
        <v>6902</v>
      </c>
      <c r="F357" s="664" t="s">
        <v>6903</v>
      </c>
      <c r="G357" s="663" t="s">
        <v>4739</v>
      </c>
      <c r="H357" s="663" t="s">
        <v>4740</v>
      </c>
      <c r="I357" s="665">
        <v>1.52</v>
      </c>
      <c r="J357" s="665">
        <v>220</v>
      </c>
      <c r="K357" s="666">
        <v>333.62</v>
      </c>
    </row>
    <row r="358" spans="1:11" ht="14.4" customHeight="1" x14ac:dyDescent="0.3">
      <c r="A358" s="661" t="s">
        <v>580</v>
      </c>
      <c r="B358" s="662" t="s">
        <v>581</v>
      </c>
      <c r="C358" s="663" t="s">
        <v>599</v>
      </c>
      <c r="D358" s="664" t="s">
        <v>2454</v>
      </c>
      <c r="E358" s="663" t="s">
        <v>6902</v>
      </c>
      <c r="F358" s="664" t="s">
        <v>6903</v>
      </c>
      <c r="G358" s="663" t="s">
        <v>4741</v>
      </c>
      <c r="H358" s="663" t="s">
        <v>4742</v>
      </c>
      <c r="I358" s="665">
        <v>2.06</v>
      </c>
      <c r="J358" s="665">
        <v>105</v>
      </c>
      <c r="K358" s="666">
        <v>216.3</v>
      </c>
    </row>
    <row r="359" spans="1:11" ht="14.4" customHeight="1" x14ac:dyDescent="0.3">
      <c r="A359" s="661" t="s">
        <v>580</v>
      </c>
      <c r="B359" s="662" t="s">
        <v>581</v>
      </c>
      <c r="C359" s="663" t="s">
        <v>599</v>
      </c>
      <c r="D359" s="664" t="s">
        <v>2454</v>
      </c>
      <c r="E359" s="663" t="s">
        <v>6902</v>
      </c>
      <c r="F359" s="664" t="s">
        <v>6903</v>
      </c>
      <c r="G359" s="663" t="s">
        <v>4745</v>
      </c>
      <c r="H359" s="663" t="s">
        <v>4746</v>
      </c>
      <c r="I359" s="665">
        <v>191.13</v>
      </c>
      <c r="J359" s="665">
        <v>12</v>
      </c>
      <c r="K359" s="666">
        <v>2293.56</v>
      </c>
    </row>
    <row r="360" spans="1:11" ht="14.4" customHeight="1" x14ac:dyDescent="0.3">
      <c r="A360" s="661" t="s">
        <v>580</v>
      </c>
      <c r="B360" s="662" t="s">
        <v>581</v>
      </c>
      <c r="C360" s="663" t="s">
        <v>599</v>
      </c>
      <c r="D360" s="664" t="s">
        <v>2454</v>
      </c>
      <c r="E360" s="663" t="s">
        <v>6902</v>
      </c>
      <c r="F360" s="664" t="s">
        <v>6903</v>
      </c>
      <c r="G360" s="663" t="s">
        <v>4860</v>
      </c>
      <c r="H360" s="663" t="s">
        <v>4861</v>
      </c>
      <c r="I360" s="665">
        <v>790.88</v>
      </c>
      <c r="J360" s="665">
        <v>1</v>
      </c>
      <c r="K360" s="666">
        <v>790.88</v>
      </c>
    </row>
    <row r="361" spans="1:11" ht="14.4" customHeight="1" x14ac:dyDescent="0.3">
      <c r="A361" s="661" t="s">
        <v>580</v>
      </c>
      <c r="B361" s="662" t="s">
        <v>581</v>
      </c>
      <c r="C361" s="663" t="s">
        <v>599</v>
      </c>
      <c r="D361" s="664" t="s">
        <v>2454</v>
      </c>
      <c r="E361" s="663" t="s">
        <v>6902</v>
      </c>
      <c r="F361" s="664" t="s">
        <v>6903</v>
      </c>
      <c r="G361" s="663" t="s">
        <v>4588</v>
      </c>
      <c r="H361" s="663" t="s">
        <v>4589</v>
      </c>
      <c r="I361" s="665">
        <v>12.396666666666667</v>
      </c>
      <c r="J361" s="665">
        <v>300</v>
      </c>
      <c r="K361" s="666">
        <v>3719.1800000000003</v>
      </c>
    </row>
    <row r="362" spans="1:11" ht="14.4" customHeight="1" x14ac:dyDescent="0.3">
      <c r="A362" s="661" t="s">
        <v>580</v>
      </c>
      <c r="B362" s="662" t="s">
        <v>581</v>
      </c>
      <c r="C362" s="663" t="s">
        <v>599</v>
      </c>
      <c r="D362" s="664" t="s">
        <v>2454</v>
      </c>
      <c r="E362" s="663" t="s">
        <v>6902</v>
      </c>
      <c r="F362" s="664" t="s">
        <v>6903</v>
      </c>
      <c r="G362" s="663" t="s">
        <v>4862</v>
      </c>
      <c r="H362" s="663" t="s">
        <v>4863</v>
      </c>
      <c r="I362" s="665">
        <v>135.35</v>
      </c>
      <c r="J362" s="665">
        <v>24</v>
      </c>
      <c r="K362" s="666">
        <v>3248.52</v>
      </c>
    </row>
    <row r="363" spans="1:11" ht="14.4" customHeight="1" x14ac:dyDescent="0.3">
      <c r="A363" s="661" t="s">
        <v>580</v>
      </c>
      <c r="B363" s="662" t="s">
        <v>581</v>
      </c>
      <c r="C363" s="663" t="s">
        <v>599</v>
      </c>
      <c r="D363" s="664" t="s">
        <v>2454</v>
      </c>
      <c r="E363" s="663" t="s">
        <v>6902</v>
      </c>
      <c r="F363" s="664" t="s">
        <v>6903</v>
      </c>
      <c r="G363" s="663" t="s">
        <v>4864</v>
      </c>
      <c r="H363" s="663" t="s">
        <v>4865</v>
      </c>
      <c r="I363" s="665">
        <v>380.88</v>
      </c>
      <c r="J363" s="665">
        <v>10</v>
      </c>
      <c r="K363" s="666">
        <v>3808.8</v>
      </c>
    </row>
    <row r="364" spans="1:11" ht="14.4" customHeight="1" x14ac:dyDescent="0.3">
      <c r="A364" s="661" t="s">
        <v>580</v>
      </c>
      <c r="B364" s="662" t="s">
        <v>581</v>
      </c>
      <c r="C364" s="663" t="s">
        <v>599</v>
      </c>
      <c r="D364" s="664" t="s">
        <v>2454</v>
      </c>
      <c r="E364" s="663" t="s">
        <v>6902</v>
      </c>
      <c r="F364" s="664" t="s">
        <v>6903</v>
      </c>
      <c r="G364" s="663" t="s">
        <v>4866</v>
      </c>
      <c r="H364" s="663" t="s">
        <v>4867</v>
      </c>
      <c r="I364" s="665">
        <v>235.15</v>
      </c>
      <c r="J364" s="665">
        <v>10</v>
      </c>
      <c r="K364" s="666">
        <v>2351.48</v>
      </c>
    </row>
    <row r="365" spans="1:11" ht="14.4" customHeight="1" x14ac:dyDescent="0.3">
      <c r="A365" s="661" t="s">
        <v>580</v>
      </c>
      <c r="B365" s="662" t="s">
        <v>581</v>
      </c>
      <c r="C365" s="663" t="s">
        <v>599</v>
      </c>
      <c r="D365" s="664" t="s">
        <v>2454</v>
      </c>
      <c r="E365" s="663" t="s">
        <v>6902</v>
      </c>
      <c r="F365" s="664" t="s">
        <v>6903</v>
      </c>
      <c r="G365" s="663" t="s">
        <v>4793</v>
      </c>
      <c r="H365" s="663" t="s">
        <v>4794</v>
      </c>
      <c r="I365" s="665">
        <v>138</v>
      </c>
      <c r="J365" s="665">
        <v>20</v>
      </c>
      <c r="K365" s="666">
        <v>2760</v>
      </c>
    </row>
    <row r="366" spans="1:11" ht="14.4" customHeight="1" x14ac:dyDescent="0.3">
      <c r="A366" s="661" t="s">
        <v>580</v>
      </c>
      <c r="B366" s="662" t="s">
        <v>581</v>
      </c>
      <c r="C366" s="663" t="s">
        <v>599</v>
      </c>
      <c r="D366" s="664" t="s">
        <v>2454</v>
      </c>
      <c r="E366" s="663" t="s">
        <v>6902</v>
      </c>
      <c r="F366" s="664" t="s">
        <v>6903</v>
      </c>
      <c r="G366" s="663" t="s">
        <v>4795</v>
      </c>
      <c r="H366" s="663" t="s">
        <v>4796</v>
      </c>
      <c r="I366" s="665">
        <v>111.95</v>
      </c>
      <c r="J366" s="665">
        <v>20</v>
      </c>
      <c r="K366" s="666">
        <v>2239.0500000000002</v>
      </c>
    </row>
    <row r="367" spans="1:11" ht="14.4" customHeight="1" x14ac:dyDescent="0.3">
      <c r="A367" s="661" t="s">
        <v>580</v>
      </c>
      <c r="B367" s="662" t="s">
        <v>581</v>
      </c>
      <c r="C367" s="663" t="s">
        <v>599</v>
      </c>
      <c r="D367" s="664" t="s">
        <v>2454</v>
      </c>
      <c r="E367" s="663" t="s">
        <v>6904</v>
      </c>
      <c r="F367" s="664" t="s">
        <v>6905</v>
      </c>
      <c r="G367" s="663" t="s">
        <v>4608</v>
      </c>
      <c r="H367" s="663" t="s">
        <v>4609</v>
      </c>
      <c r="I367" s="665">
        <v>11.14625</v>
      </c>
      <c r="J367" s="665">
        <v>400</v>
      </c>
      <c r="K367" s="666">
        <v>4458.5</v>
      </c>
    </row>
    <row r="368" spans="1:11" ht="14.4" customHeight="1" x14ac:dyDescent="0.3">
      <c r="A368" s="661" t="s">
        <v>580</v>
      </c>
      <c r="B368" s="662" t="s">
        <v>581</v>
      </c>
      <c r="C368" s="663" t="s">
        <v>599</v>
      </c>
      <c r="D368" s="664" t="s">
        <v>2454</v>
      </c>
      <c r="E368" s="663" t="s">
        <v>6904</v>
      </c>
      <c r="F368" s="664" t="s">
        <v>6905</v>
      </c>
      <c r="G368" s="663" t="s">
        <v>4868</v>
      </c>
      <c r="H368" s="663" t="s">
        <v>4869</v>
      </c>
      <c r="I368" s="665">
        <v>7.4283333333333337</v>
      </c>
      <c r="J368" s="665">
        <v>160</v>
      </c>
      <c r="K368" s="666">
        <v>1188.6000000000001</v>
      </c>
    </row>
    <row r="369" spans="1:11" ht="14.4" customHeight="1" x14ac:dyDescent="0.3">
      <c r="A369" s="661" t="s">
        <v>580</v>
      </c>
      <c r="B369" s="662" t="s">
        <v>581</v>
      </c>
      <c r="C369" s="663" t="s">
        <v>599</v>
      </c>
      <c r="D369" s="664" t="s">
        <v>2454</v>
      </c>
      <c r="E369" s="663" t="s">
        <v>6904</v>
      </c>
      <c r="F369" s="664" t="s">
        <v>6905</v>
      </c>
      <c r="G369" s="663" t="s">
        <v>4610</v>
      </c>
      <c r="H369" s="663" t="s">
        <v>4611</v>
      </c>
      <c r="I369" s="665">
        <v>1.0925</v>
      </c>
      <c r="J369" s="665">
        <v>3200</v>
      </c>
      <c r="K369" s="666">
        <v>3491</v>
      </c>
    </row>
    <row r="370" spans="1:11" ht="14.4" customHeight="1" x14ac:dyDescent="0.3">
      <c r="A370" s="661" t="s">
        <v>580</v>
      </c>
      <c r="B370" s="662" t="s">
        <v>581</v>
      </c>
      <c r="C370" s="663" t="s">
        <v>599</v>
      </c>
      <c r="D370" s="664" t="s">
        <v>2454</v>
      </c>
      <c r="E370" s="663" t="s">
        <v>6904</v>
      </c>
      <c r="F370" s="664" t="s">
        <v>6905</v>
      </c>
      <c r="G370" s="663" t="s">
        <v>4612</v>
      </c>
      <c r="H370" s="663" t="s">
        <v>4613</v>
      </c>
      <c r="I370" s="665">
        <v>1.6733333333333331</v>
      </c>
      <c r="J370" s="665">
        <v>300</v>
      </c>
      <c r="K370" s="666">
        <v>502</v>
      </c>
    </row>
    <row r="371" spans="1:11" ht="14.4" customHeight="1" x14ac:dyDescent="0.3">
      <c r="A371" s="661" t="s">
        <v>580</v>
      </c>
      <c r="B371" s="662" t="s">
        <v>581</v>
      </c>
      <c r="C371" s="663" t="s">
        <v>599</v>
      </c>
      <c r="D371" s="664" t="s">
        <v>2454</v>
      </c>
      <c r="E371" s="663" t="s">
        <v>6904</v>
      </c>
      <c r="F371" s="664" t="s">
        <v>6905</v>
      </c>
      <c r="G371" s="663" t="s">
        <v>4614</v>
      </c>
      <c r="H371" s="663" t="s">
        <v>4615</v>
      </c>
      <c r="I371" s="665">
        <v>0.47500000000000003</v>
      </c>
      <c r="J371" s="665">
        <v>900</v>
      </c>
      <c r="K371" s="666">
        <v>427</v>
      </c>
    </row>
    <row r="372" spans="1:11" ht="14.4" customHeight="1" x14ac:dyDescent="0.3">
      <c r="A372" s="661" t="s">
        <v>580</v>
      </c>
      <c r="B372" s="662" t="s">
        <v>581</v>
      </c>
      <c r="C372" s="663" t="s">
        <v>599</v>
      </c>
      <c r="D372" s="664" t="s">
        <v>2454</v>
      </c>
      <c r="E372" s="663" t="s">
        <v>6904</v>
      </c>
      <c r="F372" s="664" t="s">
        <v>6905</v>
      </c>
      <c r="G372" s="663" t="s">
        <v>4616</v>
      </c>
      <c r="H372" s="663" t="s">
        <v>4617</v>
      </c>
      <c r="I372" s="665">
        <v>0.67</v>
      </c>
      <c r="J372" s="665">
        <v>7000</v>
      </c>
      <c r="K372" s="666">
        <v>4690</v>
      </c>
    </row>
    <row r="373" spans="1:11" ht="14.4" customHeight="1" x14ac:dyDescent="0.3">
      <c r="A373" s="661" t="s">
        <v>580</v>
      </c>
      <c r="B373" s="662" t="s">
        <v>581</v>
      </c>
      <c r="C373" s="663" t="s">
        <v>599</v>
      </c>
      <c r="D373" s="664" t="s">
        <v>2454</v>
      </c>
      <c r="E373" s="663" t="s">
        <v>6904</v>
      </c>
      <c r="F373" s="664" t="s">
        <v>6905</v>
      </c>
      <c r="G373" s="663" t="s">
        <v>4870</v>
      </c>
      <c r="H373" s="663" t="s">
        <v>4871</v>
      </c>
      <c r="I373" s="665">
        <v>22.53</v>
      </c>
      <c r="J373" s="665">
        <v>13</v>
      </c>
      <c r="K373" s="666">
        <v>292.89</v>
      </c>
    </row>
    <row r="374" spans="1:11" ht="14.4" customHeight="1" x14ac:dyDescent="0.3">
      <c r="A374" s="661" t="s">
        <v>580</v>
      </c>
      <c r="B374" s="662" t="s">
        <v>581</v>
      </c>
      <c r="C374" s="663" t="s">
        <v>599</v>
      </c>
      <c r="D374" s="664" t="s">
        <v>2454</v>
      </c>
      <c r="E374" s="663" t="s">
        <v>6904</v>
      </c>
      <c r="F374" s="664" t="s">
        <v>6905</v>
      </c>
      <c r="G374" s="663" t="s">
        <v>4618</v>
      </c>
      <c r="H374" s="663" t="s">
        <v>4619</v>
      </c>
      <c r="I374" s="665">
        <v>5.32</v>
      </c>
      <c r="J374" s="665">
        <v>100</v>
      </c>
      <c r="K374" s="666">
        <v>532.20000000000005</v>
      </c>
    </row>
    <row r="375" spans="1:11" ht="14.4" customHeight="1" x14ac:dyDescent="0.3">
      <c r="A375" s="661" t="s">
        <v>580</v>
      </c>
      <c r="B375" s="662" t="s">
        <v>581</v>
      </c>
      <c r="C375" s="663" t="s">
        <v>599</v>
      </c>
      <c r="D375" s="664" t="s">
        <v>2454</v>
      </c>
      <c r="E375" s="663" t="s">
        <v>6904</v>
      </c>
      <c r="F375" s="664" t="s">
        <v>6905</v>
      </c>
      <c r="G375" s="663" t="s">
        <v>4618</v>
      </c>
      <c r="H375" s="663" t="s">
        <v>4620</v>
      </c>
      <c r="I375" s="665">
        <v>5.3250000000000002</v>
      </c>
      <c r="J375" s="665">
        <v>400</v>
      </c>
      <c r="K375" s="666">
        <v>2130.4</v>
      </c>
    </row>
    <row r="376" spans="1:11" ht="14.4" customHeight="1" x14ac:dyDescent="0.3">
      <c r="A376" s="661" t="s">
        <v>580</v>
      </c>
      <c r="B376" s="662" t="s">
        <v>581</v>
      </c>
      <c r="C376" s="663" t="s">
        <v>599</v>
      </c>
      <c r="D376" s="664" t="s">
        <v>2454</v>
      </c>
      <c r="E376" s="663" t="s">
        <v>6904</v>
      </c>
      <c r="F376" s="664" t="s">
        <v>6905</v>
      </c>
      <c r="G376" s="663" t="s">
        <v>4621</v>
      </c>
      <c r="H376" s="663" t="s">
        <v>4622</v>
      </c>
      <c r="I376" s="665">
        <v>2.4620000000000002</v>
      </c>
      <c r="J376" s="665">
        <v>600</v>
      </c>
      <c r="K376" s="666">
        <v>1477</v>
      </c>
    </row>
    <row r="377" spans="1:11" ht="14.4" customHeight="1" x14ac:dyDescent="0.3">
      <c r="A377" s="661" t="s">
        <v>580</v>
      </c>
      <c r="B377" s="662" t="s">
        <v>581</v>
      </c>
      <c r="C377" s="663" t="s">
        <v>599</v>
      </c>
      <c r="D377" s="664" t="s">
        <v>2454</v>
      </c>
      <c r="E377" s="663" t="s">
        <v>6904</v>
      </c>
      <c r="F377" s="664" t="s">
        <v>6905</v>
      </c>
      <c r="G377" s="663" t="s">
        <v>4621</v>
      </c>
      <c r="H377" s="663" t="s">
        <v>4623</v>
      </c>
      <c r="I377" s="665">
        <v>2.46</v>
      </c>
      <c r="J377" s="665">
        <v>700</v>
      </c>
      <c r="K377" s="666">
        <v>1722</v>
      </c>
    </row>
    <row r="378" spans="1:11" ht="14.4" customHeight="1" x14ac:dyDescent="0.3">
      <c r="A378" s="661" t="s">
        <v>580</v>
      </c>
      <c r="B378" s="662" t="s">
        <v>581</v>
      </c>
      <c r="C378" s="663" t="s">
        <v>599</v>
      </c>
      <c r="D378" s="664" t="s">
        <v>2454</v>
      </c>
      <c r="E378" s="663" t="s">
        <v>6904</v>
      </c>
      <c r="F378" s="664" t="s">
        <v>6905</v>
      </c>
      <c r="G378" s="663" t="s">
        <v>4624</v>
      </c>
      <c r="H378" s="663" t="s">
        <v>4625</v>
      </c>
      <c r="I378" s="665">
        <v>5.992</v>
      </c>
      <c r="J378" s="665">
        <v>1380</v>
      </c>
      <c r="K378" s="666">
        <v>8336.9</v>
      </c>
    </row>
    <row r="379" spans="1:11" ht="14.4" customHeight="1" x14ac:dyDescent="0.3">
      <c r="A379" s="661" t="s">
        <v>580</v>
      </c>
      <c r="B379" s="662" t="s">
        <v>581</v>
      </c>
      <c r="C379" s="663" t="s">
        <v>599</v>
      </c>
      <c r="D379" s="664" t="s">
        <v>2454</v>
      </c>
      <c r="E379" s="663" t="s">
        <v>6904</v>
      </c>
      <c r="F379" s="664" t="s">
        <v>6905</v>
      </c>
      <c r="G379" s="663" t="s">
        <v>4872</v>
      </c>
      <c r="H379" s="663" t="s">
        <v>4873</v>
      </c>
      <c r="I379" s="665">
        <v>26.01</v>
      </c>
      <c r="J379" s="665">
        <v>80</v>
      </c>
      <c r="K379" s="666">
        <v>2081.1999999999998</v>
      </c>
    </row>
    <row r="380" spans="1:11" ht="14.4" customHeight="1" x14ac:dyDescent="0.3">
      <c r="A380" s="661" t="s">
        <v>580</v>
      </c>
      <c r="B380" s="662" t="s">
        <v>581</v>
      </c>
      <c r="C380" s="663" t="s">
        <v>599</v>
      </c>
      <c r="D380" s="664" t="s">
        <v>2454</v>
      </c>
      <c r="E380" s="663" t="s">
        <v>6904</v>
      </c>
      <c r="F380" s="664" t="s">
        <v>6905</v>
      </c>
      <c r="G380" s="663" t="s">
        <v>4872</v>
      </c>
      <c r="H380" s="663" t="s">
        <v>4874</v>
      </c>
      <c r="I380" s="665">
        <v>26.01</v>
      </c>
      <c r="J380" s="665">
        <v>160</v>
      </c>
      <c r="K380" s="666">
        <v>4162.3999999999996</v>
      </c>
    </row>
    <row r="381" spans="1:11" ht="14.4" customHeight="1" x14ac:dyDescent="0.3">
      <c r="A381" s="661" t="s">
        <v>580</v>
      </c>
      <c r="B381" s="662" t="s">
        <v>581</v>
      </c>
      <c r="C381" s="663" t="s">
        <v>599</v>
      </c>
      <c r="D381" s="664" t="s">
        <v>2454</v>
      </c>
      <c r="E381" s="663" t="s">
        <v>6904</v>
      </c>
      <c r="F381" s="664" t="s">
        <v>6905</v>
      </c>
      <c r="G381" s="663" t="s">
        <v>4626</v>
      </c>
      <c r="H381" s="663" t="s">
        <v>4627</v>
      </c>
      <c r="I381" s="665">
        <v>190.79749999999999</v>
      </c>
      <c r="J381" s="665">
        <v>72</v>
      </c>
      <c r="K381" s="666">
        <v>14103.239999999998</v>
      </c>
    </row>
    <row r="382" spans="1:11" ht="14.4" customHeight="1" x14ac:dyDescent="0.3">
      <c r="A382" s="661" t="s">
        <v>580</v>
      </c>
      <c r="B382" s="662" t="s">
        <v>581</v>
      </c>
      <c r="C382" s="663" t="s">
        <v>599</v>
      </c>
      <c r="D382" s="664" t="s">
        <v>2454</v>
      </c>
      <c r="E382" s="663" t="s">
        <v>6904</v>
      </c>
      <c r="F382" s="664" t="s">
        <v>6905</v>
      </c>
      <c r="G382" s="663" t="s">
        <v>4628</v>
      </c>
      <c r="H382" s="663" t="s">
        <v>4629</v>
      </c>
      <c r="I382" s="665">
        <v>1.8975</v>
      </c>
      <c r="J382" s="665">
        <v>200</v>
      </c>
      <c r="K382" s="666">
        <v>379.5</v>
      </c>
    </row>
    <row r="383" spans="1:11" ht="14.4" customHeight="1" x14ac:dyDescent="0.3">
      <c r="A383" s="661" t="s">
        <v>580</v>
      </c>
      <c r="B383" s="662" t="s">
        <v>581</v>
      </c>
      <c r="C383" s="663" t="s">
        <v>599</v>
      </c>
      <c r="D383" s="664" t="s">
        <v>2454</v>
      </c>
      <c r="E383" s="663" t="s">
        <v>6904</v>
      </c>
      <c r="F383" s="664" t="s">
        <v>6905</v>
      </c>
      <c r="G383" s="663" t="s">
        <v>4802</v>
      </c>
      <c r="H383" s="663" t="s">
        <v>4803</v>
      </c>
      <c r="I383" s="665">
        <v>2.3750000000000004</v>
      </c>
      <c r="J383" s="665">
        <v>500</v>
      </c>
      <c r="K383" s="666">
        <v>1187.5</v>
      </c>
    </row>
    <row r="384" spans="1:11" ht="14.4" customHeight="1" x14ac:dyDescent="0.3">
      <c r="A384" s="661" t="s">
        <v>580</v>
      </c>
      <c r="B384" s="662" t="s">
        <v>581</v>
      </c>
      <c r="C384" s="663" t="s">
        <v>599</v>
      </c>
      <c r="D384" s="664" t="s">
        <v>2454</v>
      </c>
      <c r="E384" s="663" t="s">
        <v>6904</v>
      </c>
      <c r="F384" s="664" t="s">
        <v>6905</v>
      </c>
      <c r="G384" s="663" t="s">
        <v>4630</v>
      </c>
      <c r="H384" s="663" t="s">
        <v>4631</v>
      </c>
      <c r="I384" s="665">
        <v>1.9810000000000003</v>
      </c>
      <c r="J384" s="665">
        <v>2100</v>
      </c>
      <c r="K384" s="666">
        <v>4160</v>
      </c>
    </row>
    <row r="385" spans="1:11" ht="14.4" customHeight="1" x14ac:dyDescent="0.3">
      <c r="A385" s="661" t="s">
        <v>580</v>
      </c>
      <c r="B385" s="662" t="s">
        <v>581</v>
      </c>
      <c r="C385" s="663" t="s">
        <v>599</v>
      </c>
      <c r="D385" s="664" t="s">
        <v>2454</v>
      </c>
      <c r="E385" s="663" t="s">
        <v>6904</v>
      </c>
      <c r="F385" s="664" t="s">
        <v>6905</v>
      </c>
      <c r="G385" s="663" t="s">
        <v>4632</v>
      </c>
      <c r="H385" s="663" t="s">
        <v>4633</v>
      </c>
      <c r="I385" s="665">
        <v>1.9742857142857144</v>
      </c>
      <c r="J385" s="665">
        <v>350</v>
      </c>
      <c r="K385" s="666">
        <v>691</v>
      </c>
    </row>
    <row r="386" spans="1:11" ht="14.4" customHeight="1" x14ac:dyDescent="0.3">
      <c r="A386" s="661" t="s">
        <v>580</v>
      </c>
      <c r="B386" s="662" t="s">
        <v>581</v>
      </c>
      <c r="C386" s="663" t="s">
        <v>599</v>
      </c>
      <c r="D386" s="664" t="s">
        <v>2454</v>
      </c>
      <c r="E386" s="663" t="s">
        <v>6904</v>
      </c>
      <c r="F386" s="664" t="s">
        <v>6905</v>
      </c>
      <c r="G386" s="663" t="s">
        <v>4634</v>
      </c>
      <c r="H386" s="663" t="s">
        <v>4635</v>
      </c>
      <c r="I386" s="665">
        <v>1.9249999999999998</v>
      </c>
      <c r="J386" s="665">
        <v>100</v>
      </c>
      <c r="K386" s="666">
        <v>192.5</v>
      </c>
    </row>
    <row r="387" spans="1:11" ht="14.4" customHeight="1" x14ac:dyDescent="0.3">
      <c r="A387" s="661" t="s">
        <v>580</v>
      </c>
      <c r="B387" s="662" t="s">
        <v>581</v>
      </c>
      <c r="C387" s="663" t="s">
        <v>599</v>
      </c>
      <c r="D387" s="664" t="s">
        <v>2454</v>
      </c>
      <c r="E387" s="663" t="s">
        <v>6904</v>
      </c>
      <c r="F387" s="664" t="s">
        <v>6905</v>
      </c>
      <c r="G387" s="663" t="s">
        <v>4638</v>
      </c>
      <c r="H387" s="663" t="s">
        <v>4639</v>
      </c>
      <c r="I387" s="665">
        <v>1.4545454545454545E-2</v>
      </c>
      <c r="J387" s="665">
        <v>2900</v>
      </c>
      <c r="K387" s="666">
        <v>42</v>
      </c>
    </row>
    <row r="388" spans="1:11" ht="14.4" customHeight="1" x14ac:dyDescent="0.3">
      <c r="A388" s="661" t="s">
        <v>580</v>
      </c>
      <c r="B388" s="662" t="s">
        <v>581</v>
      </c>
      <c r="C388" s="663" t="s">
        <v>599</v>
      </c>
      <c r="D388" s="664" t="s">
        <v>2454</v>
      </c>
      <c r="E388" s="663" t="s">
        <v>6904</v>
      </c>
      <c r="F388" s="664" t="s">
        <v>6905</v>
      </c>
      <c r="G388" s="663" t="s">
        <v>4640</v>
      </c>
      <c r="H388" s="663" t="s">
        <v>4641</v>
      </c>
      <c r="I388" s="665">
        <v>2.1675</v>
      </c>
      <c r="J388" s="665">
        <v>200</v>
      </c>
      <c r="K388" s="666">
        <v>433.5</v>
      </c>
    </row>
    <row r="389" spans="1:11" ht="14.4" customHeight="1" x14ac:dyDescent="0.3">
      <c r="A389" s="661" t="s">
        <v>580</v>
      </c>
      <c r="B389" s="662" t="s">
        <v>581</v>
      </c>
      <c r="C389" s="663" t="s">
        <v>599</v>
      </c>
      <c r="D389" s="664" t="s">
        <v>2454</v>
      </c>
      <c r="E389" s="663" t="s">
        <v>6904</v>
      </c>
      <c r="F389" s="664" t="s">
        <v>6905</v>
      </c>
      <c r="G389" s="663" t="s">
        <v>4640</v>
      </c>
      <c r="H389" s="663" t="s">
        <v>4642</v>
      </c>
      <c r="I389" s="665">
        <v>2.1666666666666665</v>
      </c>
      <c r="J389" s="665">
        <v>150</v>
      </c>
      <c r="K389" s="666">
        <v>325</v>
      </c>
    </row>
    <row r="390" spans="1:11" ht="14.4" customHeight="1" x14ac:dyDescent="0.3">
      <c r="A390" s="661" t="s">
        <v>580</v>
      </c>
      <c r="B390" s="662" t="s">
        <v>581</v>
      </c>
      <c r="C390" s="663" t="s">
        <v>599</v>
      </c>
      <c r="D390" s="664" t="s">
        <v>2454</v>
      </c>
      <c r="E390" s="663" t="s">
        <v>6904</v>
      </c>
      <c r="F390" s="664" t="s">
        <v>6905</v>
      </c>
      <c r="G390" s="663" t="s">
        <v>4643</v>
      </c>
      <c r="H390" s="663" t="s">
        <v>4644</v>
      </c>
      <c r="I390" s="665">
        <v>2.6127272727272728</v>
      </c>
      <c r="J390" s="665">
        <v>2290</v>
      </c>
      <c r="K390" s="666">
        <v>5979.6</v>
      </c>
    </row>
    <row r="391" spans="1:11" ht="14.4" customHeight="1" x14ac:dyDescent="0.3">
      <c r="A391" s="661" t="s">
        <v>580</v>
      </c>
      <c r="B391" s="662" t="s">
        <v>581</v>
      </c>
      <c r="C391" s="663" t="s">
        <v>599</v>
      </c>
      <c r="D391" s="664" t="s">
        <v>2454</v>
      </c>
      <c r="E391" s="663" t="s">
        <v>6904</v>
      </c>
      <c r="F391" s="664" t="s">
        <v>6905</v>
      </c>
      <c r="G391" s="663" t="s">
        <v>4875</v>
      </c>
      <c r="H391" s="663" t="s">
        <v>4876</v>
      </c>
      <c r="I391" s="665">
        <v>90.993750000000006</v>
      </c>
      <c r="J391" s="665">
        <v>270</v>
      </c>
      <c r="K391" s="666">
        <v>24568.5</v>
      </c>
    </row>
    <row r="392" spans="1:11" ht="14.4" customHeight="1" x14ac:dyDescent="0.3">
      <c r="A392" s="661" t="s">
        <v>580</v>
      </c>
      <c r="B392" s="662" t="s">
        <v>581</v>
      </c>
      <c r="C392" s="663" t="s">
        <v>599</v>
      </c>
      <c r="D392" s="664" t="s">
        <v>2454</v>
      </c>
      <c r="E392" s="663" t="s">
        <v>6904</v>
      </c>
      <c r="F392" s="664" t="s">
        <v>6905</v>
      </c>
      <c r="G392" s="663" t="s">
        <v>4877</v>
      </c>
      <c r="H392" s="663" t="s">
        <v>4878</v>
      </c>
      <c r="I392" s="665">
        <v>148.71</v>
      </c>
      <c r="J392" s="665">
        <v>20</v>
      </c>
      <c r="K392" s="666">
        <v>2974.2</v>
      </c>
    </row>
    <row r="393" spans="1:11" ht="14.4" customHeight="1" x14ac:dyDescent="0.3">
      <c r="A393" s="661" t="s">
        <v>580</v>
      </c>
      <c r="B393" s="662" t="s">
        <v>581</v>
      </c>
      <c r="C393" s="663" t="s">
        <v>599</v>
      </c>
      <c r="D393" s="664" t="s">
        <v>2454</v>
      </c>
      <c r="E393" s="663" t="s">
        <v>6904</v>
      </c>
      <c r="F393" s="664" t="s">
        <v>6905</v>
      </c>
      <c r="G393" s="663" t="s">
        <v>4645</v>
      </c>
      <c r="H393" s="663" t="s">
        <v>4646</v>
      </c>
      <c r="I393" s="665">
        <v>2.1760000000000002</v>
      </c>
      <c r="J393" s="665">
        <v>500</v>
      </c>
      <c r="K393" s="666">
        <v>1088</v>
      </c>
    </row>
    <row r="394" spans="1:11" ht="14.4" customHeight="1" x14ac:dyDescent="0.3">
      <c r="A394" s="661" t="s">
        <v>580</v>
      </c>
      <c r="B394" s="662" t="s">
        <v>581</v>
      </c>
      <c r="C394" s="663" t="s">
        <v>599</v>
      </c>
      <c r="D394" s="664" t="s">
        <v>2454</v>
      </c>
      <c r="E394" s="663" t="s">
        <v>6904</v>
      </c>
      <c r="F394" s="664" t="s">
        <v>6905</v>
      </c>
      <c r="G394" s="663" t="s">
        <v>4647</v>
      </c>
      <c r="H394" s="663" t="s">
        <v>4648</v>
      </c>
      <c r="I394" s="665">
        <v>2.85</v>
      </c>
      <c r="J394" s="665">
        <v>100</v>
      </c>
      <c r="K394" s="666">
        <v>285</v>
      </c>
    </row>
    <row r="395" spans="1:11" ht="14.4" customHeight="1" x14ac:dyDescent="0.3">
      <c r="A395" s="661" t="s">
        <v>580</v>
      </c>
      <c r="B395" s="662" t="s">
        <v>581</v>
      </c>
      <c r="C395" s="663" t="s">
        <v>599</v>
      </c>
      <c r="D395" s="664" t="s">
        <v>2454</v>
      </c>
      <c r="E395" s="663" t="s">
        <v>6904</v>
      </c>
      <c r="F395" s="664" t="s">
        <v>6905</v>
      </c>
      <c r="G395" s="663" t="s">
        <v>4879</v>
      </c>
      <c r="H395" s="663" t="s">
        <v>4880</v>
      </c>
      <c r="I395" s="665">
        <v>29.9</v>
      </c>
      <c r="J395" s="665">
        <v>50</v>
      </c>
      <c r="K395" s="666">
        <v>1495</v>
      </c>
    </row>
    <row r="396" spans="1:11" ht="14.4" customHeight="1" x14ac:dyDescent="0.3">
      <c r="A396" s="661" t="s">
        <v>580</v>
      </c>
      <c r="B396" s="662" t="s">
        <v>581</v>
      </c>
      <c r="C396" s="663" t="s">
        <v>599</v>
      </c>
      <c r="D396" s="664" t="s">
        <v>2454</v>
      </c>
      <c r="E396" s="663" t="s">
        <v>6904</v>
      </c>
      <c r="F396" s="664" t="s">
        <v>6905</v>
      </c>
      <c r="G396" s="663" t="s">
        <v>4649</v>
      </c>
      <c r="H396" s="663" t="s">
        <v>4650</v>
      </c>
      <c r="I396" s="665">
        <v>6.0499999999999989</v>
      </c>
      <c r="J396" s="665">
        <v>582</v>
      </c>
      <c r="K396" s="666">
        <v>3521.1</v>
      </c>
    </row>
    <row r="397" spans="1:11" ht="14.4" customHeight="1" x14ac:dyDescent="0.3">
      <c r="A397" s="661" t="s">
        <v>580</v>
      </c>
      <c r="B397" s="662" t="s">
        <v>581</v>
      </c>
      <c r="C397" s="663" t="s">
        <v>599</v>
      </c>
      <c r="D397" s="664" t="s">
        <v>2454</v>
      </c>
      <c r="E397" s="663" t="s">
        <v>6904</v>
      </c>
      <c r="F397" s="664" t="s">
        <v>6905</v>
      </c>
      <c r="G397" s="663" t="s">
        <v>4881</v>
      </c>
      <c r="H397" s="663" t="s">
        <v>4882</v>
      </c>
      <c r="I397" s="665">
        <v>1.63</v>
      </c>
      <c r="J397" s="665">
        <v>800</v>
      </c>
      <c r="K397" s="666">
        <v>1304</v>
      </c>
    </row>
    <row r="398" spans="1:11" ht="14.4" customHeight="1" x14ac:dyDescent="0.3">
      <c r="A398" s="661" t="s">
        <v>580</v>
      </c>
      <c r="B398" s="662" t="s">
        <v>581</v>
      </c>
      <c r="C398" s="663" t="s">
        <v>599</v>
      </c>
      <c r="D398" s="664" t="s">
        <v>2454</v>
      </c>
      <c r="E398" s="663" t="s">
        <v>6904</v>
      </c>
      <c r="F398" s="664" t="s">
        <v>6905</v>
      </c>
      <c r="G398" s="663" t="s">
        <v>4881</v>
      </c>
      <c r="H398" s="663" t="s">
        <v>4883</v>
      </c>
      <c r="I398" s="665">
        <v>1.6366666666666667</v>
      </c>
      <c r="J398" s="665">
        <v>900</v>
      </c>
      <c r="K398" s="666">
        <v>1473</v>
      </c>
    </row>
    <row r="399" spans="1:11" ht="14.4" customHeight="1" x14ac:dyDescent="0.3">
      <c r="A399" s="661" t="s">
        <v>580</v>
      </c>
      <c r="B399" s="662" t="s">
        <v>581</v>
      </c>
      <c r="C399" s="663" t="s">
        <v>599</v>
      </c>
      <c r="D399" s="664" t="s">
        <v>2454</v>
      </c>
      <c r="E399" s="663" t="s">
        <v>6904</v>
      </c>
      <c r="F399" s="664" t="s">
        <v>6905</v>
      </c>
      <c r="G399" s="663" t="s">
        <v>4881</v>
      </c>
      <c r="H399" s="663" t="s">
        <v>4884</v>
      </c>
      <c r="I399" s="665">
        <v>1.9375</v>
      </c>
      <c r="J399" s="665">
        <v>1900</v>
      </c>
      <c r="K399" s="666">
        <v>3682</v>
      </c>
    </row>
    <row r="400" spans="1:11" ht="14.4" customHeight="1" x14ac:dyDescent="0.3">
      <c r="A400" s="661" t="s">
        <v>580</v>
      </c>
      <c r="B400" s="662" t="s">
        <v>581</v>
      </c>
      <c r="C400" s="663" t="s">
        <v>599</v>
      </c>
      <c r="D400" s="664" t="s">
        <v>2454</v>
      </c>
      <c r="E400" s="663" t="s">
        <v>6904</v>
      </c>
      <c r="F400" s="664" t="s">
        <v>6905</v>
      </c>
      <c r="G400" s="663" t="s">
        <v>4653</v>
      </c>
      <c r="H400" s="663" t="s">
        <v>4654</v>
      </c>
      <c r="I400" s="665">
        <v>5.13</v>
      </c>
      <c r="J400" s="665">
        <v>800</v>
      </c>
      <c r="K400" s="666">
        <v>4104</v>
      </c>
    </row>
    <row r="401" spans="1:11" ht="14.4" customHeight="1" x14ac:dyDescent="0.3">
      <c r="A401" s="661" t="s">
        <v>580</v>
      </c>
      <c r="B401" s="662" t="s">
        <v>581</v>
      </c>
      <c r="C401" s="663" t="s">
        <v>599</v>
      </c>
      <c r="D401" s="664" t="s">
        <v>2454</v>
      </c>
      <c r="E401" s="663" t="s">
        <v>6904</v>
      </c>
      <c r="F401" s="664" t="s">
        <v>6905</v>
      </c>
      <c r="G401" s="663" t="s">
        <v>4806</v>
      </c>
      <c r="H401" s="663" t="s">
        <v>4807</v>
      </c>
      <c r="I401" s="665">
        <v>127.05</v>
      </c>
      <c r="J401" s="665">
        <v>10</v>
      </c>
      <c r="K401" s="666">
        <v>1270.5</v>
      </c>
    </row>
    <row r="402" spans="1:11" ht="14.4" customHeight="1" x14ac:dyDescent="0.3">
      <c r="A402" s="661" t="s">
        <v>580</v>
      </c>
      <c r="B402" s="662" t="s">
        <v>581</v>
      </c>
      <c r="C402" s="663" t="s">
        <v>599</v>
      </c>
      <c r="D402" s="664" t="s">
        <v>2454</v>
      </c>
      <c r="E402" s="663" t="s">
        <v>6904</v>
      </c>
      <c r="F402" s="664" t="s">
        <v>6905</v>
      </c>
      <c r="G402" s="663" t="s">
        <v>4808</v>
      </c>
      <c r="H402" s="663" t="s">
        <v>4809</v>
      </c>
      <c r="I402" s="665">
        <v>138.01</v>
      </c>
      <c r="J402" s="665">
        <v>40</v>
      </c>
      <c r="K402" s="666">
        <v>5520.4599999999991</v>
      </c>
    </row>
    <row r="403" spans="1:11" ht="14.4" customHeight="1" x14ac:dyDescent="0.3">
      <c r="A403" s="661" t="s">
        <v>580</v>
      </c>
      <c r="B403" s="662" t="s">
        <v>581</v>
      </c>
      <c r="C403" s="663" t="s">
        <v>599</v>
      </c>
      <c r="D403" s="664" t="s">
        <v>2454</v>
      </c>
      <c r="E403" s="663" t="s">
        <v>6904</v>
      </c>
      <c r="F403" s="664" t="s">
        <v>6905</v>
      </c>
      <c r="G403" s="663" t="s">
        <v>4885</v>
      </c>
      <c r="H403" s="663" t="s">
        <v>4886</v>
      </c>
      <c r="I403" s="665">
        <v>34.506666666666661</v>
      </c>
      <c r="J403" s="665">
        <v>60</v>
      </c>
      <c r="K403" s="666">
        <v>2070.2599999999998</v>
      </c>
    </row>
    <row r="404" spans="1:11" ht="14.4" customHeight="1" x14ac:dyDescent="0.3">
      <c r="A404" s="661" t="s">
        <v>580</v>
      </c>
      <c r="B404" s="662" t="s">
        <v>581</v>
      </c>
      <c r="C404" s="663" t="s">
        <v>599</v>
      </c>
      <c r="D404" s="664" t="s">
        <v>2454</v>
      </c>
      <c r="E404" s="663" t="s">
        <v>6904</v>
      </c>
      <c r="F404" s="664" t="s">
        <v>6905</v>
      </c>
      <c r="G404" s="663" t="s">
        <v>4887</v>
      </c>
      <c r="H404" s="663" t="s">
        <v>4888</v>
      </c>
      <c r="I404" s="665">
        <v>84.906666666666652</v>
      </c>
      <c r="J404" s="665">
        <v>200</v>
      </c>
      <c r="K404" s="666">
        <v>16980.89</v>
      </c>
    </row>
    <row r="405" spans="1:11" ht="14.4" customHeight="1" x14ac:dyDescent="0.3">
      <c r="A405" s="661" t="s">
        <v>580</v>
      </c>
      <c r="B405" s="662" t="s">
        <v>581</v>
      </c>
      <c r="C405" s="663" t="s">
        <v>599</v>
      </c>
      <c r="D405" s="664" t="s">
        <v>2454</v>
      </c>
      <c r="E405" s="663" t="s">
        <v>6904</v>
      </c>
      <c r="F405" s="664" t="s">
        <v>6905</v>
      </c>
      <c r="G405" s="663" t="s">
        <v>4655</v>
      </c>
      <c r="H405" s="663" t="s">
        <v>4656</v>
      </c>
      <c r="I405" s="665">
        <v>17.984999999999999</v>
      </c>
      <c r="J405" s="665">
        <v>100</v>
      </c>
      <c r="K405" s="666">
        <v>1798.5</v>
      </c>
    </row>
    <row r="406" spans="1:11" ht="14.4" customHeight="1" x14ac:dyDescent="0.3">
      <c r="A406" s="661" t="s">
        <v>580</v>
      </c>
      <c r="B406" s="662" t="s">
        <v>581</v>
      </c>
      <c r="C406" s="663" t="s">
        <v>599</v>
      </c>
      <c r="D406" s="664" t="s">
        <v>2454</v>
      </c>
      <c r="E406" s="663" t="s">
        <v>6904</v>
      </c>
      <c r="F406" s="664" t="s">
        <v>6905</v>
      </c>
      <c r="G406" s="663" t="s">
        <v>4657</v>
      </c>
      <c r="H406" s="663" t="s">
        <v>4658</v>
      </c>
      <c r="I406" s="665">
        <v>17.984000000000002</v>
      </c>
      <c r="J406" s="665">
        <v>250</v>
      </c>
      <c r="K406" s="666">
        <v>4496</v>
      </c>
    </row>
    <row r="407" spans="1:11" ht="14.4" customHeight="1" x14ac:dyDescent="0.3">
      <c r="A407" s="661" t="s">
        <v>580</v>
      </c>
      <c r="B407" s="662" t="s">
        <v>581</v>
      </c>
      <c r="C407" s="663" t="s">
        <v>599</v>
      </c>
      <c r="D407" s="664" t="s">
        <v>2454</v>
      </c>
      <c r="E407" s="663" t="s">
        <v>6904</v>
      </c>
      <c r="F407" s="664" t="s">
        <v>6905</v>
      </c>
      <c r="G407" s="663" t="s">
        <v>4661</v>
      </c>
      <c r="H407" s="663" t="s">
        <v>4662</v>
      </c>
      <c r="I407" s="665">
        <v>17.989999999999998</v>
      </c>
      <c r="J407" s="665">
        <v>50</v>
      </c>
      <c r="K407" s="666">
        <v>899.5</v>
      </c>
    </row>
    <row r="408" spans="1:11" ht="14.4" customHeight="1" x14ac:dyDescent="0.3">
      <c r="A408" s="661" t="s">
        <v>580</v>
      </c>
      <c r="B408" s="662" t="s">
        <v>581</v>
      </c>
      <c r="C408" s="663" t="s">
        <v>599</v>
      </c>
      <c r="D408" s="664" t="s">
        <v>2454</v>
      </c>
      <c r="E408" s="663" t="s">
        <v>6904</v>
      </c>
      <c r="F408" s="664" t="s">
        <v>6905</v>
      </c>
      <c r="G408" s="663" t="s">
        <v>4754</v>
      </c>
      <c r="H408" s="663" t="s">
        <v>4755</v>
      </c>
      <c r="I408" s="665">
        <v>15.01</v>
      </c>
      <c r="J408" s="665">
        <v>30</v>
      </c>
      <c r="K408" s="666">
        <v>450.3</v>
      </c>
    </row>
    <row r="409" spans="1:11" ht="14.4" customHeight="1" x14ac:dyDescent="0.3">
      <c r="A409" s="661" t="s">
        <v>580</v>
      </c>
      <c r="B409" s="662" t="s">
        <v>581</v>
      </c>
      <c r="C409" s="663" t="s">
        <v>599</v>
      </c>
      <c r="D409" s="664" t="s">
        <v>2454</v>
      </c>
      <c r="E409" s="663" t="s">
        <v>6904</v>
      </c>
      <c r="F409" s="664" t="s">
        <v>6905</v>
      </c>
      <c r="G409" s="663" t="s">
        <v>4889</v>
      </c>
      <c r="H409" s="663" t="s">
        <v>4890</v>
      </c>
      <c r="I409" s="665">
        <v>4.43</v>
      </c>
      <c r="J409" s="665">
        <v>200</v>
      </c>
      <c r="K409" s="666">
        <v>885.86</v>
      </c>
    </row>
    <row r="410" spans="1:11" ht="14.4" customHeight="1" x14ac:dyDescent="0.3">
      <c r="A410" s="661" t="s">
        <v>580</v>
      </c>
      <c r="B410" s="662" t="s">
        <v>581</v>
      </c>
      <c r="C410" s="663" t="s">
        <v>599</v>
      </c>
      <c r="D410" s="664" t="s">
        <v>2454</v>
      </c>
      <c r="E410" s="663" t="s">
        <v>6904</v>
      </c>
      <c r="F410" s="664" t="s">
        <v>6905</v>
      </c>
      <c r="G410" s="663" t="s">
        <v>4663</v>
      </c>
      <c r="H410" s="663" t="s">
        <v>4664</v>
      </c>
      <c r="I410" s="665">
        <v>12.104444444444443</v>
      </c>
      <c r="J410" s="665">
        <v>300</v>
      </c>
      <c r="K410" s="666">
        <v>3631.4</v>
      </c>
    </row>
    <row r="411" spans="1:11" ht="14.4" customHeight="1" x14ac:dyDescent="0.3">
      <c r="A411" s="661" t="s">
        <v>580</v>
      </c>
      <c r="B411" s="662" t="s">
        <v>581</v>
      </c>
      <c r="C411" s="663" t="s">
        <v>599</v>
      </c>
      <c r="D411" s="664" t="s">
        <v>2454</v>
      </c>
      <c r="E411" s="663" t="s">
        <v>6904</v>
      </c>
      <c r="F411" s="664" t="s">
        <v>6905</v>
      </c>
      <c r="G411" s="663" t="s">
        <v>4665</v>
      </c>
      <c r="H411" s="663" t="s">
        <v>4666</v>
      </c>
      <c r="I411" s="665">
        <v>2.52</v>
      </c>
      <c r="J411" s="665">
        <v>100</v>
      </c>
      <c r="K411" s="666">
        <v>252</v>
      </c>
    </row>
    <row r="412" spans="1:11" ht="14.4" customHeight="1" x14ac:dyDescent="0.3">
      <c r="A412" s="661" t="s">
        <v>580</v>
      </c>
      <c r="B412" s="662" t="s">
        <v>581</v>
      </c>
      <c r="C412" s="663" t="s">
        <v>599</v>
      </c>
      <c r="D412" s="664" t="s">
        <v>2454</v>
      </c>
      <c r="E412" s="663" t="s">
        <v>6904</v>
      </c>
      <c r="F412" s="664" t="s">
        <v>6905</v>
      </c>
      <c r="G412" s="663" t="s">
        <v>4667</v>
      </c>
      <c r="H412" s="663" t="s">
        <v>4668</v>
      </c>
      <c r="I412" s="665">
        <v>13.203333333333333</v>
      </c>
      <c r="J412" s="665">
        <v>40</v>
      </c>
      <c r="K412" s="666">
        <v>528.1</v>
      </c>
    </row>
    <row r="413" spans="1:11" ht="14.4" customHeight="1" x14ac:dyDescent="0.3">
      <c r="A413" s="661" t="s">
        <v>580</v>
      </c>
      <c r="B413" s="662" t="s">
        <v>581</v>
      </c>
      <c r="C413" s="663" t="s">
        <v>599</v>
      </c>
      <c r="D413" s="664" t="s">
        <v>2454</v>
      </c>
      <c r="E413" s="663" t="s">
        <v>6904</v>
      </c>
      <c r="F413" s="664" t="s">
        <v>6905</v>
      </c>
      <c r="G413" s="663" t="s">
        <v>4669</v>
      </c>
      <c r="H413" s="663" t="s">
        <v>4670</v>
      </c>
      <c r="I413" s="665">
        <v>13.2</v>
      </c>
      <c r="J413" s="665">
        <v>20</v>
      </c>
      <c r="K413" s="666">
        <v>264</v>
      </c>
    </row>
    <row r="414" spans="1:11" ht="14.4" customHeight="1" x14ac:dyDescent="0.3">
      <c r="A414" s="661" t="s">
        <v>580</v>
      </c>
      <c r="B414" s="662" t="s">
        <v>581</v>
      </c>
      <c r="C414" s="663" t="s">
        <v>599</v>
      </c>
      <c r="D414" s="664" t="s">
        <v>2454</v>
      </c>
      <c r="E414" s="663" t="s">
        <v>6904</v>
      </c>
      <c r="F414" s="664" t="s">
        <v>6905</v>
      </c>
      <c r="G414" s="663" t="s">
        <v>4891</v>
      </c>
      <c r="H414" s="663" t="s">
        <v>4892</v>
      </c>
      <c r="I414" s="665">
        <v>1.3087499999999999</v>
      </c>
      <c r="J414" s="665">
        <v>1425</v>
      </c>
      <c r="K414" s="666">
        <v>1857</v>
      </c>
    </row>
    <row r="415" spans="1:11" ht="14.4" customHeight="1" x14ac:dyDescent="0.3">
      <c r="A415" s="661" t="s">
        <v>580</v>
      </c>
      <c r="B415" s="662" t="s">
        <v>581</v>
      </c>
      <c r="C415" s="663" t="s">
        <v>599</v>
      </c>
      <c r="D415" s="664" t="s">
        <v>2454</v>
      </c>
      <c r="E415" s="663" t="s">
        <v>6904</v>
      </c>
      <c r="F415" s="664" t="s">
        <v>6905</v>
      </c>
      <c r="G415" s="663" t="s">
        <v>4673</v>
      </c>
      <c r="H415" s="663" t="s">
        <v>4674</v>
      </c>
      <c r="I415" s="665">
        <v>21.237499999999997</v>
      </c>
      <c r="J415" s="665">
        <v>70</v>
      </c>
      <c r="K415" s="666">
        <v>1486.7</v>
      </c>
    </row>
    <row r="416" spans="1:11" ht="14.4" customHeight="1" x14ac:dyDescent="0.3">
      <c r="A416" s="661" t="s">
        <v>580</v>
      </c>
      <c r="B416" s="662" t="s">
        <v>581</v>
      </c>
      <c r="C416" s="663" t="s">
        <v>599</v>
      </c>
      <c r="D416" s="664" t="s">
        <v>2454</v>
      </c>
      <c r="E416" s="663" t="s">
        <v>6904</v>
      </c>
      <c r="F416" s="664" t="s">
        <v>6905</v>
      </c>
      <c r="G416" s="663" t="s">
        <v>4675</v>
      </c>
      <c r="H416" s="663" t="s">
        <v>4676</v>
      </c>
      <c r="I416" s="665">
        <v>21.234999999999999</v>
      </c>
      <c r="J416" s="665">
        <v>40</v>
      </c>
      <c r="K416" s="666">
        <v>849.40000000000009</v>
      </c>
    </row>
    <row r="417" spans="1:11" ht="14.4" customHeight="1" x14ac:dyDescent="0.3">
      <c r="A417" s="661" t="s">
        <v>580</v>
      </c>
      <c r="B417" s="662" t="s">
        <v>581</v>
      </c>
      <c r="C417" s="663" t="s">
        <v>599</v>
      </c>
      <c r="D417" s="664" t="s">
        <v>2454</v>
      </c>
      <c r="E417" s="663" t="s">
        <v>6904</v>
      </c>
      <c r="F417" s="664" t="s">
        <v>6905</v>
      </c>
      <c r="G417" s="663" t="s">
        <v>4893</v>
      </c>
      <c r="H417" s="663" t="s">
        <v>4894</v>
      </c>
      <c r="I417" s="665">
        <v>6.6500000000000012</v>
      </c>
      <c r="J417" s="665">
        <v>15</v>
      </c>
      <c r="K417" s="666">
        <v>99.75</v>
      </c>
    </row>
    <row r="418" spans="1:11" ht="14.4" customHeight="1" x14ac:dyDescent="0.3">
      <c r="A418" s="661" t="s">
        <v>580</v>
      </c>
      <c r="B418" s="662" t="s">
        <v>581</v>
      </c>
      <c r="C418" s="663" t="s">
        <v>599</v>
      </c>
      <c r="D418" s="664" t="s">
        <v>2454</v>
      </c>
      <c r="E418" s="663" t="s">
        <v>6904</v>
      </c>
      <c r="F418" s="664" t="s">
        <v>6905</v>
      </c>
      <c r="G418" s="663" t="s">
        <v>4895</v>
      </c>
      <c r="H418" s="663" t="s">
        <v>4896</v>
      </c>
      <c r="I418" s="665">
        <v>6.65</v>
      </c>
      <c r="J418" s="665">
        <v>5</v>
      </c>
      <c r="K418" s="666">
        <v>33.25</v>
      </c>
    </row>
    <row r="419" spans="1:11" ht="14.4" customHeight="1" x14ac:dyDescent="0.3">
      <c r="A419" s="661" t="s">
        <v>580</v>
      </c>
      <c r="B419" s="662" t="s">
        <v>581</v>
      </c>
      <c r="C419" s="663" t="s">
        <v>599</v>
      </c>
      <c r="D419" s="664" t="s">
        <v>2454</v>
      </c>
      <c r="E419" s="663" t="s">
        <v>6904</v>
      </c>
      <c r="F419" s="664" t="s">
        <v>6905</v>
      </c>
      <c r="G419" s="663" t="s">
        <v>4897</v>
      </c>
      <c r="H419" s="663" t="s">
        <v>4898</v>
      </c>
      <c r="I419" s="665">
        <v>6.65</v>
      </c>
      <c r="J419" s="665">
        <v>5</v>
      </c>
      <c r="K419" s="666">
        <v>33.25</v>
      </c>
    </row>
    <row r="420" spans="1:11" ht="14.4" customHeight="1" x14ac:dyDescent="0.3">
      <c r="A420" s="661" t="s">
        <v>580</v>
      </c>
      <c r="B420" s="662" t="s">
        <v>581</v>
      </c>
      <c r="C420" s="663" t="s">
        <v>599</v>
      </c>
      <c r="D420" s="664" t="s">
        <v>2454</v>
      </c>
      <c r="E420" s="663" t="s">
        <v>6904</v>
      </c>
      <c r="F420" s="664" t="s">
        <v>6905</v>
      </c>
      <c r="G420" s="663" t="s">
        <v>4899</v>
      </c>
      <c r="H420" s="663" t="s">
        <v>4900</v>
      </c>
      <c r="I420" s="665">
        <v>6.66</v>
      </c>
      <c r="J420" s="665">
        <v>5</v>
      </c>
      <c r="K420" s="666">
        <v>33.299999999999997</v>
      </c>
    </row>
    <row r="421" spans="1:11" ht="14.4" customHeight="1" x14ac:dyDescent="0.3">
      <c r="A421" s="661" t="s">
        <v>580</v>
      </c>
      <c r="B421" s="662" t="s">
        <v>581</v>
      </c>
      <c r="C421" s="663" t="s">
        <v>599</v>
      </c>
      <c r="D421" s="664" t="s">
        <v>2454</v>
      </c>
      <c r="E421" s="663" t="s">
        <v>6904</v>
      </c>
      <c r="F421" s="664" t="s">
        <v>6905</v>
      </c>
      <c r="G421" s="663" t="s">
        <v>4901</v>
      </c>
      <c r="H421" s="663" t="s">
        <v>4902</v>
      </c>
      <c r="I421" s="665">
        <v>0.4742857142857142</v>
      </c>
      <c r="J421" s="665">
        <v>1400</v>
      </c>
      <c r="K421" s="666">
        <v>664</v>
      </c>
    </row>
    <row r="422" spans="1:11" ht="14.4" customHeight="1" x14ac:dyDescent="0.3">
      <c r="A422" s="661" t="s">
        <v>580</v>
      </c>
      <c r="B422" s="662" t="s">
        <v>581</v>
      </c>
      <c r="C422" s="663" t="s">
        <v>599</v>
      </c>
      <c r="D422" s="664" t="s">
        <v>2454</v>
      </c>
      <c r="E422" s="663" t="s">
        <v>6904</v>
      </c>
      <c r="F422" s="664" t="s">
        <v>6905</v>
      </c>
      <c r="G422" s="663" t="s">
        <v>4903</v>
      </c>
      <c r="H422" s="663" t="s">
        <v>4904</v>
      </c>
      <c r="I422" s="665">
        <v>0.47499999999999998</v>
      </c>
      <c r="J422" s="665">
        <v>1470</v>
      </c>
      <c r="K422" s="666">
        <v>698.6</v>
      </c>
    </row>
    <row r="423" spans="1:11" ht="14.4" customHeight="1" x14ac:dyDescent="0.3">
      <c r="A423" s="661" t="s">
        <v>580</v>
      </c>
      <c r="B423" s="662" t="s">
        <v>581</v>
      </c>
      <c r="C423" s="663" t="s">
        <v>599</v>
      </c>
      <c r="D423" s="664" t="s">
        <v>2454</v>
      </c>
      <c r="E423" s="663" t="s">
        <v>6904</v>
      </c>
      <c r="F423" s="664" t="s">
        <v>6905</v>
      </c>
      <c r="G423" s="663" t="s">
        <v>4905</v>
      </c>
      <c r="H423" s="663" t="s">
        <v>4906</v>
      </c>
      <c r="I423" s="665">
        <v>4.03</v>
      </c>
      <c r="J423" s="665">
        <v>1500</v>
      </c>
      <c r="K423" s="666">
        <v>6044.1100000000006</v>
      </c>
    </row>
    <row r="424" spans="1:11" ht="14.4" customHeight="1" x14ac:dyDescent="0.3">
      <c r="A424" s="661" t="s">
        <v>580</v>
      </c>
      <c r="B424" s="662" t="s">
        <v>581</v>
      </c>
      <c r="C424" s="663" t="s">
        <v>599</v>
      </c>
      <c r="D424" s="664" t="s">
        <v>2454</v>
      </c>
      <c r="E424" s="663" t="s">
        <v>6904</v>
      </c>
      <c r="F424" s="664" t="s">
        <v>6905</v>
      </c>
      <c r="G424" s="663" t="s">
        <v>4907</v>
      </c>
      <c r="H424" s="663" t="s">
        <v>4908</v>
      </c>
      <c r="I424" s="665">
        <v>2.6</v>
      </c>
      <c r="J424" s="665">
        <v>10</v>
      </c>
      <c r="K424" s="666">
        <v>26</v>
      </c>
    </row>
    <row r="425" spans="1:11" ht="14.4" customHeight="1" x14ac:dyDescent="0.3">
      <c r="A425" s="661" t="s">
        <v>580</v>
      </c>
      <c r="B425" s="662" t="s">
        <v>581</v>
      </c>
      <c r="C425" s="663" t="s">
        <v>599</v>
      </c>
      <c r="D425" s="664" t="s">
        <v>2454</v>
      </c>
      <c r="E425" s="663" t="s">
        <v>6904</v>
      </c>
      <c r="F425" s="664" t="s">
        <v>6905</v>
      </c>
      <c r="G425" s="663" t="s">
        <v>4909</v>
      </c>
      <c r="H425" s="663" t="s">
        <v>4910</v>
      </c>
      <c r="I425" s="665">
        <v>2.6</v>
      </c>
      <c r="J425" s="665">
        <v>10</v>
      </c>
      <c r="K425" s="666">
        <v>26</v>
      </c>
    </row>
    <row r="426" spans="1:11" ht="14.4" customHeight="1" x14ac:dyDescent="0.3">
      <c r="A426" s="661" t="s">
        <v>580</v>
      </c>
      <c r="B426" s="662" t="s">
        <v>581</v>
      </c>
      <c r="C426" s="663" t="s">
        <v>599</v>
      </c>
      <c r="D426" s="664" t="s">
        <v>2454</v>
      </c>
      <c r="E426" s="663" t="s">
        <v>6904</v>
      </c>
      <c r="F426" s="664" t="s">
        <v>6905</v>
      </c>
      <c r="G426" s="663" t="s">
        <v>4911</v>
      </c>
      <c r="H426" s="663" t="s">
        <v>4912</v>
      </c>
      <c r="I426" s="665">
        <v>2.6</v>
      </c>
      <c r="J426" s="665">
        <v>10</v>
      </c>
      <c r="K426" s="666">
        <v>26</v>
      </c>
    </row>
    <row r="427" spans="1:11" ht="14.4" customHeight="1" x14ac:dyDescent="0.3">
      <c r="A427" s="661" t="s">
        <v>580</v>
      </c>
      <c r="B427" s="662" t="s">
        <v>581</v>
      </c>
      <c r="C427" s="663" t="s">
        <v>599</v>
      </c>
      <c r="D427" s="664" t="s">
        <v>2454</v>
      </c>
      <c r="E427" s="663" t="s">
        <v>6904</v>
      </c>
      <c r="F427" s="664" t="s">
        <v>6905</v>
      </c>
      <c r="G427" s="663" t="s">
        <v>4679</v>
      </c>
      <c r="H427" s="663" t="s">
        <v>4680</v>
      </c>
      <c r="I427" s="665">
        <v>2.29</v>
      </c>
      <c r="J427" s="665">
        <v>50</v>
      </c>
      <c r="K427" s="666">
        <v>114.5</v>
      </c>
    </row>
    <row r="428" spans="1:11" ht="14.4" customHeight="1" x14ac:dyDescent="0.3">
      <c r="A428" s="661" t="s">
        <v>580</v>
      </c>
      <c r="B428" s="662" t="s">
        <v>581</v>
      </c>
      <c r="C428" s="663" t="s">
        <v>599</v>
      </c>
      <c r="D428" s="664" t="s">
        <v>2454</v>
      </c>
      <c r="E428" s="663" t="s">
        <v>6904</v>
      </c>
      <c r="F428" s="664" t="s">
        <v>6905</v>
      </c>
      <c r="G428" s="663" t="s">
        <v>4913</v>
      </c>
      <c r="H428" s="663" t="s">
        <v>4914</v>
      </c>
      <c r="I428" s="665">
        <v>2400.64</v>
      </c>
      <c r="J428" s="665">
        <v>11</v>
      </c>
      <c r="K428" s="666">
        <v>26407.040000000001</v>
      </c>
    </row>
    <row r="429" spans="1:11" ht="14.4" customHeight="1" x14ac:dyDescent="0.3">
      <c r="A429" s="661" t="s">
        <v>580</v>
      </c>
      <c r="B429" s="662" t="s">
        <v>581</v>
      </c>
      <c r="C429" s="663" t="s">
        <v>599</v>
      </c>
      <c r="D429" s="664" t="s">
        <v>2454</v>
      </c>
      <c r="E429" s="663" t="s">
        <v>6904</v>
      </c>
      <c r="F429" s="664" t="s">
        <v>6905</v>
      </c>
      <c r="G429" s="663" t="s">
        <v>4915</v>
      </c>
      <c r="H429" s="663" t="s">
        <v>4916</v>
      </c>
      <c r="I429" s="665">
        <v>49.98</v>
      </c>
      <c r="J429" s="665">
        <v>10</v>
      </c>
      <c r="K429" s="666">
        <v>499.75</v>
      </c>
    </row>
    <row r="430" spans="1:11" ht="14.4" customHeight="1" x14ac:dyDescent="0.3">
      <c r="A430" s="661" t="s">
        <v>580</v>
      </c>
      <c r="B430" s="662" t="s">
        <v>581</v>
      </c>
      <c r="C430" s="663" t="s">
        <v>599</v>
      </c>
      <c r="D430" s="664" t="s">
        <v>2454</v>
      </c>
      <c r="E430" s="663" t="s">
        <v>6904</v>
      </c>
      <c r="F430" s="664" t="s">
        <v>6905</v>
      </c>
      <c r="G430" s="663" t="s">
        <v>4681</v>
      </c>
      <c r="H430" s="663" t="s">
        <v>4682</v>
      </c>
      <c r="I430" s="665">
        <v>9.5950000000000006</v>
      </c>
      <c r="J430" s="665">
        <v>425</v>
      </c>
      <c r="K430" s="666">
        <v>4077.38</v>
      </c>
    </row>
    <row r="431" spans="1:11" ht="14.4" customHeight="1" x14ac:dyDescent="0.3">
      <c r="A431" s="661" t="s">
        <v>580</v>
      </c>
      <c r="B431" s="662" t="s">
        <v>581</v>
      </c>
      <c r="C431" s="663" t="s">
        <v>599</v>
      </c>
      <c r="D431" s="664" t="s">
        <v>2454</v>
      </c>
      <c r="E431" s="663" t="s">
        <v>6904</v>
      </c>
      <c r="F431" s="664" t="s">
        <v>6905</v>
      </c>
      <c r="G431" s="663" t="s">
        <v>4917</v>
      </c>
      <c r="H431" s="663" t="s">
        <v>4918</v>
      </c>
      <c r="I431" s="665">
        <v>150</v>
      </c>
      <c r="J431" s="665">
        <v>1</v>
      </c>
      <c r="K431" s="666">
        <v>150</v>
      </c>
    </row>
    <row r="432" spans="1:11" ht="14.4" customHeight="1" x14ac:dyDescent="0.3">
      <c r="A432" s="661" t="s">
        <v>580</v>
      </c>
      <c r="B432" s="662" t="s">
        <v>581</v>
      </c>
      <c r="C432" s="663" t="s">
        <v>599</v>
      </c>
      <c r="D432" s="664" t="s">
        <v>2454</v>
      </c>
      <c r="E432" s="663" t="s">
        <v>6904</v>
      </c>
      <c r="F432" s="664" t="s">
        <v>6905</v>
      </c>
      <c r="G432" s="663" t="s">
        <v>4683</v>
      </c>
      <c r="H432" s="663" t="s">
        <v>4684</v>
      </c>
      <c r="I432" s="665">
        <v>9.2000000000000011</v>
      </c>
      <c r="J432" s="665">
        <v>1450</v>
      </c>
      <c r="K432" s="666">
        <v>13340</v>
      </c>
    </row>
    <row r="433" spans="1:11" ht="14.4" customHeight="1" x14ac:dyDescent="0.3">
      <c r="A433" s="661" t="s">
        <v>580</v>
      </c>
      <c r="B433" s="662" t="s">
        <v>581</v>
      </c>
      <c r="C433" s="663" t="s">
        <v>599</v>
      </c>
      <c r="D433" s="664" t="s">
        <v>2454</v>
      </c>
      <c r="E433" s="663" t="s">
        <v>6904</v>
      </c>
      <c r="F433" s="664" t="s">
        <v>6905</v>
      </c>
      <c r="G433" s="663" t="s">
        <v>4685</v>
      </c>
      <c r="H433" s="663" t="s">
        <v>4686</v>
      </c>
      <c r="I433" s="665">
        <v>172.5</v>
      </c>
      <c r="J433" s="665">
        <v>4</v>
      </c>
      <c r="K433" s="666">
        <v>690</v>
      </c>
    </row>
    <row r="434" spans="1:11" ht="14.4" customHeight="1" x14ac:dyDescent="0.3">
      <c r="A434" s="661" t="s">
        <v>580</v>
      </c>
      <c r="B434" s="662" t="s">
        <v>581</v>
      </c>
      <c r="C434" s="663" t="s">
        <v>599</v>
      </c>
      <c r="D434" s="664" t="s">
        <v>2454</v>
      </c>
      <c r="E434" s="663" t="s">
        <v>6904</v>
      </c>
      <c r="F434" s="664" t="s">
        <v>6905</v>
      </c>
      <c r="G434" s="663" t="s">
        <v>4919</v>
      </c>
      <c r="H434" s="663" t="s">
        <v>4920</v>
      </c>
      <c r="I434" s="665">
        <v>11.498571428571429</v>
      </c>
      <c r="J434" s="665">
        <v>200</v>
      </c>
      <c r="K434" s="666">
        <v>2299.0300000000002</v>
      </c>
    </row>
    <row r="435" spans="1:11" ht="14.4" customHeight="1" x14ac:dyDescent="0.3">
      <c r="A435" s="661" t="s">
        <v>580</v>
      </c>
      <c r="B435" s="662" t="s">
        <v>581</v>
      </c>
      <c r="C435" s="663" t="s">
        <v>599</v>
      </c>
      <c r="D435" s="664" t="s">
        <v>2454</v>
      </c>
      <c r="E435" s="663" t="s">
        <v>6904</v>
      </c>
      <c r="F435" s="664" t="s">
        <v>6905</v>
      </c>
      <c r="G435" s="663" t="s">
        <v>4756</v>
      </c>
      <c r="H435" s="663" t="s">
        <v>4757</v>
      </c>
      <c r="I435" s="665">
        <v>32.306000000000004</v>
      </c>
      <c r="J435" s="665">
        <v>220</v>
      </c>
      <c r="K435" s="666">
        <v>7107.3</v>
      </c>
    </row>
    <row r="436" spans="1:11" ht="14.4" customHeight="1" x14ac:dyDescent="0.3">
      <c r="A436" s="661" t="s">
        <v>580</v>
      </c>
      <c r="B436" s="662" t="s">
        <v>581</v>
      </c>
      <c r="C436" s="663" t="s">
        <v>599</v>
      </c>
      <c r="D436" s="664" t="s">
        <v>2454</v>
      </c>
      <c r="E436" s="663" t="s">
        <v>6904</v>
      </c>
      <c r="F436" s="664" t="s">
        <v>6905</v>
      </c>
      <c r="G436" s="663" t="s">
        <v>4921</v>
      </c>
      <c r="H436" s="663" t="s">
        <v>4922</v>
      </c>
      <c r="I436" s="665">
        <v>22.99</v>
      </c>
      <c r="J436" s="665">
        <v>60</v>
      </c>
      <c r="K436" s="666">
        <v>1379.4</v>
      </c>
    </row>
    <row r="437" spans="1:11" ht="14.4" customHeight="1" x14ac:dyDescent="0.3">
      <c r="A437" s="661" t="s">
        <v>580</v>
      </c>
      <c r="B437" s="662" t="s">
        <v>581</v>
      </c>
      <c r="C437" s="663" t="s">
        <v>599</v>
      </c>
      <c r="D437" s="664" t="s">
        <v>2454</v>
      </c>
      <c r="E437" s="663" t="s">
        <v>6904</v>
      </c>
      <c r="F437" s="664" t="s">
        <v>6905</v>
      </c>
      <c r="G437" s="663" t="s">
        <v>4923</v>
      </c>
      <c r="H437" s="663" t="s">
        <v>4924</v>
      </c>
      <c r="I437" s="665">
        <v>1379.4</v>
      </c>
      <c r="J437" s="665">
        <v>1</v>
      </c>
      <c r="K437" s="666">
        <v>1379.4</v>
      </c>
    </row>
    <row r="438" spans="1:11" ht="14.4" customHeight="1" x14ac:dyDescent="0.3">
      <c r="A438" s="661" t="s">
        <v>580</v>
      </c>
      <c r="B438" s="662" t="s">
        <v>581</v>
      </c>
      <c r="C438" s="663" t="s">
        <v>599</v>
      </c>
      <c r="D438" s="664" t="s">
        <v>2454</v>
      </c>
      <c r="E438" s="663" t="s">
        <v>6904</v>
      </c>
      <c r="F438" s="664" t="s">
        <v>6905</v>
      </c>
      <c r="G438" s="663" t="s">
        <v>4925</v>
      </c>
      <c r="H438" s="663" t="s">
        <v>4926</v>
      </c>
      <c r="I438" s="665">
        <v>60.49</v>
      </c>
      <c r="J438" s="665">
        <v>100</v>
      </c>
      <c r="K438" s="666">
        <v>6048.7800000000007</v>
      </c>
    </row>
    <row r="439" spans="1:11" ht="14.4" customHeight="1" x14ac:dyDescent="0.3">
      <c r="A439" s="661" t="s">
        <v>580</v>
      </c>
      <c r="B439" s="662" t="s">
        <v>581</v>
      </c>
      <c r="C439" s="663" t="s">
        <v>599</v>
      </c>
      <c r="D439" s="664" t="s">
        <v>2454</v>
      </c>
      <c r="E439" s="663" t="s">
        <v>6904</v>
      </c>
      <c r="F439" s="664" t="s">
        <v>6905</v>
      </c>
      <c r="G439" s="663" t="s">
        <v>4927</v>
      </c>
      <c r="H439" s="663" t="s">
        <v>4928</v>
      </c>
      <c r="I439" s="665">
        <v>150</v>
      </c>
      <c r="J439" s="665">
        <v>1</v>
      </c>
      <c r="K439" s="666">
        <v>150</v>
      </c>
    </row>
    <row r="440" spans="1:11" ht="14.4" customHeight="1" x14ac:dyDescent="0.3">
      <c r="A440" s="661" t="s">
        <v>580</v>
      </c>
      <c r="B440" s="662" t="s">
        <v>581</v>
      </c>
      <c r="C440" s="663" t="s">
        <v>599</v>
      </c>
      <c r="D440" s="664" t="s">
        <v>2454</v>
      </c>
      <c r="E440" s="663" t="s">
        <v>6904</v>
      </c>
      <c r="F440" s="664" t="s">
        <v>6905</v>
      </c>
      <c r="G440" s="663" t="s">
        <v>4929</v>
      </c>
      <c r="H440" s="663" t="s">
        <v>4930</v>
      </c>
      <c r="I440" s="665">
        <v>49.98</v>
      </c>
      <c r="J440" s="665">
        <v>10</v>
      </c>
      <c r="K440" s="666">
        <v>499.75</v>
      </c>
    </row>
    <row r="441" spans="1:11" ht="14.4" customHeight="1" x14ac:dyDescent="0.3">
      <c r="A441" s="661" t="s">
        <v>580</v>
      </c>
      <c r="B441" s="662" t="s">
        <v>581</v>
      </c>
      <c r="C441" s="663" t="s">
        <v>599</v>
      </c>
      <c r="D441" s="664" t="s">
        <v>2454</v>
      </c>
      <c r="E441" s="663" t="s">
        <v>6904</v>
      </c>
      <c r="F441" s="664" t="s">
        <v>6905</v>
      </c>
      <c r="G441" s="663" t="s">
        <v>4931</v>
      </c>
      <c r="H441" s="663" t="s">
        <v>4932</v>
      </c>
      <c r="I441" s="665">
        <v>149.80000000000001</v>
      </c>
      <c r="J441" s="665">
        <v>15</v>
      </c>
      <c r="K441" s="666">
        <v>2246.9699999999998</v>
      </c>
    </row>
    <row r="442" spans="1:11" ht="14.4" customHeight="1" x14ac:dyDescent="0.3">
      <c r="A442" s="661" t="s">
        <v>580</v>
      </c>
      <c r="B442" s="662" t="s">
        <v>581</v>
      </c>
      <c r="C442" s="663" t="s">
        <v>599</v>
      </c>
      <c r="D442" s="664" t="s">
        <v>2454</v>
      </c>
      <c r="E442" s="663" t="s">
        <v>6904</v>
      </c>
      <c r="F442" s="664" t="s">
        <v>6905</v>
      </c>
      <c r="G442" s="663" t="s">
        <v>4933</v>
      </c>
      <c r="H442" s="663" t="s">
        <v>4934</v>
      </c>
      <c r="I442" s="665">
        <v>15.49</v>
      </c>
      <c r="J442" s="665">
        <v>20</v>
      </c>
      <c r="K442" s="666">
        <v>309.8</v>
      </c>
    </row>
    <row r="443" spans="1:11" ht="14.4" customHeight="1" x14ac:dyDescent="0.3">
      <c r="A443" s="661" t="s">
        <v>580</v>
      </c>
      <c r="B443" s="662" t="s">
        <v>581</v>
      </c>
      <c r="C443" s="663" t="s">
        <v>599</v>
      </c>
      <c r="D443" s="664" t="s">
        <v>2454</v>
      </c>
      <c r="E443" s="663" t="s">
        <v>6904</v>
      </c>
      <c r="F443" s="664" t="s">
        <v>6905</v>
      </c>
      <c r="G443" s="663" t="s">
        <v>4935</v>
      </c>
      <c r="H443" s="663" t="s">
        <v>4936</v>
      </c>
      <c r="I443" s="665">
        <v>13.31</v>
      </c>
      <c r="J443" s="665">
        <v>30</v>
      </c>
      <c r="K443" s="666">
        <v>399.3</v>
      </c>
    </row>
    <row r="444" spans="1:11" ht="14.4" customHeight="1" x14ac:dyDescent="0.3">
      <c r="A444" s="661" t="s">
        <v>580</v>
      </c>
      <c r="B444" s="662" t="s">
        <v>581</v>
      </c>
      <c r="C444" s="663" t="s">
        <v>599</v>
      </c>
      <c r="D444" s="664" t="s">
        <v>2454</v>
      </c>
      <c r="E444" s="663" t="s">
        <v>6904</v>
      </c>
      <c r="F444" s="664" t="s">
        <v>6905</v>
      </c>
      <c r="G444" s="663" t="s">
        <v>4937</v>
      </c>
      <c r="H444" s="663" t="s">
        <v>4938</v>
      </c>
      <c r="I444" s="665">
        <v>150</v>
      </c>
      <c r="J444" s="665">
        <v>1</v>
      </c>
      <c r="K444" s="666">
        <v>150</v>
      </c>
    </row>
    <row r="445" spans="1:11" ht="14.4" customHeight="1" x14ac:dyDescent="0.3">
      <c r="A445" s="661" t="s">
        <v>580</v>
      </c>
      <c r="B445" s="662" t="s">
        <v>581</v>
      </c>
      <c r="C445" s="663" t="s">
        <v>599</v>
      </c>
      <c r="D445" s="664" t="s">
        <v>2454</v>
      </c>
      <c r="E445" s="663" t="s">
        <v>6904</v>
      </c>
      <c r="F445" s="664" t="s">
        <v>6905</v>
      </c>
      <c r="G445" s="663" t="s">
        <v>4939</v>
      </c>
      <c r="H445" s="663" t="s">
        <v>4940</v>
      </c>
      <c r="I445" s="665">
        <v>3.43</v>
      </c>
      <c r="J445" s="665">
        <v>120</v>
      </c>
      <c r="K445" s="666">
        <v>411.6</v>
      </c>
    </row>
    <row r="446" spans="1:11" ht="14.4" customHeight="1" x14ac:dyDescent="0.3">
      <c r="A446" s="661" t="s">
        <v>580</v>
      </c>
      <c r="B446" s="662" t="s">
        <v>581</v>
      </c>
      <c r="C446" s="663" t="s">
        <v>599</v>
      </c>
      <c r="D446" s="664" t="s">
        <v>2454</v>
      </c>
      <c r="E446" s="663" t="s">
        <v>6904</v>
      </c>
      <c r="F446" s="664" t="s">
        <v>6905</v>
      </c>
      <c r="G446" s="663" t="s">
        <v>4687</v>
      </c>
      <c r="H446" s="663" t="s">
        <v>4688</v>
      </c>
      <c r="I446" s="665">
        <v>3.43</v>
      </c>
      <c r="J446" s="665">
        <v>200</v>
      </c>
      <c r="K446" s="666">
        <v>686</v>
      </c>
    </row>
    <row r="447" spans="1:11" ht="14.4" customHeight="1" x14ac:dyDescent="0.3">
      <c r="A447" s="661" t="s">
        <v>580</v>
      </c>
      <c r="B447" s="662" t="s">
        <v>581</v>
      </c>
      <c r="C447" s="663" t="s">
        <v>599</v>
      </c>
      <c r="D447" s="664" t="s">
        <v>2454</v>
      </c>
      <c r="E447" s="663" t="s">
        <v>6904</v>
      </c>
      <c r="F447" s="664" t="s">
        <v>6905</v>
      </c>
      <c r="G447" s="663" t="s">
        <v>4689</v>
      </c>
      <c r="H447" s="663" t="s">
        <v>4690</v>
      </c>
      <c r="I447" s="665">
        <v>9.44</v>
      </c>
      <c r="J447" s="665">
        <v>100</v>
      </c>
      <c r="K447" s="666">
        <v>944</v>
      </c>
    </row>
    <row r="448" spans="1:11" ht="14.4" customHeight="1" x14ac:dyDescent="0.3">
      <c r="A448" s="661" t="s">
        <v>580</v>
      </c>
      <c r="B448" s="662" t="s">
        <v>581</v>
      </c>
      <c r="C448" s="663" t="s">
        <v>599</v>
      </c>
      <c r="D448" s="664" t="s">
        <v>2454</v>
      </c>
      <c r="E448" s="663" t="s">
        <v>6916</v>
      </c>
      <c r="F448" s="664" t="s">
        <v>6917</v>
      </c>
      <c r="G448" s="663" t="s">
        <v>4941</v>
      </c>
      <c r="H448" s="663" t="s">
        <v>4942</v>
      </c>
      <c r="I448" s="665">
        <v>442.39</v>
      </c>
      <c r="J448" s="665">
        <v>10</v>
      </c>
      <c r="K448" s="666">
        <v>4423.88</v>
      </c>
    </row>
    <row r="449" spans="1:11" ht="14.4" customHeight="1" x14ac:dyDescent="0.3">
      <c r="A449" s="661" t="s">
        <v>580</v>
      </c>
      <c r="B449" s="662" t="s">
        <v>581</v>
      </c>
      <c r="C449" s="663" t="s">
        <v>599</v>
      </c>
      <c r="D449" s="664" t="s">
        <v>2454</v>
      </c>
      <c r="E449" s="663" t="s">
        <v>6916</v>
      </c>
      <c r="F449" s="664" t="s">
        <v>6917</v>
      </c>
      <c r="G449" s="663" t="s">
        <v>4941</v>
      </c>
      <c r="H449" s="663" t="s">
        <v>4943</v>
      </c>
      <c r="I449" s="665">
        <v>442.39</v>
      </c>
      <c r="J449" s="665">
        <v>10</v>
      </c>
      <c r="K449" s="666">
        <v>4423.88</v>
      </c>
    </row>
    <row r="450" spans="1:11" ht="14.4" customHeight="1" x14ac:dyDescent="0.3">
      <c r="A450" s="661" t="s">
        <v>580</v>
      </c>
      <c r="B450" s="662" t="s">
        <v>581</v>
      </c>
      <c r="C450" s="663" t="s">
        <v>599</v>
      </c>
      <c r="D450" s="664" t="s">
        <v>2454</v>
      </c>
      <c r="E450" s="663" t="s">
        <v>6906</v>
      </c>
      <c r="F450" s="664" t="s">
        <v>6907</v>
      </c>
      <c r="G450" s="663" t="s">
        <v>4691</v>
      </c>
      <c r="H450" s="663" t="s">
        <v>4692</v>
      </c>
      <c r="I450" s="665">
        <v>8.1681818181818198</v>
      </c>
      <c r="J450" s="665">
        <v>4700</v>
      </c>
      <c r="K450" s="666">
        <v>38391</v>
      </c>
    </row>
    <row r="451" spans="1:11" ht="14.4" customHeight="1" x14ac:dyDescent="0.3">
      <c r="A451" s="661" t="s">
        <v>580</v>
      </c>
      <c r="B451" s="662" t="s">
        <v>581</v>
      </c>
      <c r="C451" s="663" t="s">
        <v>599</v>
      </c>
      <c r="D451" s="664" t="s">
        <v>2454</v>
      </c>
      <c r="E451" s="663" t="s">
        <v>6906</v>
      </c>
      <c r="F451" s="664" t="s">
        <v>6907</v>
      </c>
      <c r="G451" s="663" t="s">
        <v>4760</v>
      </c>
      <c r="H451" s="663" t="s">
        <v>4761</v>
      </c>
      <c r="I451" s="665">
        <v>12.72</v>
      </c>
      <c r="J451" s="665">
        <v>500</v>
      </c>
      <c r="K451" s="666">
        <v>6360</v>
      </c>
    </row>
    <row r="452" spans="1:11" ht="14.4" customHeight="1" x14ac:dyDescent="0.3">
      <c r="A452" s="661" t="s">
        <v>580</v>
      </c>
      <c r="B452" s="662" t="s">
        <v>581</v>
      </c>
      <c r="C452" s="663" t="s">
        <v>599</v>
      </c>
      <c r="D452" s="664" t="s">
        <v>2454</v>
      </c>
      <c r="E452" s="663" t="s">
        <v>6906</v>
      </c>
      <c r="F452" s="664" t="s">
        <v>6907</v>
      </c>
      <c r="G452" s="663" t="s">
        <v>4760</v>
      </c>
      <c r="H452" s="663" t="s">
        <v>4812</v>
      </c>
      <c r="I452" s="665">
        <v>12.708</v>
      </c>
      <c r="J452" s="665">
        <v>400</v>
      </c>
      <c r="K452" s="666">
        <v>5083.1000000000004</v>
      </c>
    </row>
    <row r="453" spans="1:11" ht="14.4" customHeight="1" x14ac:dyDescent="0.3">
      <c r="A453" s="661" t="s">
        <v>580</v>
      </c>
      <c r="B453" s="662" t="s">
        <v>581</v>
      </c>
      <c r="C453" s="663" t="s">
        <v>599</v>
      </c>
      <c r="D453" s="664" t="s">
        <v>2454</v>
      </c>
      <c r="E453" s="663" t="s">
        <v>6908</v>
      </c>
      <c r="F453" s="664" t="s">
        <v>6909</v>
      </c>
      <c r="G453" s="663" t="s">
        <v>4695</v>
      </c>
      <c r="H453" s="663" t="s">
        <v>4696</v>
      </c>
      <c r="I453" s="665">
        <v>0.30374999999999996</v>
      </c>
      <c r="J453" s="665">
        <v>1400</v>
      </c>
      <c r="K453" s="666">
        <v>425</v>
      </c>
    </row>
    <row r="454" spans="1:11" ht="14.4" customHeight="1" x14ac:dyDescent="0.3">
      <c r="A454" s="661" t="s">
        <v>580</v>
      </c>
      <c r="B454" s="662" t="s">
        <v>581</v>
      </c>
      <c r="C454" s="663" t="s">
        <v>599</v>
      </c>
      <c r="D454" s="664" t="s">
        <v>2454</v>
      </c>
      <c r="E454" s="663" t="s">
        <v>6908</v>
      </c>
      <c r="F454" s="664" t="s">
        <v>6909</v>
      </c>
      <c r="G454" s="663" t="s">
        <v>4699</v>
      </c>
      <c r="H454" s="663" t="s">
        <v>4700</v>
      </c>
      <c r="I454" s="665">
        <v>0.48333333333333328</v>
      </c>
      <c r="J454" s="665">
        <v>6500</v>
      </c>
      <c r="K454" s="666">
        <v>3142</v>
      </c>
    </row>
    <row r="455" spans="1:11" ht="14.4" customHeight="1" x14ac:dyDescent="0.3">
      <c r="A455" s="661" t="s">
        <v>580</v>
      </c>
      <c r="B455" s="662" t="s">
        <v>581</v>
      </c>
      <c r="C455" s="663" t="s">
        <v>599</v>
      </c>
      <c r="D455" s="664" t="s">
        <v>2454</v>
      </c>
      <c r="E455" s="663" t="s">
        <v>6908</v>
      </c>
      <c r="F455" s="664" t="s">
        <v>6909</v>
      </c>
      <c r="G455" s="663" t="s">
        <v>4701</v>
      </c>
      <c r="H455" s="663" t="s">
        <v>4702</v>
      </c>
      <c r="I455" s="665">
        <v>1.7990000000000002</v>
      </c>
      <c r="J455" s="665">
        <v>2000</v>
      </c>
      <c r="K455" s="666">
        <v>3598</v>
      </c>
    </row>
    <row r="456" spans="1:11" ht="14.4" customHeight="1" x14ac:dyDescent="0.3">
      <c r="A456" s="661" t="s">
        <v>580</v>
      </c>
      <c r="B456" s="662" t="s">
        <v>581</v>
      </c>
      <c r="C456" s="663" t="s">
        <v>599</v>
      </c>
      <c r="D456" s="664" t="s">
        <v>2454</v>
      </c>
      <c r="E456" s="663" t="s">
        <v>6910</v>
      </c>
      <c r="F456" s="664" t="s">
        <v>6911</v>
      </c>
      <c r="G456" s="663" t="s">
        <v>4705</v>
      </c>
      <c r="H456" s="663" t="s">
        <v>4706</v>
      </c>
      <c r="I456" s="665">
        <v>0.71</v>
      </c>
      <c r="J456" s="665">
        <v>19800</v>
      </c>
      <c r="K456" s="666">
        <v>14058</v>
      </c>
    </row>
    <row r="457" spans="1:11" ht="14.4" customHeight="1" x14ac:dyDescent="0.3">
      <c r="A457" s="661" t="s">
        <v>580</v>
      </c>
      <c r="B457" s="662" t="s">
        <v>581</v>
      </c>
      <c r="C457" s="663" t="s">
        <v>599</v>
      </c>
      <c r="D457" s="664" t="s">
        <v>2454</v>
      </c>
      <c r="E457" s="663" t="s">
        <v>6910</v>
      </c>
      <c r="F457" s="664" t="s">
        <v>6911</v>
      </c>
      <c r="G457" s="663" t="s">
        <v>4944</v>
      </c>
      <c r="H457" s="663" t="s">
        <v>4945</v>
      </c>
      <c r="I457" s="665">
        <v>0.71</v>
      </c>
      <c r="J457" s="665">
        <v>7920</v>
      </c>
      <c r="K457" s="666">
        <v>5624.25</v>
      </c>
    </row>
    <row r="458" spans="1:11" ht="14.4" customHeight="1" x14ac:dyDescent="0.3">
      <c r="A458" s="661" t="s">
        <v>580</v>
      </c>
      <c r="B458" s="662" t="s">
        <v>581</v>
      </c>
      <c r="C458" s="663" t="s">
        <v>599</v>
      </c>
      <c r="D458" s="664" t="s">
        <v>2454</v>
      </c>
      <c r="E458" s="663" t="s">
        <v>6910</v>
      </c>
      <c r="F458" s="664" t="s">
        <v>6911</v>
      </c>
      <c r="G458" s="663" t="s">
        <v>4815</v>
      </c>
      <c r="H458" s="663" t="s">
        <v>4816</v>
      </c>
      <c r="I458" s="665">
        <v>0.71</v>
      </c>
      <c r="J458" s="665">
        <v>3000</v>
      </c>
      <c r="K458" s="666">
        <v>2130</v>
      </c>
    </row>
    <row r="459" spans="1:11" ht="14.4" customHeight="1" x14ac:dyDescent="0.3">
      <c r="A459" s="661" t="s">
        <v>580</v>
      </c>
      <c r="B459" s="662" t="s">
        <v>581</v>
      </c>
      <c r="C459" s="663" t="s">
        <v>599</v>
      </c>
      <c r="D459" s="664" t="s">
        <v>2454</v>
      </c>
      <c r="E459" s="663" t="s">
        <v>6910</v>
      </c>
      <c r="F459" s="664" t="s">
        <v>6911</v>
      </c>
      <c r="G459" s="663" t="s">
        <v>4707</v>
      </c>
      <c r="H459" s="663" t="s">
        <v>4708</v>
      </c>
      <c r="I459" s="665">
        <v>0.71</v>
      </c>
      <c r="J459" s="665">
        <v>5800</v>
      </c>
      <c r="K459" s="666">
        <v>4118</v>
      </c>
    </row>
    <row r="460" spans="1:11" ht="14.4" customHeight="1" x14ac:dyDescent="0.3">
      <c r="A460" s="661" t="s">
        <v>580</v>
      </c>
      <c r="B460" s="662" t="s">
        <v>581</v>
      </c>
      <c r="C460" s="663" t="s">
        <v>599</v>
      </c>
      <c r="D460" s="664" t="s">
        <v>2454</v>
      </c>
      <c r="E460" s="663" t="s">
        <v>6912</v>
      </c>
      <c r="F460" s="664" t="s">
        <v>6913</v>
      </c>
      <c r="G460" s="663" t="s">
        <v>4817</v>
      </c>
      <c r="H460" s="663" t="s">
        <v>4818</v>
      </c>
      <c r="I460" s="665">
        <v>142.78</v>
      </c>
      <c r="J460" s="665">
        <v>13</v>
      </c>
      <c r="K460" s="666">
        <v>1856.1399999999999</v>
      </c>
    </row>
    <row r="461" spans="1:11" ht="14.4" customHeight="1" x14ac:dyDescent="0.3">
      <c r="A461" s="661" t="s">
        <v>580</v>
      </c>
      <c r="B461" s="662" t="s">
        <v>581</v>
      </c>
      <c r="C461" s="663" t="s">
        <v>599</v>
      </c>
      <c r="D461" s="664" t="s">
        <v>2454</v>
      </c>
      <c r="E461" s="663" t="s">
        <v>6912</v>
      </c>
      <c r="F461" s="664" t="s">
        <v>6913</v>
      </c>
      <c r="G461" s="663" t="s">
        <v>4946</v>
      </c>
      <c r="H461" s="663" t="s">
        <v>4947</v>
      </c>
      <c r="I461" s="665">
        <v>1249.93</v>
      </c>
      <c r="J461" s="665">
        <v>1</v>
      </c>
      <c r="K461" s="666">
        <v>1249.93</v>
      </c>
    </row>
    <row r="462" spans="1:11" ht="14.4" customHeight="1" x14ac:dyDescent="0.3">
      <c r="A462" s="661" t="s">
        <v>580</v>
      </c>
      <c r="B462" s="662" t="s">
        <v>581</v>
      </c>
      <c r="C462" s="663" t="s">
        <v>599</v>
      </c>
      <c r="D462" s="664" t="s">
        <v>2454</v>
      </c>
      <c r="E462" s="663" t="s">
        <v>6918</v>
      </c>
      <c r="F462" s="664" t="s">
        <v>6919</v>
      </c>
      <c r="G462" s="663" t="s">
        <v>4948</v>
      </c>
      <c r="H462" s="663" t="s">
        <v>4949</v>
      </c>
      <c r="I462" s="665">
        <v>14.743333333333332</v>
      </c>
      <c r="J462" s="665">
        <v>409</v>
      </c>
      <c r="K462" s="666">
        <v>6072.4500000000007</v>
      </c>
    </row>
    <row r="463" spans="1:11" ht="14.4" customHeight="1" x14ac:dyDescent="0.3">
      <c r="A463" s="661" t="s">
        <v>580</v>
      </c>
      <c r="B463" s="662" t="s">
        <v>581</v>
      </c>
      <c r="C463" s="663" t="s">
        <v>599</v>
      </c>
      <c r="D463" s="664" t="s">
        <v>2454</v>
      </c>
      <c r="E463" s="663" t="s">
        <v>6918</v>
      </c>
      <c r="F463" s="664" t="s">
        <v>6919</v>
      </c>
      <c r="G463" s="663" t="s">
        <v>4948</v>
      </c>
      <c r="H463" s="663" t="s">
        <v>4950</v>
      </c>
      <c r="I463" s="665">
        <v>15.61</v>
      </c>
      <c r="J463" s="665">
        <v>280</v>
      </c>
      <c r="K463" s="666">
        <v>4370.8</v>
      </c>
    </row>
    <row r="464" spans="1:11" ht="14.4" customHeight="1" x14ac:dyDescent="0.3">
      <c r="A464" s="661" t="s">
        <v>580</v>
      </c>
      <c r="B464" s="662" t="s">
        <v>581</v>
      </c>
      <c r="C464" s="663" t="s">
        <v>599</v>
      </c>
      <c r="D464" s="664" t="s">
        <v>2454</v>
      </c>
      <c r="E464" s="663" t="s">
        <v>6918</v>
      </c>
      <c r="F464" s="664" t="s">
        <v>6919</v>
      </c>
      <c r="G464" s="663" t="s">
        <v>4951</v>
      </c>
      <c r="H464" s="663" t="s">
        <v>4952</v>
      </c>
      <c r="I464" s="665">
        <v>35.01</v>
      </c>
      <c r="J464" s="665">
        <v>50</v>
      </c>
      <c r="K464" s="666">
        <v>1750.3000000000002</v>
      </c>
    </row>
    <row r="465" spans="1:11" ht="14.4" customHeight="1" x14ac:dyDescent="0.3">
      <c r="A465" s="661" t="s">
        <v>580</v>
      </c>
      <c r="B465" s="662" t="s">
        <v>581</v>
      </c>
      <c r="C465" s="663" t="s">
        <v>599</v>
      </c>
      <c r="D465" s="664" t="s">
        <v>2454</v>
      </c>
      <c r="E465" s="663" t="s">
        <v>6918</v>
      </c>
      <c r="F465" s="664" t="s">
        <v>6919</v>
      </c>
      <c r="G465" s="663" t="s">
        <v>4953</v>
      </c>
      <c r="H465" s="663" t="s">
        <v>4954</v>
      </c>
      <c r="I465" s="665">
        <v>35.01</v>
      </c>
      <c r="J465" s="665">
        <v>240</v>
      </c>
      <c r="K465" s="666">
        <v>8401.44</v>
      </c>
    </row>
    <row r="466" spans="1:11" ht="14.4" customHeight="1" x14ac:dyDescent="0.3">
      <c r="A466" s="661" t="s">
        <v>580</v>
      </c>
      <c r="B466" s="662" t="s">
        <v>581</v>
      </c>
      <c r="C466" s="663" t="s">
        <v>599</v>
      </c>
      <c r="D466" s="664" t="s">
        <v>2454</v>
      </c>
      <c r="E466" s="663" t="s">
        <v>6918</v>
      </c>
      <c r="F466" s="664" t="s">
        <v>6919</v>
      </c>
      <c r="G466" s="663" t="s">
        <v>4955</v>
      </c>
      <c r="H466" s="663" t="s">
        <v>4956</v>
      </c>
      <c r="I466" s="665">
        <v>87.6</v>
      </c>
      <c r="J466" s="665">
        <v>40</v>
      </c>
      <c r="K466" s="666">
        <v>3504.2</v>
      </c>
    </row>
    <row r="467" spans="1:11" ht="14.4" customHeight="1" x14ac:dyDescent="0.3">
      <c r="A467" s="661" t="s">
        <v>580</v>
      </c>
      <c r="B467" s="662" t="s">
        <v>581</v>
      </c>
      <c r="C467" s="663" t="s">
        <v>599</v>
      </c>
      <c r="D467" s="664" t="s">
        <v>2454</v>
      </c>
      <c r="E467" s="663" t="s">
        <v>6918</v>
      </c>
      <c r="F467" s="664" t="s">
        <v>6919</v>
      </c>
      <c r="G467" s="663" t="s">
        <v>4957</v>
      </c>
      <c r="H467" s="663" t="s">
        <v>4958</v>
      </c>
      <c r="I467" s="665">
        <v>36.300000000000004</v>
      </c>
      <c r="J467" s="665">
        <v>180</v>
      </c>
      <c r="K467" s="666">
        <v>6534</v>
      </c>
    </row>
    <row r="468" spans="1:11" ht="14.4" customHeight="1" x14ac:dyDescent="0.3">
      <c r="A468" s="661" t="s">
        <v>580</v>
      </c>
      <c r="B468" s="662" t="s">
        <v>581</v>
      </c>
      <c r="C468" s="663" t="s">
        <v>602</v>
      </c>
      <c r="D468" s="664" t="s">
        <v>2455</v>
      </c>
      <c r="E468" s="663" t="s">
        <v>6902</v>
      </c>
      <c r="F468" s="664" t="s">
        <v>6903</v>
      </c>
      <c r="G468" s="663" t="s">
        <v>4959</v>
      </c>
      <c r="H468" s="663" t="s">
        <v>4960</v>
      </c>
      <c r="I468" s="665">
        <v>86.071428571428569</v>
      </c>
      <c r="J468" s="665">
        <v>180</v>
      </c>
      <c r="K468" s="666">
        <v>15209.899999999998</v>
      </c>
    </row>
    <row r="469" spans="1:11" ht="14.4" customHeight="1" x14ac:dyDescent="0.3">
      <c r="A469" s="661" t="s">
        <v>580</v>
      </c>
      <c r="B469" s="662" t="s">
        <v>581</v>
      </c>
      <c r="C469" s="663" t="s">
        <v>602</v>
      </c>
      <c r="D469" s="664" t="s">
        <v>2455</v>
      </c>
      <c r="E469" s="663" t="s">
        <v>6902</v>
      </c>
      <c r="F469" s="664" t="s">
        <v>6903</v>
      </c>
      <c r="G469" s="663" t="s">
        <v>4713</v>
      </c>
      <c r="H469" s="663" t="s">
        <v>4714</v>
      </c>
      <c r="I469" s="665">
        <v>1.84</v>
      </c>
      <c r="J469" s="665">
        <v>60</v>
      </c>
      <c r="K469" s="666">
        <v>110.4</v>
      </c>
    </row>
    <row r="470" spans="1:11" ht="14.4" customHeight="1" x14ac:dyDescent="0.3">
      <c r="A470" s="661" t="s">
        <v>580</v>
      </c>
      <c r="B470" s="662" t="s">
        <v>581</v>
      </c>
      <c r="C470" s="663" t="s">
        <v>602</v>
      </c>
      <c r="D470" s="664" t="s">
        <v>2455</v>
      </c>
      <c r="E470" s="663" t="s">
        <v>6902</v>
      </c>
      <c r="F470" s="664" t="s">
        <v>6903</v>
      </c>
      <c r="G470" s="663" t="s">
        <v>4715</v>
      </c>
      <c r="H470" s="663" t="s">
        <v>4716</v>
      </c>
      <c r="I470" s="665">
        <v>2.5859999999999999</v>
      </c>
      <c r="J470" s="665">
        <v>240</v>
      </c>
      <c r="K470" s="666">
        <v>603.19999999999993</v>
      </c>
    </row>
    <row r="471" spans="1:11" ht="14.4" customHeight="1" x14ac:dyDescent="0.3">
      <c r="A471" s="661" t="s">
        <v>580</v>
      </c>
      <c r="B471" s="662" t="s">
        <v>581</v>
      </c>
      <c r="C471" s="663" t="s">
        <v>602</v>
      </c>
      <c r="D471" s="664" t="s">
        <v>2455</v>
      </c>
      <c r="E471" s="663" t="s">
        <v>6902</v>
      </c>
      <c r="F471" s="664" t="s">
        <v>6903</v>
      </c>
      <c r="G471" s="663" t="s">
        <v>4717</v>
      </c>
      <c r="H471" s="663" t="s">
        <v>4718</v>
      </c>
      <c r="I471" s="665">
        <v>3.59</v>
      </c>
      <c r="J471" s="665">
        <v>60</v>
      </c>
      <c r="K471" s="666">
        <v>215.4</v>
      </c>
    </row>
    <row r="472" spans="1:11" ht="14.4" customHeight="1" x14ac:dyDescent="0.3">
      <c r="A472" s="661" t="s">
        <v>580</v>
      </c>
      <c r="B472" s="662" t="s">
        <v>581</v>
      </c>
      <c r="C472" s="663" t="s">
        <v>602</v>
      </c>
      <c r="D472" s="664" t="s">
        <v>2455</v>
      </c>
      <c r="E472" s="663" t="s">
        <v>6902</v>
      </c>
      <c r="F472" s="664" t="s">
        <v>6903</v>
      </c>
      <c r="G472" s="663" t="s">
        <v>4561</v>
      </c>
      <c r="H472" s="663" t="s">
        <v>4562</v>
      </c>
      <c r="I472" s="665">
        <v>14.685714285714285</v>
      </c>
      <c r="J472" s="665">
        <v>840</v>
      </c>
      <c r="K472" s="666">
        <v>12320.7</v>
      </c>
    </row>
    <row r="473" spans="1:11" ht="14.4" customHeight="1" x14ac:dyDescent="0.3">
      <c r="A473" s="661" t="s">
        <v>580</v>
      </c>
      <c r="B473" s="662" t="s">
        <v>581</v>
      </c>
      <c r="C473" s="663" t="s">
        <v>602</v>
      </c>
      <c r="D473" s="664" t="s">
        <v>2455</v>
      </c>
      <c r="E473" s="663" t="s">
        <v>6902</v>
      </c>
      <c r="F473" s="664" t="s">
        <v>6903</v>
      </c>
      <c r="G473" s="663" t="s">
        <v>4719</v>
      </c>
      <c r="H473" s="663" t="s">
        <v>4720</v>
      </c>
      <c r="I473" s="665">
        <v>3.1228571428571428</v>
      </c>
      <c r="J473" s="665">
        <v>410</v>
      </c>
      <c r="K473" s="666">
        <v>1288.2</v>
      </c>
    </row>
    <row r="474" spans="1:11" ht="14.4" customHeight="1" x14ac:dyDescent="0.3">
      <c r="A474" s="661" t="s">
        <v>580</v>
      </c>
      <c r="B474" s="662" t="s">
        <v>581</v>
      </c>
      <c r="C474" s="663" t="s">
        <v>602</v>
      </c>
      <c r="D474" s="664" t="s">
        <v>2455</v>
      </c>
      <c r="E474" s="663" t="s">
        <v>6902</v>
      </c>
      <c r="F474" s="664" t="s">
        <v>6903</v>
      </c>
      <c r="G474" s="663" t="s">
        <v>4819</v>
      </c>
      <c r="H474" s="663" t="s">
        <v>4820</v>
      </c>
      <c r="I474" s="665">
        <v>10.91</v>
      </c>
      <c r="J474" s="665">
        <v>80</v>
      </c>
      <c r="K474" s="666">
        <v>849.6</v>
      </c>
    </row>
    <row r="475" spans="1:11" ht="14.4" customHeight="1" x14ac:dyDescent="0.3">
      <c r="A475" s="661" t="s">
        <v>580</v>
      </c>
      <c r="B475" s="662" t="s">
        <v>581</v>
      </c>
      <c r="C475" s="663" t="s">
        <v>602</v>
      </c>
      <c r="D475" s="664" t="s">
        <v>2455</v>
      </c>
      <c r="E475" s="663" t="s">
        <v>6902</v>
      </c>
      <c r="F475" s="664" t="s">
        <v>6903</v>
      </c>
      <c r="G475" s="663" t="s">
        <v>4721</v>
      </c>
      <c r="H475" s="663" t="s">
        <v>4722</v>
      </c>
      <c r="I475" s="665">
        <v>4.4262499999999996</v>
      </c>
      <c r="J475" s="665">
        <v>390</v>
      </c>
      <c r="K475" s="666">
        <v>1730</v>
      </c>
    </row>
    <row r="476" spans="1:11" ht="14.4" customHeight="1" x14ac:dyDescent="0.3">
      <c r="A476" s="661" t="s">
        <v>580</v>
      </c>
      <c r="B476" s="662" t="s">
        <v>581</v>
      </c>
      <c r="C476" s="663" t="s">
        <v>602</v>
      </c>
      <c r="D476" s="664" t="s">
        <v>2455</v>
      </c>
      <c r="E476" s="663" t="s">
        <v>6902</v>
      </c>
      <c r="F476" s="664" t="s">
        <v>6903</v>
      </c>
      <c r="G476" s="663" t="s">
        <v>4821</v>
      </c>
      <c r="H476" s="663" t="s">
        <v>4822</v>
      </c>
      <c r="I476" s="665">
        <v>17.55</v>
      </c>
      <c r="J476" s="665">
        <v>640</v>
      </c>
      <c r="K476" s="666">
        <v>11234.970000000001</v>
      </c>
    </row>
    <row r="477" spans="1:11" ht="14.4" customHeight="1" x14ac:dyDescent="0.3">
      <c r="A477" s="661" t="s">
        <v>580</v>
      </c>
      <c r="B477" s="662" t="s">
        <v>581</v>
      </c>
      <c r="C477" s="663" t="s">
        <v>602</v>
      </c>
      <c r="D477" s="664" t="s">
        <v>2455</v>
      </c>
      <c r="E477" s="663" t="s">
        <v>6902</v>
      </c>
      <c r="F477" s="664" t="s">
        <v>6903</v>
      </c>
      <c r="G477" s="663" t="s">
        <v>4961</v>
      </c>
      <c r="H477" s="663" t="s">
        <v>4962</v>
      </c>
      <c r="I477" s="665">
        <v>210.63499999999999</v>
      </c>
      <c r="J477" s="665">
        <v>46</v>
      </c>
      <c r="K477" s="666">
        <v>9689.2300000000014</v>
      </c>
    </row>
    <row r="478" spans="1:11" ht="14.4" customHeight="1" x14ac:dyDescent="0.3">
      <c r="A478" s="661" t="s">
        <v>580</v>
      </c>
      <c r="B478" s="662" t="s">
        <v>581</v>
      </c>
      <c r="C478" s="663" t="s">
        <v>602</v>
      </c>
      <c r="D478" s="664" t="s">
        <v>2455</v>
      </c>
      <c r="E478" s="663" t="s">
        <v>6902</v>
      </c>
      <c r="F478" s="664" t="s">
        <v>6903</v>
      </c>
      <c r="G478" s="663" t="s">
        <v>4563</v>
      </c>
      <c r="H478" s="663" t="s">
        <v>4565</v>
      </c>
      <c r="I478" s="665">
        <v>45.345714285714287</v>
      </c>
      <c r="J478" s="665">
        <v>72</v>
      </c>
      <c r="K478" s="666">
        <v>3293.9800000000005</v>
      </c>
    </row>
    <row r="479" spans="1:11" ht="14.4" customHeight="1" x14ac:dyDescent="0.3">
      <c r="A479" s="661" t="s">
        <v>580</v>
      </c>
      <c r="B479" s="662" t="s">
        <v>581</v>
      </c>
      <c r="C479" s="663" t="s">
        <v>602</v>
      </c>
      <c r="D479" s="664" t="s">
        <v>2455</v>
      </c>
      <c r="E479" s="663" t="s">
        <v>6902</v>
      </c>
      <c r="F479" s="664" t="s">
        <v>6903</v>
      </c>
      <c r="G479" s="663" t="s">
        <v>4727</v>
      </c>
      <c r="H479" s="663" t="s">
        <v>4728</v>
      </c>
      <c r="I479" s="665">
        <v>3.01</v>
      </c>
      <c r="J479" s="665">
        <v>400</v>
      </c>
      <c r="K479" s="666">
        <v>1204</v>
      </c>
    </row>
    <row r="480" spans="1:11" ht="14.4" customHeight="1" x14ac:dyDescent="0.3">
      <c r="A480" s="661" t="s">
        <v>580</v>
      </c>
      <c r="B480" s="662" t="s">
        <v>581</v>
      </c>
      <c r="C480" s="663" t="s">
        <v>602</v>
      </c>
      <c r="D480" s="664" t="s">
        <v>2455</v>
      </c>
      <c r="E480" s="663" t="s">
        <v>6902</v>
      </c>
      <c r="F480" s="664" t="s">
        <v>6903</v>
      </c>
      <c r="G480" s="663" t="s">
        <v>4727</v>
      </c>
      <c r="H480" s="663" t="s">
        <v>4729</v>
      </c>
      <c r="I480" s="665">
        <v>3.0166666666666662</v>
      </c>
      <c r="J480" s="665">
        <v>250</v>
      </c>
      <c r="K480" s="666">
        <v>754.6</v>
      </c>
    </row>
    <row r="481" spans="1:11" ht="14.4" customHeight="1" x14ac:dyDescent="0.3">
      <c r="A481" s="661" t="s">
        <v>580</v>
      </c>
      <c r="B481" s="662" t="s">
        <v>581</v>
      </c>
      <c r="C481" s="663" t="s">
        <v>602</v>
      </c>
      <c r="D481" s="664" t="s">
        <v>2455</v>
      </c>
      <c r="E481" s="663" t="s">
        <v>6902</v>
      </c>
      <c r="F481" s="664" t="s">
        <v>6903</v>
      </c>
      <c r="G481" s="663" t="s">
        <v>4963</v>
      </c>
      <c r="H481" s="663" t="s">
        <v>4964</v>
      </c>
      <c r="I481" s="665">
        <v>65.2</v>
      </c>
      <c r="J481" s="665">
        <v>20</v>
      </c>
      <c r="K481" s="666">
        <v>1304</v>
      </c>
    </row>
    <row r="482" spans="1:11" ht="14.4" customHeight="1" x14ac:dyDescent="0.3">
      <c r="A482" s="661" t="s">
        <v>580</v>
      </c>
      <c r="B482" s="662" t="s">
        <v>581</v>
      </c>
      <c r="C482" s="663" t="s">
        <v>602</v>
      </c>
      <c r="D482" s="664" t="s">
        <v>2455</v>
      </c>
      <c r="E482" s="663" t="s">
        <v>6902</v>
      </c>
      <c r="F482" s="664" t="s">
        <v>6903</v>
      </c>
      <c r="G482" s="663" t="s">
        <v>4963</v>
      </c>
      <c r="H482" s="663" t="s">
        <v>4965</v>
      </c>
      <c r="I482" s="665">
        <v>65.2</v>
      </c>
      <c r="J482" s="665">
        <v>60</v>
      </c>
      <c r="K482" s="666">
        <v>3912</v>
      </c>
    </row>
    <row r="483" spans="1:11" ht="14.4" customHeight="1" x14ac:dyDescent="0.3">
      <c r="A483" s="661" t="s">
        <v>580</v>
      </c>
      <c r="B483" s="662" t="s">
        <v>581</v>
      </c>
      <c r="C483" s="663" t="s">
        <v>602</v>
      </c>
      <c r="D483" s="664" t="s">
        <v>2455</v>
      </c>
      <c r="E483" s="663" t="s">
        <v>6902</v>
      </c>
      <c r="F483" s="664" t="s">
        <v>6903</v>
      </c>
      <c r="G483" s="663" t="s">
        <v>4966</v>
      </c>
      <c r="H483" s="663" t="s">
        <v>4967</v>
      </c>
      <c r="I483" s="665">
        <v>15.53</v>
      </c>
      <c r="J483" s="665">
        <v>10</v>
      </c>
      <c r="K483" s="666">
        <v>155.30000000000001</v>
      </c>
    </row>
    <row r="484" spans="1:11" ht="14.4" customHeight="1" x14ac:dyDescent="0.3">
      <c r="A484" s="661" t="s">
        <v>580</v>
      </c>
      <c r="B484" s="662" t="s">
        <v>581</v>
      </c>
      <c r="C484" s="663" t="s">
        <v>602</v>
      </c>
      <c r="D484" s="664" t="s">
        <v>2455</v>
      </c>
      <c r="E484" s="663" t="s">
        <v>6902</v>
      </c>
      <c r="F484" s="664" t="s">
        <v>6903</v>
      </c>
      <c r="G484" s="663" t="s">
        <v>4569</v>
      </c>
      <c r="H484" s="663" t="s">
        <v>4570</v>
      </c>
      <c r="I484" s="665">
        <v>6.56</v>
      </c>
      <c r="J484" s="665">
        <v>100</v>
      </c>
      <c r="K484" s="666">
        <v>655.84</v>
      </c>
    </row>
    <row r="485" spans="1:11" ht="14.4" customHeight="1" x14ac:dyDescent="0.3">
      <c r="A485" s="661" t="s">
        <v>580</v>
      </c>
      <c r="B485" s="662" t="s">
        <v>581</v>
      </c>
      <c r="C485" s="663" t="s">
        <v>602</v>
      </c>
      <c r="D485" s="664" t="s">
        <v>2455</v>
      </c>
      <c r="E485" s="663" t="s">
        <v>6902</v>
      </c>
      <c r="F485" s="664" t="s">
        <v>6903</v>
      </c>
      <c r="G485" s="663" t="s">
        <v>4733</v>
      </c>
      <c r="H485" s="663" t="s">
        <v>4734</v>
      </c>
      <c r="I485" s="665">
        <v>11.36</v>
      </c>
      <c r="J485" s="665">
        <v>50</v>
      </c>
      <c r="K485" s="666">
        <v>568</v>
      </c>
    </row>
    <row r="486" spans="1:11" ht="14.4" customHeight="1" x14ac:dyDescent="0.3">
      <c r="A486" s="661" t="s">
        <v>580</v>
      </c>
      <c r="B486" s="662" t="s">
        <v>581</v>
      </c>
      <c r="C486" s="663" t="s">
        <v>602</v>
      </c>
      <c r="D486" s="664" t="s">
        <v>2455</v>
      </c>
      <c r="E486" s="663" t="s">
        <v>6902</v>
      </c>
      <c r="F486" s="664" t="s">
        <v>6903</v>
      </c>
      <c r="G486" s="663" t="s">
        <v>4968</v>
      </c>
      <c r="H486" s="663" t="s">
        <v>4969</v>
      </c>
      <c r="I486" s="665">
        <v>2.2699999999999996</v>
      </c>
      <c r="J486" s="665">
        <v>2440</v>
      </c>
      <c r="K486" s="666">
        <v>5540.28</v>
      </c>
    </row>
    <row r="487" spans="1:11" ht="14.4" customHeight="1" x14ac:dyDescent="0.3">
      <c r="A487" s="661" t="s">
        <v>580</v>
      </c>
      <c r="B487" s="662" t="s">
        <v>581</v>
      </c>
      <c r="C487" s="663" t="s">
        <v>602</v>
      </c>
      <c r="D487" s="664" t="s">
        <v>2455</v>
      </c>
      <c r="E487" s="663" t="s">
        <v>6902</v>
      </c>
      <c r="F487" s="664" t="s">
        <v>6903</v>
      </c>
      <c r="G487" s="663" t="s">
        <v>4970</v>
      </c>
      <c r="H487" s="663" t="s">
        <v>4971</v>
      </c>
      <c r="I487" s="665">
        <v>0.44</v>
      </c>
      <c r="J487" s="665">
        <v>1500</v>
      </c>
      <c r="K487" s="666">
        <v>660</v>
      </c>
    </row>
    <row r="488" spans="1:11" ht="14.4" customHeight="1" x14ac:dyDescent="0.3">
      <c r="A488" s="661" t="s">
        <v>580</v>
      </c>
      <c r="B488" s="662" t="s">
        <v>581</v>
      </c>
      <c r="C488" s="663" t="s">
        <v>602</v>
      </c>
      <c r="D488" s="664" t="s">
        <v>2455</v>
      </c>
      <c r="E488" s="663" t="s">
        <v>6902</v>
      </c>
      <c r="F488" s="664" t="s">
        <v>6903</v>
      </c>
      <c r="G488" s="663" t="s">
        <v>4571</v>
      </c>
      <c r="H488" s="663" t="s">
        <v>4572</v>
      </c>
      <c r="I488" s="665">
        <v>30.176666666666666</v>
      </c>
      <c r="J488" s="665">
        <v>120</v>
      </c>
      <c r="K488" s="666">
        <v>3621.1</v>
      </c>
    </row>
    <row r="489" spans="1:11" ht="14.4" customHeight="1" x14ac:dyDescent="0.3">
      <c r="A489" s="661" t="s">
        <v>580</v>
      </c>
      <c r="B489" s="662" t="s">
        <v>581</v>
      </c>
      <c r="C489" s="663" t="s">
        <v>602</v>
      </c>
      <c r="D489" s="664" t="s">
        <v>2455</v>
      </c>
      <c r="E489" s="663" t="s">
        <v>6902</v>
      </c>
      <c r="F489" s="664" t="s">
        <v>6903</v>
      </c>
      <c r="G489" s="663" t="s">
        <v>4577</v>
      </c>
      <c r="H489" s="663" t="s">
        <v>4578</v>
      </c>
      <c r="I489" s="665">
        <v>3.44</v>
      </c>
      <c r="J489" s="665">
        <v>11250</v>
      </c>
      <c r="K489" s="666">
        <v>38651.67</v>
      </c>
    </row>
    <row r="490" spans="1:11" ht="14.4" customHeight="1" x14ac:dyDescent="0.3">
      <c r="A490" s="661" t="s">
        <v>580</v>
      </c>
      <c r="B490" s="662" t="s">
        <v>581</v>
      </c>
      <c r="C490" s="663" t="s">
        <v>602</v>
      </c>
      <c r="D490" s="664" t="s">
        <v>2455</v>
      </c>
      <c r="E490" s="663" t="s">
        <v>6902</v>
      </c>
      <c r="F490" s="664" t="s">
        <v>6903</v>
      </c>
      <c r="G490" s="663" t="s">
        <v>4972</v>
      </c>
      <c r="H490" s="663" t="s">
        <v>4973</v>
      </c>
      <c r="I490" s="665">
        <v>149.38</v>
      </c>
      <c r="J490" s="665">
        <v>60</v>
      </c>
      <c r="K490" s="666">
        <v>8963.0399999999991</v>
      </c>
    </row>
    <row r="491" spans="1:11" ht="14.4" customHeight="1" x14ac:dyDescent="0.3">
      <c r="A491" s="661" t="s">
        <v>580</v>
      </c>
      <c r="B491" s="662" t="s">
        <v>581</v>
      </c>
      <c r="C491" s="663" t="s">
        <v>602</v>
      </c>
      <c r="D491" s="664" t="s">
        <v>2455</v>
      </c>
      <c r="E491" s="663" t="s">
        <v>6902</v>
      </c>
      <c r="F491" s="664" t="s">
        <v>6903</v>
      </c>
      <c r="G491" s="663" t="s">
        <v>4974</v>
      </c>
      <c r="H491" s="663" t="s">
        <v>4975</v>
      </c>
      <c r="I491" s="665">
        <v>140.11000000000001</v>
      </c>
      <c r="J491" s="665">
        <v>60</v>
      </c>
      <c r="K491" s="666">
        <v>8406.5399999999991</v>
      </c>
    </row>
    <row r="492" spans="1:11" ht="14.4" customHeight="1" x14ac:dyDescent="0.3">
      <c r="A492" s="661" t="s">
        <v>580</v>
      </c>
      <c r="B492" s="662" t="s">
        <v>581</v>
      </c>
      <c r="C492" s="663" t="s">
        <v>602</v>
      </c>
      <c r="D492" s="664" t="s">
        <v>2455</v>
      </c>
      <c r="E492" s="663" t="s">
        <v>6902</v>
      </c>
      <c r="F492" s="664" t="s">
        <v>6903</v>
      </c>
      <c r="G492" s="663" t="s">
        <v>4823</v>
      </c>
      <c r="H492" s="663" t="s">
        <v>4824</v>
      </c>
      <c r="I492" s="665">
        <v>11.105714285714287</v>
      </c>
      <c r="J492" s="665">
        <v>552</v>
      </c>
      <c r="K492" s="666">
        <v>6136.86</v>
      </c>
    </row>
    <row r="493" spans="1:11" ht="14.4" customHeight="1" x14ac:dyDescent="0.3">
      <c r="A493" s="661" t="s">
        <v>580</v>
      </c>
      <c r="B493" s="662" t="s">
        <v>581</v>
      </c>
      <c r="C493" s="663" t="s">
        <v>602</v>
      </c>
      <c r="D493" s="664" t="s">
        <v>2455</v>
      </c>
      <c r="E493" s="663" t="s">
        <v>6902</v>
      </c>
      <c r="F493" s="664" t="s">
        <v>6903</v>
      </c>
      <c r="G493" s="663" t="s">
        <v>4745</v>
      </c>
      <c r="H493" s="663" t="s">
        <v>4746</v>
      </c>
      <c r="I493" s="665">
        <v>191.13</v>
      </c>
      <c r="J493" s="665">
        <v>95</v>
      </c>
      <c r="K493" s="666">
        <v>18157.349999999999</v>
      </c>
    </row>
    <row r="494" spans="1:11" ht="14.4" customHeight="1" x14ac:dyDescent="0.3">
      <c r="A494" s="661" t="s">
        <v>580</v>
      </c>
      <c r="B494" s="662" t="s">
        <v>581</v>
      </c>
      <c r="C494" s="663" t="s">
        <v>602</v>
      </c>
      <c r="D494" s="664" t="s">
        <v>2455</v>
      </c>
      <c r="E494" s="663" t="s">
        <v>6902</v>
      </c>
      <c r="F494" s="664" t="s">
        <v>6903</v>
      </c>
      <c r="G494" s="663" t="s">
        <v>4827</v>
      </c>
      <c r="H494" s="663" t="s">
        <v>4828</v>
      </c>
      <c r="I494" s="665">
        <v>11.31</v>
      </c>
      <c r="J494" s="665">
        <v>60</v>
      </c>
      <c r="K494" s="666">
        <v>678.8</v>
      </c>
    </row>
    <row r="495" spans="1:11" ht="14.4" customHeight="1" x14ac:dyDescent="0.3">
      <c r="A495" s="661" t="s">
        <v>580</v>
      </c>
      <c r="B495" s="662" t="s">
        <v>581</v>
      </c>
      <c r="C495" s="663" t="s">
        <v>602</v>
      </c>
      <c r="D495" s="664" t="s">
        <v>2455</v>
      </c>
      <c r="E495" s="663" t="s">
        <v>6902</v>
      </c>
      <c r="F495" s="664" t="s">
        <v>6903</v>
      </c>
      <c r="G495" s="663" t="s">
        <v>4976</v>
      </c>
      <c r="H495" s="663" t="s">
        <v>4977</v>
      </c>
      <c r="I495" s="665">
        <v>749.27199999999993</v>
      </c>
      <c r="J495" s="665">
        <v>17</v>
      </c>
      <c r="K495" s="666">
        <v>12737.619999999999</v>
      </c>
    </row>
    <row r="496" spans="1:11" ht="14.4" customHeight="1" x14ac:dyDescent="0.3">
      <c r="A496" s="661" t="s">
        <v>580</v>
      </c>
      <c r="B496" s="662" t="s">
        <v>581</v>
      </c>
      <c r="C496" s="663" t="s">
        <v>602</v>
      </c>
      <c r="D496" s="664" t="s">
        <v>2455</v>
      </c>
      <c r="E496" s="663" t="s">
        <v>6902</v>
      </c>
      <c r="F496" s="664" t="s">
        <v>6903</v>
      </c>
      <c r="G496" s="663" t="s">
        <v>4978</v>
      </c>
      <c r="H496" s="663" t="s">
        <v>4979</v>
      </c>
      <c r="I496" s="665">
        <v>713.59750000000008</v>
      </c>
      <c r="J496" s="665">
        <v>23</v>
      </c>
      <c r="K496" s="666">
        <v>16412.75</v>
      </c>
    </row>
    <row r="497" spans="1:11" ht="14.4" customHeight="1" x14ac:dyDescent="0.3">
      <c r="A497" s="661" t="s">
        <v>580</v>
      </c>
      <c r="B497" s="662" t="s">
        <v>581</v>
      </c>
      <c r="C497" s="663" t="s">
        <v>602</v>
      </c>
      <c r="D497" s="664" t="s">
        <v>2455</v>
      </c>
      <c r="E497" s="663" t="s">
        <v>6902</v>
      </c>
      <c r="F497" s="664" t="s">
        <v>6903</v>
      </c>
      <c r="G497" s="663" t="s">
        <v>4787</v>
      </c>
      <c r="H497" s="663" t="s">
        <v>4788</v>
      </c>
      <c r="I497" s="665">
        <v>927.67399999999998</v>
      </c>
      <c r="J497" s="665">
        <v>14</v>
      </c>
      <c r="K497" s="666">
        <v>12987.46</v>
      </c>
    </row>
    <row r="498" spans="1:11" ht="14.4" customHeight="1" x14ac:dyDescent="0.3">
      <c r="A498" s="661" t="s">
        <v>580</v>
      </c>
      <c r="B498" s="662" t="s">
        <v>581</v>
      </c>
      <c r="C498" s="663" t="s">
        <v>602</v>
      </c>
      <c r="D498" s="664" t="s">
        <v>2455</v>
      </c>
      <c r="E498" s="663" t="s">
        <v>6902</v>
      </c>
      <c r="F498" s="664" t="s">
        <v>6903</v>
      </c>
      <c r="G498" s="663" t="s">
        <v>4980</v>
      </c>
      <c r="H498" s="663" t="s">
        <v>4981</v>
      </c>
      <c r="I498" s="665">
        <v>5.28</v>
      </c>
      <c r="J498" s="665">
        <v>20</v>
      </c>
      <c r="K498" s="666">
        <v>105.6</v>
      </c>
    </row>
    <row r="499" spans="1:11" ht="14.4" customHeight="1" x14ac:dyDescent="0.3">
      <c r="A499" s="661" t="s">
        <v>580</v>
      </c>
      <c r="B499" s="662" t="s">
        <v>581</v>
      </c>
      <c r="C499" s="663" t="s">
        <v>602</v>
      </c>
      <c r="D499" s="664" t="s">
        <v>2455</v>
      </c>
      <c r="E499" s="663" t="s">
        <v>6902</v>
      </c>
      <c r="F499" s="664" t="s">
        <v>6903</v>
      </c>
      <c r="G499" s="663" t="s">
        <v>4982</v>
      </c>
      <c r="H499" s="663" t="s">
        <v>4983</v>
      </c>
      <c r="I499" s="665">
        <v>16.21</v>
      </c>
      <c r="J499" s="665">
        <v>510</v>
      </c>
      <c r="K499" s="666">
        <v>8269.65</v>
      </c>
    </row>
    <row r="500" spans="1:11" ht="14.4" customHeight="1" x14ac:dyDescent="0.3">
      <c r="A500" s="661" t="s">
        <v>580</v>
      </c>
      <c r="B500" s="662" t="s">
        <v>581</v>
      </c>
      <c r="C500" s="663" t="s">
        <v>602</v>
      </c>
      <c r="D500" s="664" t="s">
        <v>2455</v>
      </c>
      <c r="E500" s="663" t="s">
        <v>6902</v>
      </c>
      <c r="F500" s="664" t="s">
        <v>6903</v>
      </c>
      <c r="G500" s="663" t="s">
        <v>4982</v>
      </c>
      <c r="H500" s="663" t="s">
        <v>4984</v>
      </c>
      <c r="I500" s="665">
        <v>16.21</v>
      </c>
      <c r="J500" s="665">
        <v>720</v>
      </c>
      <c r="K500" s="666">
        <v>11674.8</v>
      </c>
    </row>
    <row r="501" spans="1:11" ht="14.4" customHeight="1" x14ac:dyDescent="0.3">
      <c r="A501" s="661" t="s">
        <v>580</v>
      </c>
      <c r="B501" s="662" t="s">
        <v>581</v>
      </c>
      <c r="C501" s="663" t="s">
        <v>602</v>
      </c>
      <c r="D501" s="664" t="s">
        <v>2455</v>
      </c>
      <c r="E501" s="663" t="s">
        <v>6902</v>
      </c>
      <c r="F501" s="664" t="s">
        <v>6903</v>
      </c>
      <c r="G501" s="663" t="s">
        <v>4985</v>
      </c>
      <c r="H501" s="663" t="s">
        <v>4986</v>
      </c>
      <c r="I501" s="665">
        <v>5.63</v>
      </c>
      <c r="J501" s="665">
        <v>450</v>
      </c>
      <c r="K501" s="666">
        <v>2535.75</v>
      </c>
    </row>
    <row r="502" spans="1:11" ht="14.4" customHeight="1" x14ac:dyDescent="0.3">
      <c r="A502" s="661" t="s">
        <v>580</v>
      </c>
      <c r="B502" s="662" t="s">
        <v>581</v>
      </c>
      <c r="C502" s="663" t="s">
        <v>602</v>
      </c>
      <c r="D502" s="664" t="s">
        <v>2455</v>
      </c>
      <c r="E502" s="663" t="s">
        <v>6902</v>
      </c>
      <c r="F502" s="664" t="s">
        <v>6903</v>
      </c>
      <c r="G502" s="663" t="s">
        <v>4985</v>
      </c>
      <c r="H502" s="663" t="s">
        <v>4987</v>
      </c>
      <c r="I502" s="665">
        <v>5.6333333333333329</v>
      </c>
      <c r="J502" s="665">
        <v>810</v>
      </c>
      <c r="K502" s="666">
        <v>4564.3600000000006</v>
      </c>
    </row>
    <row r="503" spans="1:11" ht="14.4" customHeight="1" x14ac:dyDescent="0.3">
      <c r="A503" s="661" t="s">
        <v>580</v>
      </c>
      <c r="B503" s="662" t="s">
        <v>581</v>
      </c>
      <c r="C503" s="663" t="s">
        <v>602</v>
      </c>
      <c r="D503" s="664" t="s">
        <v>2455</v>
      </c>
      <c r="E503" s="663" t="s">
        <v>6902</v>
      </c>
      <c r="F503" s="664" t="s">
        <v>6903</v>
      </c>
      <c r="G503" s="663" t="s">
        <v>4988</v>
      </c>
      <c r="H503" s="663" t="s">
        <v>4989</v>
      </c>
      <c r="I503" s="665">
        <v>122.08</v>
      </c>
      <c r="J503" s="665">
        <v>10</v>
      </c>
      <c r="K503" s="666">
        <v>1220.8</v>
      </c>
    </row>
    <row r="504" spans="1:11" ht="14.4" customHeight="1" x14ac:dyDescent="0.3">
      <c r="A504" s="661" t="s">
        <v>580</v>
      </c>
      <c r="B504" s="662" t="s">
        <v>581</v>
      </c>
      <c r="C504" s="663" t="s">
        <v>602</v>
      </c>
      <c r="D504" s="664" t="s">
        <v>2455</v>
      </c>
      <c r="E504" s="663" t="s">
        <v>6902</v>
      </c>
      <c r="F504" s="664" t="s">
        <v>6903</v>
      </c>
      <c r="G504" s="663" t="s">
        <v>4749</v>
      </c>
      <c r="H504" s="663" t="s">
        <v>4750</v>
      </c>
      <c r="I504" s="665">
        <v>8.93</v>
      </c>
      <c r="J504" s="665">
        <v>20</v>
      </c>
      <c r="K504" s="666">
        <v>178.54</v>
      </c>
    </row>
    <row r="505" spans="1:11" ht="14.4" customHeight="1" x14ac:dyDescent="0.3">
      <c r="A505" s="661" t="s">
        <v>580</v>
      </c>
      <c r="B505" s="662" t="s">
        <v>581</v>
      </c>
      <c r="C505" s="663" t="s">
        <v>602</v>
      </c>
      <c r="D505" s="664" t="s">
        <v>2455</v>
      </c>
      <c r="E505" s="663" t="s">
        <v>6904</v>
      </c>
      <c r="F505" s="664" t="s">
        <v>6905</v>
      </c>
      <c r="G505" s="663" t="s">
        <v>4990</v>
      </c>
      <c r="H505" s="663" t="s">
        <v>4991</v>
      </c>
      <c r="I505" s="665">
        <v>4840</v>
      </c>
      <c r="J505" s="665">
        <v>3</v>
      </c>
      <c r="K505" s="666">
        <v>14520</v>
      </c>
    </row>
    <row r="506" spans="1:11" ht="14.4" customHeight="1" x14ac:dyDescent="0.3">
      <c r="A506" s="661" t="s">
        <v>580</v>
      </c>
      <c r="B506" s="662" t="s">
        <v>581</v>
      </c>
      <c r="C506" s="663" t="s">
        <v>602</v>
      </c>
      <c r="D506" s="664" t="s">
        <v>2455</v>
      </c>
      <c r="E506" s="663" t="s">
        <v>6904</v>
      </c>
      <c r="F506" s="664" t="s">
        <v>6905</v>
      </c>
      <c r="G506" s="663" t="s">
        <v>4992</v>
      </c>
      <c r="H506" s="663" t="s">
        <v>4993</v>
      </c>
      <c r="I506" s="665">
        <v>1846.4747368421056</v>
      </c>
      <c r="J506" s="665">
        <v>476</v>
      </c>
      <c r="K506" s="666">
        <v>878921.04</v>
      </c>
    </row>
    <row r="507" spans="1:11" ht="14.4" customHeight="1" x14ac:dyDescent="0.3">
      <c r="A507" s="661" t="s">
        <v>580</v>
      </c>
      <c r="B507" s="662" t="s">
        <v>581</v>
      </c>
      <c r="C507" s="663" t="s">
        <v>602</v>
      </c>
      <c r="D507" s="664" t="s">
        <v>2455</v>
      </c>
      <c r="E507" s="663" t="s">
        <v>6904</v>
      </c>
      <c r="F507" s="664" t="s">
        <v>6905</v>
      </c>
      <c r="G507" s="663" t="s">
        <v>4994</v>
      </c>
      <c r="H507" s="663" t="s">
        <v>4995</v>
      </c>
      <c r="I507" s="665">
        <v>1719.25</v>
      </c>
      <c r="J507" s="665">
        <v>120</v>
      </c>
      <c r="K507" s="666">
        <v>206310</v>
      </c>
    </row>
    <row r="508" spans="1:11" ht="14.4" customHeight="1" x14ac:dyDescent="0.3">
      <c r="A508" s="661" t="s">
        <v>580</v>
      </c>
      <c r="B508" s="662" t="s">
        <v>581</v>
      </c>
      <c r="C508" s="663" t="s">
        <v>602</v>
      </c>
      <c r="D508" s="664" t="s">
        <v>2455</v>
      </c>
      <c r="E508" s="663" t="s">
        <v>6904</v>
      </c>
      <c r="F508" s="664" t="s">
        <v>6905</v>
      </c>
      <c r="G508" s="663" t="s">
        <v>4797</v>
      </c>
      <c r="H508" s="663" t="s">
        <v>4798</v>
      </c>
      <c r="I508" s="665">
        <v>2.9814285714285718</v>
      </c>
      <c r="J508" s="665">
        <v>550</v>
      </c>
      <c r="K508" s="666">
        <v>1644.5</v>
      </c>
    </row>
    <row r="509" spans="1:11" ht="14.4" customHeight="1" x14ac:dyDescent="0.3">
      <c r="A509" s="661" t="s">
        <v>580</v>
      </c>
      <c r="B509" s="662" t="s">
        <v>581</v>
      </c>
      <c r="C509" s="663" t="s">
        <v>602</v>
      </c>
      <c r="D509" s="664" t="s">
        <v>2455</v>
      </c>
      <c r="E509" s="663" t="s">
        <v>6904</v>
      </c>
      <c r="F509" s="664" t="s">
        <v>6905</v>
      </c>
      <c r="G509" s="663" t="s">
        <v>4797</v>
      </c>
      <c r="H509" s="663" t="s">
        <v>4799</v>
      </c>
      <c r="I509" s="665">
        <v>2.7425000000000002</v>
      </c>
      <c r="J509" s="665">
        <v>400</v>
      </c>
      <c r="K509" s="666">
        <v>1097</v>
      </c>
    </row>
    <row r="510" spans="1:11" ht="14.4" customHeight="1" x14ac:dyDescent="0.3">
      <c r="A510" s="661" t="s">
        <v>580</v>
      </c>
      <c r="B510" s="662" t="s">
        <v>581</v>
      </c>
      <c r="C510" s="663" t="s">
        <v>602</v>
      </c>
      <c r="D510" s="664" t="s">
        <v>2455</v>
      </c>
      <c r="E510" s="663" t="s">
        <v>6904</v>
      </c>
      <c r="F510" s="664" t="s">
        <v>6905</v>
      </c>
      <c r="G510" s="663" t="s">
        <v>4996</v>
      </c>
      <c r="H510" s="663" t="s">
        <v>4997</v>
      </c>
      <c r="I510" s="665">
        <v>11.1625</v>
      </c>
      <c r="J510" s="665">
        <v>330</v>
      </c>
      <c r="K510" s="666">
        <v>3634.5</v>
      </c>
    </row>
    <row r="511" spans="1:11" ht="14.4" customHeight="1" x14ac:dyDescent="0.3">
      <c r="A511" s="661" t="s">
        <v>580</v>
      </c>
      <c r="B511" s="662" t="s">
        <v>581</v>
      </c>
      <c r="C511" s="663" t="s">
        <v>602</v>
      </c>
      <c r="D511" s="664" t="s">
        <v>2455</v>
      </c>
      <c r="E511" s="663" t="s">
        <v>6904</v>
      </c>
      <c r="F511" s="664" t="s">
        <v>6905</v>
      </c>
      <c r="G511" s="663" t="s">
        <v>4998</v>
      </c>
      <c r="H511" s="663" t="s">
        <v>4999</v>
      </c>
      <c r="I511" s="665">
        <v>9.65</v>
      </c>
      <c r="J511" s="665">
        <v>100</v>
      </c>
      <c r="K511" s="666">
        <v>965</v>
      </c>
    </row>
    <row r="512" spans="1:11" ht="14.4" customHeight="1" x14ac:dyDescent="0.3">
      <c r="A512" s="661" t="s">
        <v>580</v>
      </c>
      <c r="B512" s="662" t="s">
        <v>581</v>
      </c>
      <c r="C512" s="663" t="s">
        <v>602</v>
      </c>
      <c r="D512" s="664" t="s">
        <v>2455</v>
      </c>
      <c r="E512" s="663" t="s">
        <v>6904</v>
      </c>
      <c r="F512" s="664" t="s">
        <v>6905</v>
      </c>
      <c r="G512" s="663" t="s">
        <v>4610</v>
      </c>
      <c r="H512" s="663" t="s">
        <v>4611</v>
      </c>
      <c r="I512" s="665">
        <v>1.1000000000000001</v>
      </c>
      <c r="J512" s="665">
        <v>200</v>
      </c>
      <c r="K512" s="666">
        <v>220</v>
      </c>
    </row>
    <row r="513" spans="1:11" ht="14.4" customHeight="1" x14ac:dyDescent="0.3">
      <c r="A513" s="661" t="s">
        <v>580</v>
      </c>
      <c r="B513" s="662" t="s">
        <v>581</v>
      </c>
      <c r="C513" s="663" t="s">
        <v>602</v>
      </c>
      <c r="D513" s="664" t="s">
        <v>2455</v>
      </c>
      <c r="E513" s="663" t="s">
        <v>6904</v>
      </c>
      <c r="F513" s="664" t="s">
        <v>6905</v>
      </c>
      <c r="G513" s="663" t="s">
        <v>4612</v>
      </c>
      <c r="H513" s="663" t="s">
        <v>4613</v>
      </c>
      <c r="I513" s="665">
        <v>1.6742857142857142</v>
      </c>
      <c r="J513" s="665">
        <v>900</v>
      </c>
      <c r="K513" s="666">
        <v>1507</v>
      </c>
    </row>
    <row r="514" spans="1:11" ht="14.4" customHeight="1" x14ac:dyDescent="0.3">
      <c r="A514" s="661" t="s">
        <v>580</v>
      </c>
      <c r="B514" s="662" t="s">
        <v>581</v>
      </c>
      <c r="C514" s="663" t="s">
        <v>602</v>
      </c>
      <c r="D514" s="664" t="s">
        <v>2455</v>
      </c>
      <c r="E514" s="663" t="s">
        <v>6904</v>
      </c>
      <c r="F514" s="664" t="s">
        <v>6905</v>
      </c>
      <c r="G514" s="663" t="s">
        <v>4616</v>
      </c>
      <c r="H514" s="663" t="s">
        <v>4617</v>
      </c>
      <c r="I514" s="665">
        <v>0.67</v>
      </c>
      <c r="J514" s="665">
        <v>200</v>
      </c>
      <c r="K514" s="666">
        <v>134</v>
      </c>
    </row>
    <row r="515" spans="1:11" ht="14.4" customHeight="1" x14ac:dyDescent="0.3">
      <c r="A515" s="661" t="s">
        <v>580</v>
      </c>
      <c r="B515" s="662" t="s">
        <v>581</v>
      </c>
      <c r="C515" s="663" t="s">
        <v>602</v>
      </c>
      <c r="D515" s="664" t="s">
        <v>2455</v>
      </c>
      <c r="E515" s="663" t="s">
        <v>6904</v>
      </c>
      <c r="F515" s="664" t="s">
        <v>6905</v>
      </c>
      <c r="G515" s="663" t="s">
        <v>4870</v>
      </c>
      <c r="H515" s="663" t="s">
        <v>4871</v>
      </c>
      <c r="I515" s="665">
        <v>22.53</v>
      </c>
      <c r="J515" s="665">
        <v>90</v>
      </c>
      <c r="K515" s="666">
        <v>2027.6999999999998</v>
      </c>
    </row>
    <row r="516" spans="1:11" ht="14.4" customHeight="1" x14ac:dyDescent="0.3">
      <c r="A516" s="661" t="s">
        <v>580</v>
      </c>
      <c r="B516" s="662" t="s">
        <v>581</v>
      </c>
      <c r="C516" s="663" t="s">
        <v>602</v>
      </c>
      <c r="D516" s="664" t="s">
        <v>2455</v>
      </c>
      <c r="E516" s="663" t="s">
        <v>6904</v>
      </c>
      <c r="F516" s="664" t="s">
        <v>6905</v>
      </c>
      <c r="G516" s="663" t="s">
        <v>5000</v>
      </c>
      <c r="H516" s="663" t="s">
        <v>5001</v>
      </c>
      <c r="I516" s="665">
        <v>68.540000000000006</v>
      </c>
      <c r="J516" s="665">
        <v>2</v>
      </c>
      <c r="K516" s="666">
        <v>137.08000000000001</v>
      </c>
    </row>
    <row r="517" spans="1:11" ht="14.4" customHeight="1" x14ac:dyDescent="0.3">
      <c r="A517" s="661" t="s">
        <v>580</v>
      </c>
      <c r="B517" s="662" t="s">
        <v>581</v>
      </c>
      <c r="C517" s="663" t="s">
        <v>602</v>
      </c>
      <c r="D517" s="664" t="s">
        <v>2455</v>
      </c>
      <c r="E517" s="663" t="s">
        <v>6904</v>
      </c>
      <c r="F517" s="664" t="s">
        <v>6905</v>
      </c>
      <c r="G517" s="663" t="s">
        <v>4800</v>
      </c>
      <c r="H517" s="663" t="s">
        <v>4801</v>
      </c>
      <c r="I517" s="665">
        <v>34.001428571428569</v>
      </c>
      <c r="J517" s="665">
        <v>830</v>
      </c>
      <c r="K517" s="666">
        <v>28222.05</v>
      </c>
    </row>
    <row r="518" spans="1:11" ht="14.4" customHeight="1" x14ac:dyDescent="0.3">
      <c r="A518" s="661" t="s">
        <v>580</v>
      </c>
      <c r="B518" s="662" t="s">
        <v>581</v>
      </c>
      <c r="C518" s="663" t="s">
        <v>602</v>
      </c>
      <c r="D518" s="664" t="s">
        <v>2455</v>
      </c>
      <c r="E518" s="663" t="s">
        <v>6904</v>
      </c>
      <c r="F518" s="664" t="s">
        <v>6905</v>
      </c>
      <c r="G518" s="663" t="s">
        <v>5002</v>
      </c>
      <c r="H518" s="663" t="s">
        <v>5003</v>
      </c>
      <c r="I518" s="665">
        <v>2.04</v>
      </c>
      <c r="J518" s="665">
        <v>0</v>
      </c>
      <c r="K518" s="666">
        <v>0</v>
      </c>
    </row>
    <row r="519" spans="1:11" ht="14.4" customHeight="1" x14ac:dyDescent="0.3">
      <c r="A519" s="661" t="s">
        <v>580</v>
      </c>
      <c r="B519" s="662" t="s">
        <v>581</v>
      </c>
      <c r="C519" s="663" t="s">
        <v>602</v>
      </c>
      <c r="D519" s="664" t="s">
        <v>2455</v>
      </c>
      <c r="E519" s="663" t="s">
        <v>6904</v>
      </c>
      <c r="F519" s="664" t="s">
        <v>6905</v>
      </c>
      <c r="G519" s="663" t="s">
        <v>5004</v>
      </c>
      <c r="H519" s="663" t="s">
        <v>5005</v>
      </c>
      <c r="I519" s="665">
        <v>4.2150000000000007</v>
      </c>
      <c r="J519" s="665">
        <v>260</v>
      </c>
      <c r="K519" s="666">
        <v>1099.3399999999999</v>
      </c>
    </row>
    <row r="520" spans="1:11" ht="14.4" customHeight="1" x14ac:dyDescent="0.3">
      <c r="A520" s="661" t="s">
        <v>580</v>
      </c>
      <c r="B520" s="662" t="s">
        <v>581</v>
      </c>
      <c r="C520" s="663" t="s">
        <v>602</v>
      </c>
      <c r="D520" s="664" t="s">
        <v>2455</v>
      </c>
      <c r="E520" s="663" t="s">
        <v>6904</v>
      </c>
      <c r="F520" s="664" t="s">
        <v>6905</v>
      </c>
      <c r="G520" s="663" t="s">
        <v>5006</v>
      </c>
      <c r="H520" s="663" t="s">
        <v>5007</v>
      </c>
      <c r="I520" s="665">
        <v>2.9</v>
      </c>
      <c r="J520" s="665">
        <v>400</v>
      </c>
      <c r="K520" s="666">
        <v>1160</v>
      </c>
    </row>
    <row r="521" spans="1:11" ht="14.4" customHeight="1" x14ac:dyDescent="0.3">
      <c r="A521" s="661" t="s">
        <v>580</v>
      </c>
      <c r="B521" s="662" t="s">
        <v>581</v>
      </c>
      <c r="C521" s="663" t="s">
        <v>602</v>
      </c>
      <c r="D521" s="664" t="s">
        <v>2455</v>
      </c>
      <c r="E521" s="663" t="s">
        <v>6904</v>
      </c>
      <c r="F521" s="664" t="s">
        <v>6905</v>
      </c>
      <c r="G521" s="663" t="s">
        <v>5008</v>
      </c>
      <c r="H521" s="663" t="s">
        <v>5009</v>
      </c>
      <c r="I521" s="665">
        <v>2.9071428571428575</v>
      </c>
      <c r="J521" s="665">
        <v>1100</v>
      </c>
      <c r="K521" s="666">
        <v>3197</v>
      </c>
    </row>
    <row r="522" spans="1:11" ht="14.4" customHeight="1" x14ac:dyDescent="0.3">
      <c r="A522" s="661" t="s">
        <v>580</v>
      </c>
      <c r="B522" s="662" t="s">
        <v>581</v>
      </c>
      <c r="C522" s="663" t="s">
        <v>602</v>
      </c>
      <c r="D522" s="664" t="s">
        <v>2455</v>
      </c>
      <c r="E522" s="663" t="s">
        <v>6904</v>
      </c>
      <c r="F522" s="664" t="s">
        <v>6905</v>
      </c>
      <c r="G522" s="663" t="s">
        <v>5010</v>
      </c>
      <c r="H522" s="663" t="s">
        <v>5011</v>
      </c>
      <c r="I522" s="665">
        <v>2.9020000000000001</v>
      </c>
      <c r="J522" s="665">
        <v>800</v>
      </c>
      <c r="K522" s="666">
        <v>2322</v>
      </c>
    </row>
    <row r="523" spans="1:11" ht="14.4" customHeight="1" x14ac:dyDescent="0.3">
      <c r="A523" s="661" t="s">
        <v>580</v>
      </c>
      <c r="B523" s="662" t="s">
        <v>581</v>
      </c>
      <c r="C523" s="663" t="s">
        <v>602</v>
      </c>
      <c r="D523" s="664" t="s">
        <v>2455</v>
      </c>
      <c r="E523" s="663" t="s">
        <v>6904</v>
      </c>
      <c r="F523" s="664" t="s">
        <v>6905</v>
      </c>
      <c r="G523" s="663" t="s">
        <v>5012</v>
      </c>
      <c r="H523" s="663" t="s">
        <v>5013</v>
      </c>
      <c r="I523" s="665">
        <v>68.281249999999986</v>
      </c>
      <c r="J523" s="665">
        <v>552</v>
      </c>
      <c r="K523" s="666">
        <v>37691.530000000006</v>
      </c>
    </row>
    <row r="524" spans="1:11" ht="14.4" customHeight="1" x14ac:dyDescent="0.3">
      <c r="A524" s="661" t="s">
        <v>580</v>
      </c>
      <c r="B524" s="662" t="s">
        <v>581</v>
      </c>
      <c r="C524" s="663" t="s">
        <v>602</v>
      </c>
      <c r="D524" s="664" t="s">
        <v>2455</v>
      </c>
      <c r="E524" s="663" t="s">
        <v>6904</v>
      </c>
      <c r="F524" s="664" t="s">
        <v>6905</v>
      </c>
      <c r="G524" s="663" t="s">
        <v>5014</v>
      </c>
      <c r="H524" s="663" t="s">
        <v>5015</v>
      </c>
      <c r="I524" s="665">
        <v>91.72</v>
      </c>
      <c r="J524" s="665">
        <v>3</v>
      </c>
      <c r="K524" s="666">
        <v>275.14999999999998</v>
      </c>
    </row>
    <row r="525" spans="1:11" ht="14.4" customHeight="1" x14ac:dyDescent="0.3">
      <c r="A525" s="661" t="s">
        <v>580</v>
      </c>
      <c r="B525" s="662" t="s">
        <v>581</v>
      </c>
      <c r="C525" s="663" t="s">
        <v>602</v>
      </c>
      <c r="D525" s="664" t="s">
        <v>2455</v>
      </c>
      <c r="E525" s="663" t="s">
        <v>6904</v>
      </c>
      <c r="F525" s="664" t="s">
        <v>6905</v>
      </c>
      <c r="G525" s="663" t="s">
        <v>4663</v>
      </c>
      <c r="H525" s="663" t="s">
        <v>4664</v>
      </c>
      <c r="I525" s="665">
        <v>12.102999999999998</v>
      </c>
      <c r="J525" s="665">
        <v>325</v>
      </c>
      <c r="K525" s="666">
        <v>3933.4500000000003</v>
      </c>
    </row>
    <row r="526" spans="1:11" ht="14.4" customHeight="1" x14ac:dyDescent="0.3">
      <c r="A526" s="661" t="s">
        <v>580</v>
      </c>
      <c r="B526" s="662" t="s">
        <v>581</v>
      </c>
      <c r="C526" s="663" t="s">
        <v>602</v>
      </c>
      <c r="D526" s="664" t="s">
        <v>2455</v>
      </c>
      <c r="E526" s="663" t="s">
        <v>6904</v>
      </c>
      <c r="F526" s="664" t="s">
        <v>6905</v>
      </c>
      <c r="G526" s="663" t="s">
        <v>5016</v>
      </c>
      <c r="H526" s="663" t="s">
        <v>5017</v>
      </c>
      <c r="I526" s="665">
        <v>0.12000000000000005</v>
      </c>
      <c r="J526" s="665">
        <v>180</v>
      </c>
      <c r="K526" s="666">
        <v>21.780000000000008</v>
      </c>
    </row>
    <row r="527" spans="1:11" ht="14.4" customHeight="1" x14ac:dyDescent="0.3">
      <c r="A527" s="661" t="s">
        <v>580</v>
      </c>
      <c r="B527" s="662" t="s">
        <v>581</v>
      </c>
      <c r="C527" s="663" t="s">
        <v>602</v>
      </c>
      <c r="D527" s="664" t="s">
        <v>2455</v>
      </c>
      <c r="E527" s="663" t="s">
        <v>6904</v>
      </c>
      <c r="F527" s="664" t="s">
        <v>6905</v>
      </c>
      <c r="G527" s="663" t="s">
        <v>5018</v>
      </c>
      <c r="H527" s="663" t="s">
        <v>5019</v>
      </c>
      <c r="I527" s="665">
        <v>0.12000000000000005</v>
      </c>
      <c r="J527" s="665">
        <v>160</v>
      </c>
      <c r="K527" s="666">
        <v>19.360000000000007</v>
      </c>
    </row>
    <row r="528" spans="1:11" ht="14.4" customHeight="1" x14ac:dyDescent="0.3">
      <c r="A528" s="661" t="s">
        <v>580</v>
      </c>
      <c r="B528" s="662" t="s">
        <v>581</v>
      </c>
      <c r="C528" s="663" t="s">
        <v>602</v>
      </c>
      <c r="D528" s="664" t="s">
        <v>2455</v>
      </c>
      <c r="E528" s="663" t="s">
        <v>6904</v>
      </c>
      <c r="F528" s="664" t="s">
        <v>6905</v>
      </c>
      <c r="G528" s="663" t="s">
        <v>5020</v>
      </c>
      <c r="H528" s="663" t="s">
        <v>5021</v>
      </c>
      <c r="I528" s="665">
        <v>0.12000000000000005</v>
      </c>
      <c r="J528" s="665">
        <v>180</v>
      </c>
      <c r="K528" s="666">
        <v>21.780000000000008</v>
      </c>
    </row>
    <row r="529" spans="1:11" ht="14.4" customHeight="1" x14ac:dyDescent="0.3">
      <c r="A529" s="661" t="s">
        <v>580</v>
      </c>
      <c r="B529" s="662" t="s">
        <v>581</v>
      </c>
      <c r="C529" s="663" t="s">
        <v>602</v>
      </c>
      <c r="D529" s="664" t="s">
        <v>2455</v>
      </c>
      <c r="E529" s="663" t="s">
        <v>6904</v>
      </c>
      <c r="F529" s="664" t="s">
        <v>6905</v>
      </c>
      <c r="G529" s="663" t="s">
        <v>5022</v>
      </c>
      <c r="H529" s="663" t="s">
        <v>5023</v>
      </c>
      <c r="I529" s="665">
        <v>0.12000000000000005</v>
      </c>
      <c r="J529" s="665">
        <v>160</v>
      </c>
      <c r="K529" s="666">
        <v>19.360000000000007</v>
      </c>
    </row>
    <row r="530" spans="1:11" ht="14.4" customHeight="1" x14ac:dyDescent="0.3">
      <c r="A530" s="661" t="s">
        <v>580</v>
      </c>
      <c r="B530" s="662" t="s">
        <v>581</v>
      </c>
      <c r="C530" s="663" t="s">
        <v>602</v>
      </c>
      <c r="D530" s="664" t="s">
        <v>2455</v>
      </c>
      <c r="E530" s="663" t="s">
        <v>6904</v>
      </c>
      <c r="F530" s="664" t="s">
        <v>6905</v>
      </c>
      <c r="G530" s="663" t="s">
        <v>5024</v>
      </c>
      <c r="H530" s="663" t="s">
        <v>5025</v>
      </c>
      <c r="I530" s="665">
        <v>1588</v>
      </c>
      <c r="J530" s="665">
        <v>160</v>
      </c>
      <c r="K530" s="666">
        <v>254080.17000000004</v>
      </c>
    </row>
    <row r="531" spans="1:11" ht="14.4" customHeight="1" x14ac:dyDescent="0.3">
      <c r="A531" s="661" t="s">
        <v>580</v>
      </c>
      <c r="B531" s="662" t="s">
        <v>581</v>
      </c>
      <c r="C531" s="663" t="s">
        <v>602</v>
      </c>
      <c r="D531" s="664" t="s">
        <v>2455</v>
      </c>
      <c r="E531" s="663" t="s">
        <v>6904</v>
      </c>
      <c r="F531" s="664" t="s">
        <v>6905</v>
      </c>
      <c r="G531" s="663" t="s">
        <v>5026</v>
      </c>
      <c r="H531" s="663" t="s">
        <v>5027</v>
      </c>
      <c r="I531" s="665">
        <v>2166</v>
      </c>
      <c r="J531" s="665">
        <v>180</v>
      </c>
      <c r="K531" s="666">
        <v>389880.35000000003</v>
      </c>
    </row>
    <row r="532" spans="1:11" ht="14.4" customHeight="1" x14ac:dyDescent="0.3">
      <c r="A532" s="661" t="s">
        <v>580</v>
      </c>
      <c r="B532" s="662" t="s">
        <v>581</v>
      </c>
      <c r="C532" s="663" t="s">
        <v>602</v>
      </c>
      <c r="D532" s="664" t="s">
        <v>2455</v>
      </c>
      <c r="E532" s="663" t="s">
        <v>6904</v>
      </c>
      <c r="F532" s="664" t="s">
        <v>6905</v>
      </c>
      <c r="G532" s="663" t="s">
        <v>4673</v>
      </c>
      <c r="H532" s="663" t="s">
        <v>4674</v>
      </c>
      <c r="I532" s="665">
        <v>21.231666666666666</v>
      </c>
      <c r="J532" s="665">
        <v>210</v>
      </c>
      <c r="K532" s="666">
        <v>4458.7299999999996</v>
      </c>
    </row>
    <row r="533" spans="1:11" ht="14.4" customHeight="1" x14ac:dyDescent="0.3">
      <c r="A533" s="661" t="s">
        <v>580</v>
      </c>
      <c r="B533" s="662" t="s">
        <v>581</v>
      </c>
      <c r="C533" s="663" t="s">
        <v>602</v>
      </c>
      <c r="D533" s="664" t="s">
        <v>2455</v>
      </c>
      <c r="E533" s="663" t="s">
        <v>6904</v>
      </c>
      <c r="F533" s="664" t="s">
        <v>6905</v>
      </c>
      <c r="G533" s="663" t="s">
        <v>5028</v>
      </c>
      <c r="H533" s="663" t="s">
        <v>5029</v>
      </c>
      <c r="I533" s="665">
        <v>17.301111111111112</v>
      </c>
      <c r="J533" s="665">
        <v>1500</v>
      </c>
      <c r="K533" s="666">
        <v>25955.099999999995</v>
      </c>
    </row>
    <row r="534" spans="1:11" ht="14.4" customHeight="1" x14ac:dyDescent="0.3">
      <c r="A534" s="661" t="s">
        <v>580</v>
      </c>
      <c r="B534" s="662" t="s">
        <v>581</v>
      </c>
      <c r="C534" s="663" t="s">
        <v>602</v>
      </c>
      <c r="D534" s="664" t="s">
        <v>2455</v>
      </c>
      <c r="E534" s="663" t="s">
        <v>6904</v>
      </c>
      <c r="F534" s="664" t="s">
        <v>6905</v>
      </c>
      <c r="G534" s="663" t="s">
        <v>4903</v>
      </c>
      <c r="H534" s="663" t="s">
        <v>4904</v>
      </c>
      <c r="I534" s="665">
        <v>0.47</v>
      </c>
      <c r="J534" s="665">
        <v>100</v>
      </c>
      <c r="K534" s="666">
        <v>47</v>
      </c>
    </row>
    <row r="535" spans="1:11" ht="14.4" customHeight="1" x14ac:dyDescent="0.3">
      <c r="A535" s="661" t="s">
        <v>580</v>
      </c>
      <c r="B535" s="662" t="s">
        <v>581</v>
      </c>
      <c r="C535" s="663" t="s">
        <v>602</v>
      </c>
      <c r="D535" s="664" t="s">
        <v>2455</v>
      </c>
      <c r="E535" s="663" t="s">
        <v>6904</v>
      </c>
      <c r="F535" s="664" t="s">
        <v>6905</v>
      </c>
      <c r="G535" s="663" t="s">
        <v>5030</v>
      </c>
      <c r="H535" s="663" t="s">
        <v>5031</v>
      </c>
      <c r="I535" s="665">
        <v>2.335</v>
      </c>
      <c r="J535" s="665">
        <v>150</v>
      </c>
      <c r="K535" s="666">
        <v>350.09000000000003</v>
      </c>
    </row>
    <row r="536" spans="1:11" ht="14.4" customHeight="1" x14ac:dyDescent="0.3">
      <c r="A536" s="661" t="s">
        <v>580</v>
      </c>
      <c r="B536" s="662" t="s">
        <v>581</v>
      </c>
      <c r="C536" s="663" t="s">
        <v>602</v>
      </c>
      <c r="D536" s="664" t="s">
        <v>2455</v>
      </c>
      <c r="E536" s="663" t="s">
        <v>6904</v>
      </c>
      <c r="F536" s="664" t="s">
        <v>6905</v>
      </c>
      <c r="G536" s="663" t="s">
        <v>5032</v>
      </c>
      <c r="H536" s="663" t="s">
        <v>5033</v>
      </c>
      <c r="I536" s="665">
        <v>699.38</v>
      </c>
      <c r="J536" s="665">
        <v>2</v>
      </c>
      <c r="K536" s="666">
        <v>1398.76</v>
      </c>
    </row>
    <row r="537" spans="1:11" ht="14.4" customHeight="1" x14ac:dyDescent="0.3">
      <c r="A537" s="661" t="s">
        <v>580</v>
      </c>
      <c r="B537" s="662" t="s">
        <v>581</v>
      </c>
      <c r="C537" s="663" t="s">
        <v>602</v>
      </c>
      <c r="D537" s="664" t="s">
        <v>2455</v>
      </c>
      <c r="E537" s="663" t="s">
        <v>6904</v>
      </c>
      <c r="F537" s="664" t="s">
        <v>6905</v>
      </c>
      <c r="G537" s="663" t="s">
        <v>5034</v>
      </c>
      <c r="H537" s="663" t="s">
        <v>5035</v>
      </c>
      <c r="I537" s="665">
        <v>30.86</v>
      </c>
      <c r="J537" s="665">
        <v>150</v>
      </c>
      <c r="K537" s="666">
        <v>4628.25</v>
      </c>
    </row>
    <row r="538" spans="1:11" ht="14.4" customHeight="1" x14ac:dyDescent="0.3">
      <c r="A538" s="661" t="s">
        <v>580</v>
      </c>
      <c r="B538" s="662" t="s">
        <v>581</v>
      </c>
      <c r="C538" s="663" t="s">
        <v>602</v>
      </c>
      <c r="D538" s="664" t="s">
        <v>2455</v>
      </c>
      <c r="E538" s="663" t="s">
        <v>6904</v>
      </c>
      <c r="F538" s="664" t="s">
        <v>6905</v>
      </c>
      <c r="G538" s="663" t="s">
        <v>5036</v>
      </c>
      <c r="H538" s="663" t="s">
        <v>5037</v>
      </c>
      <c r="I538" s="665">
        <v>1210</v>
      </c>
      <c r="J538" s="665">
        <v>75</v>
      </c>
      <c r="K538" s="666">
        <v>90750</v>
      </c>
    </row>
    <row r="539" spans="1:11" ht="14.4" customHeight="1" x14ac:dyDescent="0.3">
      <c r="A539" s="661" t="s">
        <v>580</v>
      </c>
      <c r="B539" s="662" t="s">
        <v>581</v>
      </c>
      <c r="C539" s="663" t="s">
        <v>602</v>
      </c>
      <c r="D539" s="664" t="s">
        <v>2455</v>
      </c>
      <c r="E539" s="663" t="s">
        <v>6904</v>
      </c>
      <c r="F539" s="664" t="s">
        <v>6905</v>
      </c>
      <c r="G539" s="663" t="s">
        <v>5038</v>
      </c>
      <c r="H539" s="663" t="s">
        <v>5039</v>
      </c>
      <c r="I539" s="665">
        <v>1259.01</v>
      </c>
      <c r="J539" s="665">
        <v>3</v>
      </c>
      <c r="K539" s="666">
        <v>3777.0299999999997</v>
      </c>
    </row>
    <row r="540" spans="1:11" ht="14.4" customHeight="1" x14ac:dyDescent="0.3">
      <c r="A540" s="661" t="s">
        <v>580</v>
      </c>
      <c r="B540" s="662" t="s">
        <v>581</v>
      </c>
      <c r="C540" s="663" t="s">
        <v>602</v>
      </c>
      <c r="D540" s="664" t="s">
        <v>2455</v>
      </c>
      <c r="E540" s="663" t="s">
        <v>6904</v>
      </c>
      <c r="F540" s="664" t="s">
        <v>6905</v>
      </c>
      <c r="G540" s="663" t="s">
        <v>5040</v>
      </c>
      <c r="H540" s="663" t="s">
        <v>5041</v>
      </c>
      <c r="I540" s="665">
        <v>2904</v>
      </c>
      <c r="J540" s="665">
        <v>35</v>
      </c>
      <c r="K540" s="666">
        <v>101640</v>
      </c>
    </row>
    <row r="541" spans="1:11" ht="14.4" customHeight="1" x14ac:dyDescent="0.3">
      <c r="A541" s="661" t="s">
        <v>580</v>
      </c>
      <c r="B541" s="662" t="s">
        <v>581</v>
      </c>
      <c r="C541" s="663" t="s">
        <v>602</v>
      </c>
      <c r="D541" s="664" t="s">
        <v>2455</v>
      </c>
      <c r="E541" s="663" t="s">
        <v>6904</v>
      </c>
      <c r="F541" s="664" t="s">
        <v>6905</v>
      </c>
      <c r="G541" s="663" t="s">
        <v>5042</v>
      </c>
      <c r="H541" s="663" t="s">
        <v>5043</v>
      </c>
      <c r="I541" s="665">
        <v>2904</v>
      </c>
      <c r="J541" s="665">
        <v>80</v>
      </c>
      <c r="K541" s="666">
        <v>232320</v>
      </c>
    </row>
    <row r="542" spans="1:11" ht="14.4" customHeight="1" x14ac:dyDescent="0.3">
      <c r="A542" s="661" t="s">
        <v>580</v>
      </c>
      <c r="B542" s="662" t="s">
        <v>581</v>
      </c>
      <c r="C542" s="663" t="s">
        <v>602</v>
      </c>
      <c r="D542" s="664" t="s">
        <v>2455</v>
      </c>
      <c r="E542" s="663" t="s">
        <v>6904</v>
      </c>
      <c r="F542" s="664" t="s">
        <v>6905</v>
      </c>
      <c r="G542" s="663" t="s">
        <v>5044</v>
      </c>
      <c r="H542" s="663" t="s">
        <v>5045</v>
      </c>
      <c r="I542" s="665">
        <v>547.4</v>
      </c>
      <c r="J542" s="665">
        <v>80</v>
      </c>
      <c r="K542" s="666">
        <v>43792.299999999996</v>
      </c>
    </row>
    <row r="543" spans="1:11" ht="14.4" customHeight="1" x14ac:dyDescent="0.3">
      <c r="A543" s="661" t="s">
        <v>580</v>
      </c>
      <c r="B543" s="662" t="s">
        <v>581</v>
      </c>
      <c r="C543" s="663" t="s">
        <v>602</v>
      </c>
      <c r="D543" s="664" t="s">
        <v>2455</v>
      </c>
      <c r="E543" s="663" t="s">
        <v>6904</v>
      </c>
      <c r="F543" s="664" t="s">
        <v>6905</v>
      </c>
      <c r="G543" s="663" t="s">
        <v>5046</v>
      </c>
      <c r="H543" s="663" t="s">
        <v>5047</v>
      </c>
      <c r="I543" s="665">
        <v>4840</v>
      </c>
      <c r="J543" s="665">
        <v>62</v>
      </c>
      <c r="K543" s="666">
        <v>300080</v>
      </c>
    </row>
    <row r="544" spans="1:11" ht="14.4" customHeight="1" x14ac:dyDescent="0.3">
      <c r="A544" s="661" t="s">
        <v>580</v>
      </c>
      <c r="B544" s="662" t="s">
        <v>581</v>
      </c>
      <c r="C544" s="663" t="s">
        <v>602</v>
      </c>
      <c r="D544" s="664" t="s">
        <v>2455</v>
      </c>
      <c r="E544" s="663" t="s">
        <v>6904</v>
      </c>
      <c r="F544" s="664" t="s">
        <v>6905</v>
      </c>
      <c r="G544" s="663" t="s">
        <v>5048</v>
      </c>
      <c r="H544" s="663" t="s">
        <v>5049</v>
      </c>
      <c r="I544" s="665">
        <v>8.35</v>
      </c>
      <c r="J544" s="665">
        <v>10</v>
      </c>
      <c r="K544" s="666">
        <v>83.5</v>
      </c>
    </row>
    <row r="545" spans="1:11" ht="14.4" customHeight="1" x14ac:dyDescent="0.3">
      <c r="A545" s="661" t="s">
        <v>580</v>
      </c>
      <c r="B545" s="662" t="s">
        <v>581</v>
      </c>
      <c r="C545" s="663" t="s">
        <v>602</v>
      </c>
      <c r="D545" s="664" t="s">
        <v>2455</v>
      </c>
      <c r="E545" s="663" t="s">
        <v>6904</v>
      </c>
      <c r="F545" s="664" t="s">
        <v>6905</v>
      </c>
      <c r="G545" s="663" t="s">
        <v>5050</v>
      </c>
      <c r="H545" s="663" t="s">
        <v>5051</v>
      </c>
      <c r="I545" s="665">
        <v>3028.6</v>
      </c>
      <c r="J545" s="665">
        <v>1</v>
      </c>
      <c r="K545" s="666">
        <v>3028.6</v>
      </c>
    </row>
    <row r="546" spans="1:11" ht="14.4" customHeight="1" x14ac:dyDescent="0.3">
      <c r="A546" s="661" t="s">
        <v>580</v>
      </c>
      <c r="B546" s="662" t="s">
        <v>581</v>
      </c>
      <c r="C546" s="663" t="s">
        <v>602</v>
      </c>
      <c r="D546" s="664" t="s">
        <v>2455</v>
      </c>
      <c r="E546" s="663" t="s">
        <v>6904</v>
      </c>
      <c r="F546" s="664" t="s">
        <v>6905</v>
      </c>
      <c r="G546" s="663" t="s">
        <v>5052</v>
      </c>
      <c r="H546" s="663" t="s">
        <v>5053</v>
      </c>
      <c r="I546" s="665">
        <v>575</v>
      </c>
      <c r="J546" s="665">
        <v>12</v>
      </c>
      <c r="K546" s="666">
        <v>6900</v>
      </c>
    </row>
    <row r="547" spans="1:11" ht="14.4" customHeight="1" x14ac:dyDescent="0.3">
      <c r="A547" s="661" t="s">
        <v>580</v>
      </c>
      <c r="B547" s="662" t="s">
        <v>581</v>
      </c>
      <c r="C547" s="663" t="s">
        <v>602</v>
      </c>
      <c r="D547" s="664" t="s">
        <v>2455</v>
      </c>
      <c r="E547" s="663" t="s">
        <v>6904</v>
      </c>
      <c r="F547" s="664" t="s">
        <v>6905</v>
      </c>
      <c r="G547" s="663" t="s">
        <v>5054</v>
      </c>
      <c r="H547" s="663" t="s">
        <v>5055</v>
      </c>
      <c r="I547" s="665">
        <v>804.91959016393446</v>
      </c>
      <c r="J547" s="665">
        <v>123</v>
      </c>
      <c r="K547" s="666">
        <v>99005.19</v>
      </c>
    </row>
    <row r="548" spans="1:11" ht="14.4" customHeight="1" x14ac:dyDescent="0.3">
      <c r="A548" s="661" t="s">
        <v>580</v>
      </c>
      <c r="B548" s="662" t="s">
        <v>581</v>
      </c>
      <c r="C548" s="663" t="s">
        <v>602</v>
      </c>
      <c r="D548" s="664" t="s">
        <v>2455</v>
      </c>
      <c r="E548" s="663" t="s">
        <v>6904</v>
      </c>
      <c r="F548" s="664" t="s">
        <v>6905</v>
      </c>
      <c r="G548" s="663" t="s">
        <v>5056</v>
      </c>
      <c r="H548" s="663" t="s">
        <v>5057</v>
      </c>
      <c r="I548" s="665">
        <v>4235</v>
      </c>
      <c r="J548" s="665">
        <v>6</v>
      </c>
      <c r="K548" s="666">
        <v>25410</v>
      </c>
    </row>
    <row r="549" spans="1:11" ht="14.4" customHeight="1" x14ac:dyDescent="0.3">
      <c r="A549" s="661" t="s">
        <v>580</v>
      </c>
      <c r="B549" s="662" t="s">
        <v>581</v>
      </c>
      <c r="C549" s="663" t="s">
        <v>602</v>
      </c>
      <c r="D549" s="664" t="s">
        <v>2455</v>
      </c>
      <c r="E549" s="663" t="s">
        <v>6904</v>
      </c>
      <c r="F549" s="664" t="s">
        <v>6905</v>
      </c>
      <c r="G549" s="663" t="s">
        <v>5058</v>
      </c>
      <c r="H549" s="663" t="s">
        <v>5059</v>
      </c>
      <c r="I549" s="665">
        <v>1410.863333333333</v>
      </c>
      <c r="J549" s="665">
        <v>16</v>
      </c>
      <c r="K549" s="666">
        <v>22573.8</v>
      </c>
    </row>
    <row r="550" spans="1:11" ht="14.4" customHeight="1" x14ac:dyDescent="0.3">
      <c r="A550" s="661" t="s">
        <v>580</v>
      </c>
      <c r="B550" s="662" t="s">
        <v>581</v>
      </c>
      <c r="C550" s="663" t="s">
        <v>602</v>
      </c>
      <c r="D550" s="664" t="s">
        <v>2455</v>
      </c>
      <c r="E550" s="663" t="s">
        <v>6904</v>
      </c>
      <c r="F550" s="664" t="s">
        <v>6905</v>
      </c>
      <c r="G550" s="663" t="s">
        <v>5060</v>
      </c>
      <c r="H550" s="663" t="s">
        <v>5061</v>
      </c>
      <c r="I550" s="665">
        <v>2.72</v>
      </c>
      <c r="J550" s="665">
        <v>3</v>
      </c>
      <c r="K550" s="666">
        <v>8.17</v>
      </c>
    </row>
    <row r="551" spans="1:11" ht="14.4" customHeight="1" x14ac:dyDescent="0.3">
      <c r="A551" s="661" t="s">
        <v>580</v>
      </c>
      <c r="B551" s="662" t="s">
        <v>581</v>
      </c>
      <c r="C551" s="663" t="s">
        <v>602</v>
      </c>
      <c r="D551" s="664" t="s">
        <v>2455</v>
      </c>
      <c r="E551" s="663" t="s">
        <v>6904</v>
      </c>
      <c r="F551" s="664" t="s">
        <v>6905</v>
      </c>
      <c r="G551" s="663" t="s">
        <v>5062</v>
      </c>
      <c r="H551" s="663" t="s">
        <v>5063</v>
      </c>
      <c r="I551" s="665">
        <v>61.335000000000001</v>
      </c>
      <c r="J551" s="665">
        <v>96</v>
      </c>
      <c r="K551" s="666">
        <v>5888.23</v>
      </c>
    </row>
    <row r="552" spans="1:11" ht="14.4" customHeight="1" x14ac:dyDescent="0.3">
      <c r="A552" s="661" t="s">
        <v>580</v>
      </c>
      <c r="B552" s="662" t="s">
        <v>581</v>
      </c>
      <c r="C552" s="663" t="s">
        <v>602</v>
      </c>
      <c r="D552" s="664" t="s">
        <v>2455</v>
      </c>
      <c r="E552" s="663" t="s">
        <v>6904</v>
      </c>
      <c r="F552" s="664" t="s">
        <v>6905</v>
      </c>
      <c r="G552" s="663" t="s">
        <v>5064</v>
      </c>
      <c r="H552" s="663" t="s">
        <v>5065</v>
      </c>
      <c r="I552" s="665">
        <v>3605.8150000000001</v>
      </c>
      <c r="J552" s="665">
        <v>11</v>
      </c>
      <c r="K552" s="666">
        <v>39664</v>
      </c>
    </row>
    <row r="553" spans="1:11" ht="14.4" customHeight="1" x14ac:dyDescent="0.3">
      <c r="A553" s="661" t="s">
        <v>580</v>
      </c>
      <c r="B553" s="662" t="s">
        <v>581</v>
      </c>
      <c r="C553" s="663" t="s">
        <v>602</v>
      </c>
      <c r="D553" s="664" t="s">
        <v>2455</v>
      </c>
      <c r="E553" s="663" t="s">
        <v>6904</v>
      </c>
      <c r="F553" s="664" t="s">
        <v>6905</v>
      </c>
      <c r="G553" s="663" t="s">
        <v>5066</v>
      </c>
      <c r="H553" s="663" t="s">
        <v>5067</v>
      </c>
      <c r="I553" s="665">
        <v>3.03</v>
      </c>
      <c r="J553" s="665">
        <v>3</v>
      </c>
      <c r="K553" s="666">
        <v>9.08</v>
      </c>
    </row>
    <row r="554" spans="1:11" ht="14.4" customHeight="1" x14ac:dyDescent="0.3">
      <c r="A554" s="661" t="s">
        <v>580</v>
      </c>
      <c r="B554" s="662" t="s">
        <v>581</v>
      </c>
      <c r="C554" s="663" t="s">
        <v>602</v>
      </c>
      <c r="D554" s="664" t="s">
        <v>2455</v>
      </c>
      <c r="E554" s="663" t="s">
        <v>6904</v>
      </c>
      <c r="F554" s="664" t="s">
        <v>6905</v>
      </c>
      <c r="G554" s="663" t="s">
        <v>5068</v>
      </c>
      <c r="H554" s="663" t="s">
        <v>5069</v>
      </c>
      <c r="I554" s="665">
        <v>2.72</v>
      </c>
      <c r="J554" s="665">
        <v>6</v>
      </c>
      <c r="K554" s="666">
        <v>16.34</v>
      </c>
    </row>
    <row r="555" spans="1:11" ht="14.4" customHeight="1" x14ac:dyDescent="0.3">
      <c r="A555" s="661" t="s">
        <v>580</v>
      </c>
      <c r="B555" s="662" t="s">
        <v>581</v>
      </c>
      <c r="C555" s="663" t="s">
        <v>602</v>
      </c>
      <c r="D555" s="664" t="s">
        <v>2455</v>
      </c>
      <c r="E555" s="663" t="s">
        <v>6904</v>
      </c>
      <c r="F555" s="664" t="s">
        <v>6905</v>
      </c>
      <c r="G555" s="663" t="s">
        <v>5070</v>
      </c>
      <c r="H555" s="663" t="s">
        <v>5071</v>
      </c>
      <c r="I555" s="665">
        <v>611.44333333333327</v>
      </c>
      <c r="J555" s="665">
        <v>13</v>
      </c>
      <c r="K555" s="666">
        <v>7888.9599999999991</v>
      </c>
    </row>
    <row r="556" spans="1:11" ht="14.4" customHeight="1" x14ac:dyDescent="0.3">
      <c r="A556" s="661" t="s">
        <v>580</v>
      </c>
      <c r="B556" s="662" t="s">
        <v>581</v>
      </c>
      <c r="C556" s="663" t="s">
        <v>602</v>
      </c>
      <c r="D556" s="664" t="s">
        <v>2455</v>
      </c>
      <c r="E556" s="663" t="s">
        <v>6904</v>
      </c>
      <c r="F556" s="664" t="s">
        <v>6905</v>
      </c>
      <c r="G556" s="663" t="s">
        <v>5072</v>
      </c>
      <c r="H556" s="663" t="s">
        <v>5073</v>
      </c>
      <c r="I556" s="665">
        <v>239.0566037735849</v>
      </c>
      <c r="J556" s="665">
        <v>106</v>
      </c>
      <c r="K556" s="666">
        <v>25340</v>
      </c>
    </row>
    <row r="557" spans="1:11" ht="14.4" customHeight="1" x14ac:dyDescent="0.3">
      <c r="A557" s="661" t="s">
        <v>580</v>
      </c>
      <c r="B557" s="662" t="s">
        <v>581</v>
      </c>
      <c r="C557" s="663" t="s">
        <v>602</v>
      </c>
      <c r="D557" s="664" t="s">
        <v>2455</v>
      </c>
      <c r="E557" s="663" t="s">
        <v>6904</v>
      </c>
      <c r="F557" s="664" t="s">
        <v>6905</v>
      </c>
      <c r="G557" s="663" t="s">
        <v>5074</v>
      </c>
      <c r="H557" s="663" t="s">
        <v>5075</v>
      </c>
      <c r="I557" s="665">
        <v>3.27</v>
      </c>
      <c r="J557" s="665">
        <v>3</v>
      </c>
      <c r="K557" s="666">
        <v>9.8000000000000007</v>
      </c>
    </row>
    <row r="558" spans="1:11" ht="14.4" customHeight="1" x14ac:dyDescent="0.3">
      <c r="A558" s="661" t="s">
        <v>580</v>
      </c>
      <c r="B558" s="662" t="s">
        <v>581</v>
      </c>
      <c r="C558" s="663" t="s">
        <v>602</v>
      </c>
      <c r="D558" s="664" t="s">
        <v>2455</v>
      </c>
      <c r="E558" s="663" t="s">
        <v>6904</v>
      </c>
      <c r="F558" s="664" t="s">
        <v>6905</v>
      </c>
      <c r="G558" s="663" t="s">
        <v>5076</v>
      </c>
      <c r="H558" s="663" t="s">
        <v>5077</v>
      </c>
      <c r="I558" s="665">
        <v>3.03</v>
      </c>
      <c r="J558" s="665">
        <v>3</v>
      </c>
      <c r="K558" s="666">
        <v>9.08</v>
      </c>
    </row>
    <row r="559" spans="1:11" ht="14.4" customHeight="1" x14ac:dyDescent="0.3">
      <c r="A559" s="661" t="s">
        <v>580</v>
      </c>
      <c r="B559" s="662" t="s">
        <v>581</v>
      </c>
      <c r="C559" s="663" t="s">
        <v>602</v>
      </c>
      <c r="D559" s="664" t="s">
        <v>2455</v>
      </c>
      <c r="E559" s="663" t="s">
        <v>6904</v>
      </c>
      <c r="F559" s="664" t="s">
        <v>6905</v>
      </c>
      <c r="G559" s="663" t="s">
        <v>5078</v>
      </c>
      <c r="H559" s="663" t="s">
        <v>5079</v>
      </c>
      <c r="I559" s="665">
        <v>4640.1099999999997</v>
      </c>
      <c r="J559" s="665">
        <v>13</v>
      </c>
      <c r="K559" s="666">
        <v>60321.41</v>
      </c>
    </row>
    <row r="560" spans="1:11" ht="14.4" customHeight="1" x14ac:dyDescent="0.3">
      <c r="A560" s="661" t="s">
        <v>580</v>
      </c>
      <c r="B560" s="662" t="s">
        <v>581</v>
      </c>
      <c r="C560" s="663" t="s">
        <v>602</v>
      </c>
      <c r="D560" s="664" t="s">
        <v>2455</v>
      </c>
      <c r="E560" s="663" t="s">
        <v>6904</v>
      </c>
      <c r="F560" s="664" t="s">
        <v>6905</v>
      </c>
      <c r="G560" s="663" t="s">
        <v>5080</v>
      </c>
      <c r="H560" s="663" t="s">
        <v>5081</v>
      </c>
      <c r="I560" s="665">
        <v>3605.86</v>
      </c>
      <c r="J560" s="665">
        <v>11</v>
      </c>
      <c r="K560" s="666">
        <v>39664</v>
      </c>
    </row>
    <row r="561" spans="1:11" ht="14.4" customHeight="1" x14ac:dyDescent="0.3">
      <c r="A561" s="661" t="s">
        <v>580</v>
      </c>
      <c r="B561" s="662" t="s">
        <v>581</v>
      </c>
      <c r="C561" s="663" t="s">
        <v>602</v>
      </c>
      <c r="D561" s="664" t="s">
        <v>2455</v>
      </c>
      <c r="E561" s="663" t="s">
        <v>6904</v>
      </c>
      <c r="F561" s="664" t="s">
        <v>6905</v>
      </c>
      <c r="G561" s="663" t="s">
        <v>5082</v>
      </c>
      <c r="H561" s="663" t="s">
        <v>5083</v>
      </c>
      <c r="I561" s="665">
        <v>1.21</v>
      </c>
      <c r="J561" s="665">
        <v>1</v>
      </c>
      <c r="K561" s="666">
        <v>1.21</v>
      </c>
    </row>
    <row r="562" spans="1:11" ht="14.4" customHeight="1" x14ac:dyDescent="0.3">
      <c r="A562" s="661" t="s">
        <v>580</v>
      </c>
      <c r="B562" s="662" t="s">
        <v>581</v>
      </c>
      <c r="C562" s="663" t="s">
        <v>602</v>
      </c>
      <c r="D562" s="664" t="s">
        <v>2455</v>
      </c>
      <c r="E562" s="663" t="s">
        <v>6904</v>
      </c>
      <c r="F562" s="664" t="s">
        <v>6905</v>
      </c>
      <c r="G562" s="663" t="s">
        <v>5084</v>
      </c>
      <c r="H562" s="663" t="s">
        <v>5085</v>
      </c>
      <c r="I562" s="665">
        <v>3.27</v>
      </c>
      <c r="J562" s="665">
        <v>3</v>
      </c>
      <c r="K562" s="666">
        <v>9.8000000000000007</v>
      </c>
    </row>
    <row r="563" spans="1:11" ht="14.4" customHeight="1" x14ac:dyDescent="0.3">
      <c r="A563" s="661" t="s">
        <v>580</v>
      </c>
      <c r="B563" s="662" t="s">
        <v>581</v>
      </c>
      <c r="C563" s="663" t="s">
        <v>602</v>
      </c>
      <c r="D563" s="664" t="s">
        <v>2455</v>
      </c>
      <c r="E563" s="663" t="s">
        <v>6904</v>
      </c>
      <c r="F563" s="664" t="s">
        <v>6905</v>
      </c>
      <c r="G563" s="663" t="s">
        <v>5086</v>
      </c>
      <c r="H563" s="663" t="s">
        <v>5087</v>
      </c>
      <c r="I563" s="665">
        <v>181.5</v>
      </c>
      <c r="J563" s="665">
        <v>10</v>
      </c>
      <c r="K563" s="666">
        <v>1815</v>
      </c>
    </row>
    <row r="564" spans="1:11" ht="14.4" customHeight="1" x14ac:dyDescent="0.3">
      <c r="A564" s="661" t="s">
        <v>580</v>
      </c>
      <c r="B564" s="662" t="s">
        <v>581</v>
      </c>
      <c r="C564" s="663" t="s">
        <v>602</v>
      </c>
      <c r="D564" s="664" t="s">
        <v>2455</v>
      </c>
      <c r="E564" s="663" t="s">
        <v>6904</v>
      </c>
      <c r="F564" s="664" t="s">
        <v>6905</v>
      </c>
      <c r="G564" s="663" t="s">
        <v>5088</v>
      </c>
      <c r="H564" s="663" t="s">
        <v>5089</v>
      </c>
      <c r="I564" s="665">
        <v>1403.6</v>
      </c>
      <c r="J564" s="665">
        <v>5</v>
      </c>
      <c r="K564" s="666">
        <v>7018</v>
      </c>
    </row>
    <row r="565" spans="1:11" ht="14.4" customHeight="1" x14ac:dyDescent="0.3">
      <c r="A565" s="661" t="s">
        <v>580</v>
      </c>
      <c r="B565" s="662" t="s">
        <v>581</v>
      </c>
      <c r="C565" s="663" t="s">
        <v>602</v>
      </c>
      <c r="D565" s="664" t="s">
        <v>2455</v>
      </c>
      <c r="E565" s="663" t="s">
        <v>6904</v>
      </c>
      <c r="F565" s="664" t="s">
        <v>6905</v>
      </c>
      <c r="G565" s="663" t="s">
        <v>5090</v>
      </c>
      <c r="H565" s="663" t="s">
        <v>5091</v>
      </c>
      <c r="I565" s="665">
        <v>1125.3</v>
      </c>
      <c r="J565" s="665">
        <v>8</v>
      </c>
      <c r="K565" s="666">
        <v>9002.4</v>
      </c>
    </row>
    <row r="566" spans="1:11" ht="14.4" customHeight="1" x14ac:dyDescent="0.3">
      <c r="A566" s="661" t="s">
        <v>580</v>
      </c>
      <c r="B566" s="662" t="s">
        <v>581</v>
      </c>
      <c r="C566" s="663" t="s">
        <v>602</v>
      </c>
      <c r="D566" s="664" t="s">
        <v>2455</v>
      </c>
      <c r="E566" s="663" t="s">
        <v>6904</v>
      </c>
      <c r="F566" s="664" t="s">
        <v>6905</v>
      </c>
      <c r="G566" s="663" t="s">
        <v>5092</v>
      </c>
      <c r="H566" s="663" t="s">
        <v>5093</v>
      </c>
      <c r="I566" s="665">
        <v>0.15</v>
      </c>
      <c r="J566" s="665">
        <v>50</v>
      </c>
      <c r="K566" s="666">
        <v>7.57</v>
      </c>
    </row>
    <row r="567" spans="1:11" ht="14.4" customHeight="1" x14ac:dyDescent="0.3">
      <c r="A567" s="661" t="s">
        <v>580</v>
      </c>
      <c r="B567" s="662" t="s">
        <v>581</v>
      </c>
      <c r="C567" s="663" t="s">
        <v>602</v>
      </c>
      <c r="D567" s="664" t="s">
        <v>2455</v>
      </c>
      <c r="E567" s="663" t="s">
        <v>6904</v>
      </c>
      <c r="F567" s="664" t="s">
        <v>6905</v>
      </c>
      <c r="G567" s="663" t="s">
        <v>5092</v>
      </c>
      <c r="H567" s="663" t="s">
        <v>5094</v>
      </c>
      <c r="I567" s="665">
        <v>1506.45</v>
      </c>
      <c r="J567" s="665">
        <v>50</v>
      </c>
      <c r="K567" s="666">
        <v>75322.5</v>
      </c>
    </row>
    <row r="568" spans="1:11" ht="14.4" customHeight="1" x14ac:dyDescent="0.3">
      <c r="A568" s="661" t="s">
        <v>580</v>
      </c>
      <c r="B568" s="662" t="s">
        <v>581</v>
      </c>
      <c r="C568" s="663" t="s">
        <v>602</v>
      </c>
      <c r="D568" s="664" t="s">
        <v>2455</v>
      </c>
      <c r="E568" s="663" t="s">
        <v>6904</v>
      </c>
      <c r="F568" s="664" t="s">
        <v>6905</v>
      </c>
      <c r="G568" s="663" t="s">
        <v>5095</v>
      </c>
      <c r="H568" s="663" t="s">
        <v>5096</v>
      </c>
      <c r="I568" s="665">
        <v>3605.8150000000001</v>
      </c>
      <c r="J568" s="665">
        <v>17</v>
      </c>
      <c r="K568" s="666">
        <v>61299</v>
      </c>
    </row>
    <row r="569" spans="1:11" ht="14.4" customHeight="1" x14ac:dyDescent="0.3">
      <c r="A569" s="661" t="s">
        <v>580</v>
      </c>
      <c r="B569" s="662" t="s">
        <v>581</v>
      </c>
      <c r="C569" s="663" t="s">
        <v>602</v>
      </c>
      <c r="D569" s="664" t="s">
        <v>2455</v>
      </c>
      <c r="E569" s="663" t="s">
        <v>6904</v>
      </c>
      <c r="F569" s="664" t="s">
        <v>6905</v>
      </c>
      <c r="G569" s="663" t="s">
        <v>5097</v>
      </c>
      <c r="H569" s="663" t="s">
        <v>5098</v>
      </c>
      <c r="I569" s="665">
        <v>1303.8500000000001</v>
      </c>
      <c r="J569" s="665">
        <v>85</v>
      </c>
      <c r="K569" s="666">
        <v>110827.05000000002</v>
      </c>
    </row>
    <row r="570" spans="1:11" ht="14.4" customHeight="1" x14ac:dyDescent="0.3">
      <c r="A570" s="661" t="s">
        <v>580</v>
      </c>
      <c r="B570" s="662" t="s">
        <v>581</v>
      </c>
      <c r="C570" s="663" t="s">
        <v>602</v>
      </c>
      <c r="D570" s="664" t="s">
        <v>2455</v>
      </c>
      <c r="E570" s="663" t="s">
        <v>6904</v>
      </c>
      <c r="F570" s="664" t="s">
        <v>6905</v>
      </c>
      <c r="G570" s="663" t="s">
        <v>5099</v>
      </c>
      <c r="H570" s="663" t="s">
        <v>5100</v>
      </c>
      <c r="I570" s="665">
        <v>665.5</v>
      </c>
      <c r="J570" s="665">
        <v>40</v>
      </c>
      <c r="K570" s="666">
        <v>26620</v>
      </c>
    </row>
    <row r="571" spans="1:11" ht="14.4" customHeight="1" x14ac:dyDescent="0.3">
      <c r="A571" s="661" t="s">
        <v>580</v>
      </c>
      <c r="B571" s="662" t="s">
        <v>581</v>
      </c>
      <c r="C571" s="663" t="s">
        <v>602</v>
      </c>
      <c r="D571" s="664" t="s">
        <v>2455</v>
      </c>
      <c r="E571" s="663" t="s">
        <v>6904</v>
      </c>
      <c r="F571" s="664" t="s">
        <v>6905</v>
      </c>
      <c r="G571" s="663" t="s">
        <v>5101</v>
      </c>
      <c r="H571" s="663" t="s">
        <v>5102</v>
      </c>
      <c r="I571" s="665">
        <v>2904</v>
      </c>
      <c r="J571" s="665">
        <v>10</v>
      </c>
      <c r="K571" s="666">
        <v>29040</v>
      </c>
    </row>
    <row r="572" spans="1:11" ht="14.4" customHeight="1" x14ac:dyDescent="0.3">
      <c r="A572" s="661" t="s">
        <v>580</v>
      </c>
      <c r="B572" s="662" t="s">
        <v>581</v>
      </c>
      <c r="C572" s="663" t="s">
        <v>602</v>
      </c>
      <c r="D572" s="664" t="s">
        <v>2455</v>
      </c>
      <c r="E572" s="663" t="s">
        <v>6904</v>
      </c>
      <c r="F572" s="664" t="s">
        <v>6905</v>
      </c>
      <c r="G572" s="663" t="s">
        <v>5103</v>
      </c>
      <c r="H572" s="663" t="s">
        <v>5104</v>
      </c>
      <c r="I572" s="665">
        <v>968</v>
      </c>
      <c r="J572" s="665">
        <v>60</v>
      </c>
      <c r="K572" s="666">
        <v>58080</v>
      </c>
    </row>
    <row r="573" spans="1:11" ht="14.4" customHeight="1" x14ac:dyDescent="0.3">
      <c r="A573" s="661" t="s">
        <v>580</v>
      </c>
      <c r="B573" s="662" t="s">
        <v>581</v>
      </c>
      <c r="C573" s="663" t="s">
        <v>602</v>
      </c>
      <c r="D573" s="664" t="s">
        <v>2455</v>
      </c>
      <c r="E573" s="663" t="s">
        <v>6904</v>
      </c>
      <c r="F573" s="664" t="s">
        <v>6905</v>
      </c>
      <c r="G573" s="663" t="s">
        <v>5105</v>
      </c>
      <c r="H573" s="663" t="s">
        <v>5106</v>
      </c>
      <c r="I573" s="665">
        <v>605</v>
      </c>
      <c r="J573" s="665">
        <v>5</v>
      </c>
      <c r="K573" s="666">
        <v>3025</v>
      </c>
    </row>
    <row r="574" spans="1:11" ht="14.4" customHeight="1" x14ac:dyDescent="0.3">
      <c r="A574" s="661" t="s">
        <v>580</v>
      </c>
      <c r="B574" s="662" t="s">
        <v>581</v>
      </c>
      <c r="C574" s="663" t="s">
        <v>602</v>
      </c>
      <c r="D574" s="664" t="s">
        <v>2455</v>
      </c>
      <c r="E574" s="663" t="s">
        <v>6904</v>
      </c>
      <c r="F574" s="664" t="s">
        <v>6905</v>
      </c>
      <c r="G574" s="663" t="s">
        <v>5107</v>
      </c>
      <c r="H574" s="663" t="s">
        <v>5108</v>
      </c>
      <c r="I574" s="665">
        <v>532.4</v>
      </c>
      <c r="J574" s="665">
        <v>10</v>
      </c>
      <c r="K574" s="666">
        <v>5324</v>
      </c>
    </row>
    <row r="575" spans="1:11" ht="14.4" customHeight="1" x14ac:dyDescent="0.3">
      <c r="A575" s="661" t="s">
        <v>580</v>
      </c>
      <c r="B575" s="662" t="s">
        <v>581</v>
      </c>
      <c r="C575" s="663" t="s">
        <v>602</v>
      </c>
      <c r="D575" s="664" t="s">
        <v>2455</v>
      </c>
      <c r="E575" s="663" t="s">
        <v>6904</v>
      </c>
      <c r="F575" s="664" t="s">
        <v>6905</v>
      </c>
      <c r="G575" s="663" t="s">
        <v>5109</v>
      </c>
      <c r="H575" s="663" t="s">
        <v>5110</v>
      </c>
      <c r="I575" s="665">
        <v>726</v>
      </c>
      <c r="J575" s="665">
        <v>10</v>
      </c>
      <c r="K575" s="666">
        <v>7260</v>
      </c>
    </row>
    <row r="576" spans="1:11" ht="14.4" customHeight="1" x14ac:dyDescent="0.3">
      <c r="A576" s="661" t="s">
        <v>580</v>
      </c>
      <c r="B576" s="662" t="s">
        <v>581</v>
      </c>
      <c r="C576" s="663" t="s">
        <v>602</v>
      </c>
      <c r="D576" s="664" t="s">
        <v>2455</v>
      </c>
      <c r="E576" s="663" t="s">
        <v>6904</v>
      </c>
      <c r="F576" s="664" t="s">
        <v>6905</v>
      </c>
      <c r="G576" s="663" t="s">
        <v>5111</v>
      </c>
      <c r="H576" s="663" t="s">
        <v>5112</v>
      </c>
      <c r="I576" s="665">
        <v>1754.5</v>
      </c>
      <c r="J576" s="665">
        <v>10</v>
      </c>
      <c r="K576" s="666">
        <v>17545</v>
      </c>
    </row>
    <row r="577" spans="1:11" ht="14.4" customHeight="1" x14ac:dyDescent="0.3">
      <c r="A577" s="661" t="s">
        <v>580</v>
      </c>
      <c r="B577" s="662" t="s">
        <v>581</v>
      </c>
      <c r="C577" s="663" t="s">
        <v>602</v>
      </c>
      <c r="D577" s="664" t="s">
        <v>2455</v>
      </c>
      <c r="E577" s="663" t="s">
        <v>6904</v>
      </c>
      <c r="F577" s="664" t="s">
        <v>6905</v>
      </c>
      <c r="G577" s="663" t="s">
        <v>5113</v>
      </c>
      <c r="H577" s="663" t="s">
        <v>5114</v>
      </c>
      <c r="I577" s="665">
        <v>290.39999999999998</v>
      </c>
      <c r="J577" s="665">
        <v>10</v>
      </c>
      <c r="K577" s="666">
        <v>2904</v>
      </c>
    </row>
    <row r="578" spans="1:11" ht="14.4" customHeight="1" x14ac:dyDescent="0.3">
      <c r="A578" s="661" t="s">
        <v>580</v>
      </c>
      <c r="B578" s="662" t="s">
        <v>581</v>
      </c>
      <c r="C578" s="663" t="s">
        <v>602</v>
      </c>
      <c r="D578" s="664" t="s">
        <v>2455</v>
      </c>
      <c r="E578" s="663" t="s">
        <v>6904</v>
      </c>
      <c r="F578" s="664" t="s">
        <v>6905</v>
      </c>
      <c r="G578" s="663" t="s">
        <v>5115</v>
      </c>
      <c r="H578" s="663" t="s">
        <v>5116</v>
      </c>
      <c r="I578" s="665">
        <v>1692.79</v>
      </c>
      <c r="J578" s="665">
        <v>6</v>
      </c>
      <c r="K578" s="666">
        <v>10156.74</v>
      </c>
    </row>
    <row r="579" spans="1:11" ht="14.4" customHeight="1" x14ac:dyDescent="0.3">
      <c r="A579" s="661" t="s">
        <v>580</v>
      </c>
      <c r="B579" s="662" t="s">
        <v>581</v>
      </c>
      <c r="C579" s="663" t="s">
        <v>602</v>
      </c>
      <c r="D579" s="664" t="s">
        <v>2455</v>
      </c>
      <c r="E579" s="663" t="s">
        <v>6904</v>
      </c>
      <c r="F579" s="664" t="s">
        <v>6905</v>
      </c>
      <c r="G579" s="663" t="s">
        <v>5117</v>
      </c>
      <c r="H579" s="663" t="s">
        <v>5118</v>
      </c>
      <c r="I579" s="665">
        <v>617.1</v>
      </c>
      <c r="J579" s="665">
        <v>10</v>
      </c>
      <c r="K579" s="666">
        <v>6171</v>
      </c>
    </row>
    <row r="580" spans="1:11" ht="14.4" customHeight="1" x14ac:dyDescent="0.3">
      <c r="A580" s="661" t="s">
        <v>580</v>
      </c>
      <c r="B580" s="662" t="s">
        <v>581</v>
      </c>
      <c r="C580" s="663" t="s">
        <v>602</v>
      </c>
      <c r="D580" s="664" t="s">
        <v>2455</v>
      </c>
      <c r="E580" s="663" t="s">
        <v>6904</v>
      </c>
      <c r="F580" s="664" t="s">
        <v>6905</v>
      </c>
      <c r="G580" s="663" t="s">
        <v>5119</v>
      </c>
      <c r="H580" s="663" t="s">
        <v>5120</v>
      </c>
      <c r="I580" s="665">
        <v>883.3</v>
      </c>
      <c r="J580" s="665">
        <v>5</v>
      </c>
      <c r="K580" s="666">
        <v>4416.5</v>
      </c>
    </row>
    <row r="581" spans="1:11" ht="14.4" customHeight="1" x14ac:dyDescent="0.3">
      <c r="A581" s="661" t="s">
        <v>580</v>
      </c>
      <c r="B581" s="662" t="s">
        <v>581</v>
      </c>
      <c r="C581" s="663" t="s">
        <v>602</v>
      </c>
      <c r="D581" s="664" t="s">
        <v>2455</v>
      </c>
      <c r="E581" s="663" t="s">
        <v>6904</v>
      </c>
      <c r="F581" s="664" t="s">
        <v>6905</v>
      </c>
      <c r="G581" s="663" t="s">
        <v>5121</v>
      </c>
      <c r="H581" s="663" t="s">
        <v>5122</v>
      </c>
      <c r="I581" s="665">
        <v>2843.5</v>
      </c>
      <c r="J581" s="665">
        <v>4</v>
      </c>
      <c r="K581" s="666">
        <v>11374</v>
      </c>
    </row>
    <row r="582" spans="1:11" ht="14.4" customHeight="1" x14ac:dyDescent="0.3">
      <c r="A582" s="661" t="s">
        <v>580</v>
      </c>
      <c r="B582" s="662" t="s">
        <v>581</v>
      </c>
      <c r="C582" s="663" t="s">
        <v>602</v>
      </c>
      <c r="D582" s="664" t="s">
        <v>2455</v>
      </c>
      <c r="E582" s="663" t="s">
        <v>6904</v>
      </c>
      <c r="F582" s="664" t="s">
        <v>6905</v>
      </c>
      <c r="G582" s="663" t="s">
        <v>5123</v>
      </c>
      <c r="H582" s="663" t="s">
        <v>5124</v>
      </c>
      <c r="I582" s="665">
        <v>1620.19</v>
      </c>
      <c r="J582" s="665">
        <v>5</v>
      </c>
      <c r="K582" s="666">
        <v>8100.95</v>
      </c>
    </row>
    <row r="583" spans="1:11" ht="14.4" customHeight="1" x14ac:dyDescent="0.3">
      <c r="A583" s="661" t="s">
        <v>580</v>
      </c>
      <c r="B583" s="662" t="s">
        <v>581</v>
      </c>
      <c r="C583" s="663" t="s">
        <v>602</v>
      </c>
      <c r="D583" s="664" t="s">
        <v>2455</v>
      </c>
      <c r="E583" s="663" t="s">
        <v>6904</v>
      </c>
      <c r="F583" s="664" t="s">
        <v>6905</v>
      </c>
      <c r="G583" s="663" t="s">
        <v>5125</v>
      </c>
      <c r="H583" s="663" t="s">
        <v>5126</v>
      </c>
      <c r="I583" s="665">
        <v>2904</v>
      </c>
      <c r="J583" s="665">
        <v>40</v>
      </c>
      <c r="K583" s="666">
        <v>116160</v>
      </c>
    </row>
    <row r="584" spans="1:11" ht="14.4" customHeight="1" x14ac:dyDescent="0.3">
      <c r="A584" s="661" t="s">
        <v>580</v>
      </c>
      <c r="B584" s="662" t="s">
        <v>581</v>
      </c>
      <c r="C584" s="663" t="s">
        <v>602</v>
      </c>
      <c r="D584" s="664" t="s">
        <v>2455</v>
      </c>
      <c r="E584" s="663" t="s">
        <v>6904</v>
      </c>
      <c r="F584" s="664" t="s">
        <v>6905</v>
      </c>
      <c r="G584" s="663" t="s">
        <v>5127</v>
      </c>
      <c r="H584" s="663" t="s">
        <v>5128</v>
      </c>
      <c r="I584" s="665">
        <v>520.29999999999995</v>
      </c>
      <c r="J584" s="665">
        <v>5</v>
      </c>
      <c r="K584" s="666">
        <v>2601.5</v>
      </c>
    </row>
    <row r="585" spans="1:11" ht="14.4" customHeight="1" x14ac:dyDescent="0.3">
      <c r="A585" s="661" t="s">
        <v>580</v>
      </c>
      <c r="B585" s="662" t="s">
        <v>581</v>
      </c>
      <c r="C585" s="663" t="s">
        <v>602</v>
      </c>
      <c r="D585" s="664" t="s">
        <v>2455</v>
      </c>
      <c r="E585" s="663" t="s">
        <v>6904</v>
      </c>
      <c r="F585" s="664" t="s">
        <v>6905</v>
      </c>
      <c r="G585" s="663" t="s">
        <v>5129</v>
      </c>
      <c r="H585" s="663" t="s">
        <v>5130</v>
      </c>
      <c r="I585" s="665">
        <v>1742.4</v>
      </c>
      <c r="J585" s="665">
        <v>2</v>
      </c>
      <c r="K585" s="666">
        <v>3484.8</v>
      </c>
    </row>
    <row r="586" spans="1:11" ht="14.4" customHeight="1" x14ac:dyDescent="0.3">
      <c r="A586" s="661" t="s">
        <v>580</v>
      </c>
      <c r="B586" s="662" t="s">
        <v>581</v>
      </c>
      <c r="C586" s="663" t="s">
        <v>602</v>
      </c>
      <c r="D586" s="664" t="s">
        <v>2455</v>
      </c>
      <c r="E586" s="663" t="s">
        <v>6904</v>
      </c>
      <c r="F586" s="664" t="s">
        <v>6905</v>
      </c>
      <c r="G586" s="663" t="s">
        <v>5131</v>
      </c>
      <c r="H586" s="663" t="s">
        <v>5132</v>
      </c>
      <c r="I586" s="665">
        <v>2843.5</v>
      </c>
      <c r="J586" s="665">
        <v>1</v>
      </c>
      <c r="K586" s="666">
        <v>2843.5</v>
      </c>
    </row>
    <row r="587" spans="1:11" ht="14.4" customHeight="1" x14ac:dyDescent="0.3">
      <c r="A587" s="661" t="s">
        <v>580</v>
      </c>
      <c r="B587" s="662" t="s">
        <v>581</v>
      </c>
      <c r="C587" s="663" t="s">
        <v>602</v>
      </c>
      <c r="D587" s="664" t="s">
        <v>2455</v>
      </c>
      <c r="E587" s="663" t="s">
        <v>6904</v>
      </c>
      <c r="F587" s="664" t="s">
        <v>6905</v>
      </c>
      <c r="G587" s="663" t="s">
        <v>5133</v>
      </c>
      <c r="H587" s="663" t="s">
        <v>5134</v>
      </c>
      <c r="I587" s="665">
        <v>532.4</v>
      </c>
      <c r="J587" s="665">
        <v>10</v>
      </c>
      <c r="K587" s="666">
        <v>5324</v>
      </c>
    </row>
    <row r="588" spans="1:11" ht="14.4" customHeight="1" x14ac:dyDescent="0.3">
      <c r="A588" s="661" t="s">
        <v>580</v>
      </c>
      <c r="B588" s="662" t="s">
        <v>581</v>
      </c>
      <c r="C588" s="663" t="s">
        <v>602</v>
      </c>
      <c r="D588" s="664" t="s">
        <v>2455</v>
      </c>
      <c r="E588" s="663" t="s">
        <v>6904</v>
      </c>
      <c r="F588" s="664" t="s">
        <v>6905</v>
      </c>
      <c r="G588" s="663" t="s">
        <v>5135</v>
      </c>
      <c r="H588" s="663" t="s">
        <v>5136</v>
      </c>
      <c r="I588" s="665">
        <v>1482.15</v>
      </c>
      <c r="J588" s="665">
        <v>2</v>
      </c>
      <c r="K588" s="666">
        <v>2964.3</v>
      </c>
    </row>
    <row r="589" spans="1:11" ht="14.4" customHeight="1" x14ac:dyDescent="0.3">
      <c r="A589" s="661" t="s">
        <v>580</v>
      </c>
      <c r="B589" s="662" t="s">
        <v>581</v>
      </c>
      <c r="C589" s="663" t="s">
        <v>602</v>
      </c>
      <c r="D589" s="664" t="s">
        <v>2455</v>
      </c>
      <c r="E589" s="663" t="s">
        <v>6904</v>
      </c>
      <c r="F589" s="664" t="s">
        <v>6905</v>
      </c>
      <c r="G589" s="663" t="s">
        <v>5137</v>
      </c>
      <c r="H589" s="663" t="s">
        <v>5138</v>
      </c>
      <c r="I589" s="665">
        <v>181.5</v>
      </c>
      <c r="J589" s="665">
        <v>10</v>
      </c>
      <c r="K589" s="666">
        <v>1815</v>
      </c>
    </row>
    <row r="590" spans="1:11" ht="14.4" customHeight="1" x14ac:dyDescent="0.3">
      <c r="A590" s="661" t="s">
        <v>580</v>
      </c>
      <c r="B590" s="662" t="s">
        <v>581</v>
      </c>
      <c r="C590" s="663" t="s">
        <v>602</v>
      </c>
      <c r="D590" s="664" t="s">
        <v>2455</v>
      </c>
      <c r="E590" s="663" t="s">
        <v>6904</v>
      </c>
      <c r="F590" s="664" t="s">
        <v>6905</v>
      </c>
      <c r="G590" s="663" t="s">
        <v>5139</v>
      </c>
      <c r="H590" s="663" t="s">
        <v>5140</v>
      </c>
      <c r="I590" s="665">
        <v>338.8</v>
      </c>
      <c r="J590" s="665">
        <v>10</v>
      </c>
      <c r="K590" s="666">
        <v>3388</v>
      </c>
    </row>
    <row r="591" spans="1:11" ht="14.4" customHeight="1" x14ac:dyDescent="0.3">
      <c r="A591" s="661" t="s">
        <v>580</v>
      </c>
      <c r="B591" s="662" t="s">
        <v>581</v>
      </c>
      <c r="C591" s="663" t="s">
        <v>602</v>
      </c>
      <c r="D591" s="664" t="s">
        <v>2455</v>
      </c>
      <c r="E591" s="663" t="s">
        <v>6904</v>
      </c>
      <c r="F591" s="664" t="s">
        <v>6905</v>
      </c>
      <c r="G591" s="663" t="s">
        <v>5141</v>
      </c>
      <c r="H591" s="663" t="s">
        <v>5142</v>
      </c>
      <c r="I591" s="665">
        <v>37.51</v>
      </c>
      <c r="J591" s="665">
        <v>300</v>
      </c>
      <c r="K591" s="666">
        <v>11253</v>
      </c>
    </row>
    <row r="592" spans="1:11" ht="14.4" customHeight="1" x14ac:dyDescent="0.3">
      <c r="A592" s="661" t="s">
        <v>580</v>
      </c>
      <c r="B592" s="662" t="s">
        <v>581</v>
      </c>
      <c r="C592" s="663" t="s">
        <v>602</v>
      </c>
      <c r="D592" s="664" t="s">
        <v>2455</v>
      </c>
      <c r="E592" s="663" t="s">
        <v>6904</v>
      </c>
      <c r="F592" s="664" t="s">
        <v>6905</v>
      </c>
      <c r="G592" s="663" t="s">
        <v>5143</v>
      </c>
      <c r="H592" s="663" t="s">
        <v>5144</v>
      </c>
      <c r="I592" s="665">
        <v>532.4</v>
      </c>
      <c r="J592" s="665">
        <v>10</v>
      </c>
      <c r="K592" s="666">
        <v>5324</v>
      </c>
    </row>
    <row r="593" spans="1:11" ht="14.4" customHeight="1" x14ac:dyDescent="0.3">
      <c r="A593" s="661" t="s">
        <v>580</v>
      </c>
      <c r="B593" s="662" t="s">
        <v>581</v>
      </c>
      <c r="C593" s="663" t="s">
        <v>602</v>
      </c>
      <c r="D593" s="664" t="s">
        <v>2455</v>
      </c>
      <c r="E593" s="663" t="s">
        <v>6904</v>
      </c>
      <c r="F593" s="664" t="s">
        <v>6905</v>
      </c>
      <c r="G593" s="663" t="s">
        <v>5145</v>
      </c>
      <c r="H593" s="663" t="s">
        <v>5146</v>
      </c>
      <c r="I593" s="665">
        <v>1200.92</v>
      </c>
      <c r="J593" s="665">
        <v>144</v>
      </c>
      <c r="K593" s="666">
        <v>172933.2</v>
      </c>
    </row>
    <row r="594" spans="1:11" ht="14.4" customHeight="1" x14ac:dyDescent="0.3">
      <c r="A594" s="661" t="s">
        <v>580</v>
      </c>
      <c r="B594" s="662" t="s">
        <v>581</v>
      </c>
      <c r="C594" s="663" t="s">
        <v>602</v>
      </c>
      <c r="D594" s="664" t="s">
        <v>2455</v>
      </c>
      <c r="E594" s="663" t="s">
        <v>6904</v>
      </c>
      <c r="F594" s="664" t="s">
        <v>6905</v>
      </c>
      <c r="G594" s="663" t="s">
        <v>5147</v>
      </c>
      <c r="H594" s="663" t="s">
        <v>5148</v>
      </c>
      <c r="I594" s="665">
        <v>119.79</v>
      </c>
      <c r="J594" s="665">
        <v>1</v>
      </c>
      <c r="K594" s="666">
        <v>119.79</v>
      </c>
    </row>
    <row r="595" spans="1:11" ht="14.4" customHeight="1" x14ac:dyDescent="0.3">
      <c r="A595" s="661" t="s">
        <v>580</v>
      </c>
      <c r="B595" s="662" t="s">
        <v>581</v>
      </c>
      <c r="C595" s="663" t="s">
        <v>602</v>
      </c>
      <c r="D595" s="664" t="s">
        <v>2455</v>
      </c>
      <c r="E595" s="663" t="s">
        <v>6904</v>
      </c>
      <c r="F595" s="664" t="s">
        <v>6905</v>
      </c>
      <c r="G595" s="663" t="s">
        <v>5149</v>
      </c>
      <c r="H595" s="663" t="s">
        <v>5150</v>
      </c>
      <c r="I595" s="665">
        <v>874.5</v>
      </c>
      <c r="J595" s="665">
        <v>2</v>
      </c>
      <c r="K595" s="666">
        <v>1749</v>
      </c>
    </row>
    <row r="596" spans="1:11" ht="14.4" customHeight="1" x14ac:dyDescent="0.3">
      <c r="A596" s="661" t="s">
        <v>580</v>
      </c>
      <c r="B596" s="662" t="s">
        <v>581</v>
      </c>
      <c r="C596" s="663" t="s">
        <v>602</v>
      </c>
      <c r="D596" s="664" t="s">
        <v>2455</v>
      </c>
      <c r="E596" s="663" t="s">
        <v>6904</v>
      </c>
      <c r="F596" s="664" t="s">
        <v>6905</v>
      </c>
      <c r="G596" s="663" t="s">
        <v>5151</v>
      </c>
      <c r="H596" s="663" t="s">
        <v>5152</v>
      </c>
      <c r="I596" s="665">
        <v>1410.86</v>
      </c>
      <c r="J596" s="665">
        <v>5</v>
      </c>
      <c r="K596" s="666">
        <v>7054.3</v>
      </c>
    </row>
    <row r="597" spans="1:11" ht="14.4" customHeight="1" x14ac:dyDescent="0.3">
      <c r="A597" s="661" t="s">
        <v>580</v>
      </c>
      <c r="B597" s="662" t="s">
        <v>581</v>
      </c>
      <c r="C597" s="663" t="s">
        <v>602</v>
      </c>
      <c r="D597" s="664" t="s">
        <v>2455</v>
      </c>
      <c r="E597" s="663" t="s">
        <v>6904</v>
      </c>
      <c r="F597" s="664" t="s">
        <v>6905</v>
      </c>
      <c r="G597" s="663" t="s">
        <v>5153</v>
      </c>
      <c r="H597" s="663" t="s">
        <v>5154</v>
      </c>
      <c r="I597" s="665">
        <v>1512.5</v>
      </c>
      <c r="J597" s="665">
        <v>9</v>
      </c>
      <c r="K597" s="666">
        <v>13612.5</v>
      </c>
    </row>
    <row r="598" spans="1:11" ht="14.4" customHeight="1" x14ac:dyDescent="0.3">
      <c r="A598" s="661" t="s">
        <v>580</v>
      </c>
      <c r="B598" s="662" t="s">
        <v>581</v>
      </c>
      <c r="C598" s="663" t="s">
        <v>602</v>
      </c>
      <c r="D598" s="664" t="s">
        <v>2455</v>
      </c>
      <c r="E598" s="663" t="s">
        <v>6904</v>
      </c>
      <c r="F598" s="664" t="s">
        <v>6905</v>
      </c>
      <c r="G598" s="663" t="s">
        <v>5155</v>
      </c>
      <c r="H598" s="663" t="s">
        <v>5156</v>
      </c>
      <c r="I598" s="665">
        <v>12349.6</v>
      </c>
      <c r="J598" s="665">
        <v>1</v>
      </c>
      <c r="K598" s="666">
        <v>12349.6</v>
      </c>
    </row>
    <row r="599" spans="1:11" ht="14.4" customHeight="1" x14ac:dyDescent="0.3">
      <c r="A599" s="661" t="s">
        <v>580</v>
      </c>
      <c r="B599" s="662" t="s">
        <v>581</v>
      </c>
      <c r="C599" s="663" t="s">
        <v>602</v>
      </c>
      <c r="D599" s="664" t="s">
        <v>2455</v>
      </c>
      <c r="E599" s="663" t="s">
        <v>6904</v>
      </c>
      <c r="F599" s="664" t="s">
        <v>6905</v>
      </c>
      <c r="G599" s="663" t="s">
        <v>5157</v>
      </c>
      <c r="H599" s="663" t="s">
        <v>5158</v>
      </c>
      <c r="I599" s="665">
        <v>434.39</v>
      </c>
      <c r="J599" s="665">
        <v>4</v>
      </c>
      <c r="K599" s="666">
        <v>1737.56</v>
      </c>
    </row>
    <row r="600" spans="1:11" ht="14.4" customHeight="1" x14ac:dyDescent="0.3">
      <c r="A600" s="661" t="s">
        <v>580</v>
      </c>
      <c r="B600" s="662" t="s">
        <v>581</v>
      </c>
      <c r="C600" s="663" t="s">
        <v>602</v>
      </c>
      <c r="D600" s="664" t="s">
        <v>2455</v>
      </c>
      <c r="E600" s="663" t="s">
        <v>6904</v>
      </c>
      <c r="F600" s="664" t="s">
        <v>6905</v>
      </c>
      <c r="G600" s="663" t="s">
        <v>5159</v>
      </c>
      <c r="H600" s="663" t="s">
        <v>5160</v>
      </c>
      <c r="I600" s="665">
        <v>1226.94</v>
      </c>
      <c r="J600" s="665">
        <v>10</v>
      </c>
      <c r="K600" s="666">
        <v>12269.4</v>
      </c>
    </row>
    <row r="601" spans="1:11" ht="14.4" customHeight="1" x14ac:dyDescent="0.3">
      <c r="A601" s="661" t="s">
        <v>580</v>
      </c>
      <c r="B601" s="662" t="s">
        <v>581</v>
      </c>
      <c r="C601" s="663" t="s">
        <v>602</v>
      </c>
      <c r="D601" s="664" t="s">
        <v>2455</v>
      </c>
      <c r="E601" s="663" t="s">
        <v>6904</v>
      </c>
      <c r="F601" s="664" t="s">
        <v>6905</v>
      </c>
      <c r="G601" s="663" t="s">
        <v>5161</v>
      </c>
      <c r="H601" s="663" t="s">
        <v>5162</v>
      </c>
      <c r="I601" s="665">
        <v>559.02</v>
      </c>
      <c r="J601" s="665">
        <v>4</v>
      </c>
      <c r="K601" s="666">
        <v>2236.08</v>
      </c>
    </row>
    <row r="602" spans="1:11" ht="14.4" customHeight="1" x14ac:dyDescent="0.3">
      <c r="A602" s="661" t="s">
        <v>580</v>
      </c>
      <c r="B602" s="662" t="s">
        <v>581</v>
      </c>
      <c r="C602" s="663" t="s">
        <v>602</v>
      </c>
      <c r="D602" s="664" t="s">
        <v>2455</v>
      </c>
      <c r="E602" s="663" t="s">
        <v>6904</v>
      </c>
      <c r="F602" s="664" t="s">
        <v>6905</v>
      </c>
      <c r="G602" s="663" t="s">
        <v>5163</v>
      </c>
      <c r="H602" s="663" t="s">
        <v>5164</v>
      </c>
      <c r="I602" s="665">
        <v>3884.6999999999994</v>
      </c>
      <c r="J602" s="665">
        <v>16</v>
      </c>
      <c r="K602" s="666">
        <v>62155.199999999997</v>
      </c>
    </row>
    <row r="603" spans="1:11" ht="14.4" customHeight="1" x14ac:dyDescent="0.3">
      <c r="A603" s="661" t="s">
        <v>580</v>
      </c>
      <c r="B603" s="662" t="s">
        <v>581</v>
      </c>
      <c r="C603" s="663" t="s">
        <v>602</v>
      </c>
      <c r="D603" s="664" t="s">
        <v>2455</v>
      </c>
      <c r="E603" s="663" t="s">
        <v>6904</v>
      </c>
      <c r="F603" s="664" t="s">
        <v>6905</v>
      </c>
      <c r="G603" s="663" t="s">
        <v>5165</v>
      </c>
      <c r="H603" s="663" t="s">
        <v>5166</v>
      </c>
      <c r="I603" s="665">
        <v>1160.4000000000001</v>
      </c>
      <c r="J603" s="665">
        <v>5</v>
      </c>
      <c r="K603" s="666">
        <v>5802</v>
      </c>
    </row>
    <row r="604" spans="1:11" ht="14.4" customHeight="1" x14ac:dyDescent="0.3">
      <c r="A604" s="661" t="s">
        <v>580</v>
      </c>
      <c r="B604" s="662" t="s">
        <v>581</v>
      </c>
      <c r="C604" s="663" t="s">
        <v>602</v>
      </c>
      <c r="D604" s="664" t="s">
        <v>2455</v>
      </c>
      <c r="E604" s="663" t="s">
        <v>6904</v>
      </c>
      <c r="F604" s="664" t="s">
        <v>6905</v>
      </c>
      <c r="G604" s="663" t="s">
        <v>5167</v>
      </c>
      <c r="H604" s="663" t="s">
        <v>5168</v>
      </c>
      <c r="I604" s="665">
        <v>1418.12</v>
      </c>
      <c r="J604" s="665">
        <v>4</v>
      </c>
      <c r="K604" s="666">
        <v>5672.48</v>
      </c>
    </row>
    <row r="605" spans="1:11" ht="14.4" customHeight="1" x14ac:dyDescent="0.3">
      <c r="A605" s="661" t="s">
        <v>580</v>
      </c>
      <c r="B605" s="662" t="s">
        <v>581</v>
      </c>
      <c r="C605" s="663" t="s">
        <v>602</v>
      </c>
      <c r="D605" s="664" t="s">
        <v>2455</v>
      </c>
      <c r="E605" s="663" t="s">
        <v>6904</v>
      </c>
      <c r="F605" s="664" t="s">
        <v>6905</v>
      </c>
      <c r="G605" s="663" t="s">
        <v>5169</v>
      </c>
      <c r="H605" s="663" t="s">
        <v>5170</v>
      </c>
      <c r="I605" s="665">
        <v>607.33000000000004</v>
      </c>
      <c r="J605" s="665">
        <v>6</v>
      </c>
      <c r="K605" s="666">
        <v>3644</v>
      </c>
    </row>
    <row r="606" spans="1:11" ht="14.4" customHeight="1" x14ac:dyDescent="0.3">
      <c r="A606" s="661" t="s">
        <v>580</v>
      </c>
      <c r="B606" s="662" t="s">
        <v>581</v>
      </c>
      <c r="C606" s="663" t="s">
        <v>602</v>
      </c>
      <c r="D606" s="664" t="s">
        <v>2455</v>
      </c>
      <c r="E606" s="663" t="s">
        <v>6904</v>
      </c>
      <c r="F606" s="664" t="s">
        <v>6905</v>
      </c>
      <c r="G606" s="663" t="s">
        <v>5171</v>
      </c>
      <c r="H606" s="663" t="s">
        <v>5172</v>
      </c>
      <c r="I606" s="665">
        <v>997.04</v>
      </c>
      <c r="J606" s="665">
        <v>1</v>
      </c>
      <c r="K606" s="666">
        <v>997.04</v>
      </c>
    </row>
    <row r="607" spans="1:11" ht="14.4" customHeight="1" x14ac:dyDescent="0.3">
      <c r="A607" s="661" t="s">
        <v>580</v>
      </c>
      <c r="B607" s="662" t="s">
        <v>581</v>
      </c>
      <c r="C607" s="663" t="s">
        <v>602</v>
      </c>
      <c r="D607" s="664" t="s">
        <v>2455</v>
      </c>
      <c r="E607" s="663" t="s">
        <v>6904</v>
      </c>
      <c r="F607" s="664" t="s">
        <v>6905</v>
      </c>
      <c r="G607" s="663" t="s">
        <v>5173</v>
      </c>
      <c r="H607" s="663" t="s">
        <v>5174</v>
      </c>
      <c r="I607" s="665">
        <v>997.04</v>
      </c>
      <c r="J607" s="665">
        <v>1</v>
      </c>
      <c r="K607" s="666">
        <v>997.04</v>
      </c>
    </row>
    <row r="608" spans="1:11" ht="14.4" customHeight="1" x14ac:dyDescent="0.3">
      <c r="A608" s="661" t="s">
        <v>580</v>
      </c>
      <c r="B608" s="662" t="s">
        <v>581</v>
      </c>
      <c r="C608" s="663" t="s">
        <v>602</v>
      </c>
      <c r="D608" s="664" t="s">
        <v>2455</v>
      </c>
      <c r="E608" s="663" t="s">
        <v>6904</v>
      </c>
      <c r="F608" s="664" t="s">
        <v>6905</v>
      </c>
      <c r="G608" s="663" t="s">
        <v>5175</v>
      </c>
      <c r="H608" s="663" t="s">
        <v>5176</v>
      </c>
      <c r="I608" s="665">
        <v>3993</v>
      </c>
      <c r="J608" s="665">
        <v>3</v>
      </c>
      <c r="K608" s="666">
        <v>11979</v>
      </c>
    </row>
    <row r="609" spans="1:11" ht="14.4" customHeight="1" x14ac:dyDescent="0.3">
      <c r="A609" s="661" t="s">
        <v>580</v>
      </c>
      <c r="B609" s="662" t="s">
        <v>581</v>
      </c>
      <c r="C609" s="663" t="s">
        <v>602</v>
      </c>
      <c r="D609" s="664" t="s">
        <v>2455</v>
      </c>
      <c r="E609" s="663" t="s">
        <v>6904</v>
      </c>
      <c r="F609" s="664" t="s">
        <v>6905</v>
      </c>
      <c r="G609" s="663" t="s">
        <v>5177</v>
      </c>
      <c r="H609" s="663" t="s">
        <v>5178</v>
      </c>
      <c r="I609" s="665">
        <v>720.37</v>
      </c>
      <c r="J609" s="665">
        <v>5</v>
      </c>
      <c r="K609" s="666">
        <v>3601.87</v>
      </c>
    </row>
    <row r="610" spans="1:11" ht="14.4" customHeight="1" x14ac:dyDescent="0.3">
      <c r="A610" s="661" t="s">
        <v>580</v>
      </c>
      <c r="B610" s="662" t="s">
        <v>581</v>
      </c>
      <c r="C610" s="663" t="s">
        <v>602</v>
      </c>
      <c r="D610" s="664" t="s">
        <v>2455</v>
      </c>
      <c r="E610" s="663" t="s">
        <v>6904</v>
      </c>
      <c r="F610" s="664" t="s">
        <v>6905</v>
      </c>
      <c r="G610" s="663" t="s">
        <v>5179</v>
      </c>
      <c r="H610" s="663" t="s">
        <v>5180</v>
      </c>
      <c r="I610" s="665">
        <v>682.44</v>
      </c>
      <c r="J610" s="665">
        <v>4</v>
      </c>
      <c r="K610" s="666">
        <v>2729.76</v>
      </c>
    </row>
    <row r="611" spans="1:11" ht="14.4" customHeight="1" x14ac:dyDescent="0.3">
      <c r="A611" s="661" t="s">
        <v>580</v>
      </c>
      <c r="B611" s="662" t="s">
        <v>581</v>
      </c>
      <c r="C611" s="663" t="s">
        <v>602</v>
      </c>
      <c r="D611" s="664" t="s">
        <v>2455</v>
      </c>
      <c r="E611" s="663" t="s">
        <v>6904</v>
      </c>
      <c r="F611" s="664" t="s">
        <v>6905</v>
      </c>
      <c r="G611" s="663" t="s">
        <v>5181</v>
      </c>
      <c r="H611" s="663" t="s">
        <v>5182</v>
      </c>
      <c r="I611" s="665">
        <v>4640.1099999999997</v>
      </c>
      <c r="J611" s="665">
        <v>10</v>
      </c>
      <c r="K611" s="666">
        <v>46401.08</v>
      </c>
    </row>
    <row r="612" spans="1:11" ht="14.4" customHeight="1" x14ac:dyDescent="0.3">
      <c r="A612" s="661" t="s">
        <v>580</v>
      </c>
      <c r="B612" s="662" t="s">
        <v>581</v>
      </c>
      <c r="C612" s="663" t="s">
        <v>602</v>
      </c>
      <c r="D612" s="664" t="s">
        <v>2455</v>
      </c>
      <c r="E612" s="663" t="s">
        <v>6904</v>
      </c>
      <c r="F612" s="664" t="s">
        <v>6905</v>
      </c>
      <c r="G612" s="663" t="s">
        <v>5183</v>
      </c>
      <c r="H612" s="663" t="s">
        <v>5184</v>
      </c>
      <c r="I612" s="665">
        <v>0.12</v>
      </c>
      <c r="J612" s="665">
        <v>1</v>
      </c>
      <c r="K612" s="666">
        <v>0.12</v>
      </c>
    </row>
    <row r="613" spans="1:11" ht="14.4" customHeight="1" x14ac:dyDescent="0.3">
      <c r="A613" s="661" t="s">
        <v>580</v>
      </c>
      <c r="B613" s="662" t="s">
        <v>581</v>
      </c>
      <c r="C613" s="663" t="s">
        <v>602</v>
      </c>
      <c r="D613" s="664" t="s">
        <v>2455</v>
      </c>
      <c r="E613" s="663" t="s">
        <v>6904</v>
      </c>
      <c r="F613" s="664" t="s">
        <v>6905</v>
      </c>
      <c r="G613" s="663" t="s">
        <v>5185</v>
      </c>
      <c r="H613" s="663" t="s">
        <v>5186</v>
      </c>
      <c r="I613" s="665">
        <v>0.12</v>
      </c>
      <c r="J613" s="665">
        <v>1</v>
      </c>
      <c r="K613" s="666">
        <v>0.12</v>
      </c>
    </row>
    <row r="614" spans="1:11" ht="14.4" customHeight="1" x14ac:dyDescent="0.3">
      <c r="A614" s="661" t="s">
        <v>580</v>
      </c>
      <c r="B614" s="662" t="s">
        <v>581</v>
      </c>
      <c r="C614" s="663" t="s">
        <v>602</v>
      </c>
      <c r="D614" s="664" t="s">
        <v>2455</v>
      </c>
      <c r="E614" s="663" t="s">
        <v>6904</v>
      </c>
      <c r="F614" s="664" t="s">
        <v>6905</v>
      </c>
      <c r="G614" s="663" t="s">
        <v>5187</v>
      </c>
      <c r="H614" s="663" t="s">
        <v>5188</v>
      </c>
      <c r="I614" s="665">
        <v>0.12</v>
      </c>
      <c r="J614" s="665">
        <v>1</v>
      </c>
      <c r="K614" s="666">
        <v>0.12</v>
      </c>
    </row>
    <row r="615" spans="1:11" ht="14.4" customHeight="1" x14ac:dyDescent="0.3">
      <c r="A615" s="661" t="s">
        <v>580</v>
      </c>
      <c r="B615" s="662" t="s">
        <v>581</v>
      </c>
      <c r="C615" s="663" t="s">
        <v>602</v>
      </c>
      <c r="D615" s="664" t="s">
        <v>2455</v>
      </c>
      <c r="E615" s="663" t="s">
        <v>6904</v>
      </c>
      <c r="F615" s="664" t="s">
        <v>6905</v>
      </c>
      <c r="G615" s="663" t="s">
        <v>5189</v>
      </c>
      <c r="H615" s="663" t="s">
        <v>5190</v>
      </c>
      <c r="I615" s="665">
        <v>755.04</v>
      </c>
      <c r="J615" s="665">
        <v>5</v>
      </c>
      <c r="K615" s="666">
        <v>3775.2</v>
      </c>
    </row>
    <row r="616" spans="1:11" ht="14.4" customHeight="1" x14ac:dyDescent="0.3">
      <c r="A616" s="661" t="s">
        <v>580</v>
      </c>
      <c r="B616" s="662" t="s">
        <v>581</v>
      </c>
      <c r="C616" s="663" t="s">
        <v>602</v>
      </c>
      <c r="D616" s="664" t="s">
        <v>2455</v>
      </c>
      <c r="E616" s="663" t="s">
        <v>6904</v>
      </c>
      <c r="F616" s="664" t="s">
        <v>6905</v>
      </c>
      <c r="G616" s="663" t="s">
        <v>5191</v>
      </c>
      <c r="H616" s="663" t="s">
        <v>5192</v>
      </c>
      <c r="I616" s="665">
        <v>0.12</v>
      </c>
      <c r="J616" s="665">
        <v>1</v>
      </c>
      <c r="K616" s="666">
        <v>0.12</v>
      </c>
    </row>
    <row r="617" spans="1:11" ht="14.4" customHeight="1" x14ac:dyDescent="0.3">
      <c r="A617" s="661" t="s">
        <v>580</v>
      </c>
      <c r="B617" s="662" t="s">
        <v>581</v>
      </c>
      <c r="C617" s="663" t="s">
        <v>602</v>
      </c>
      <c r="D617" s="664" t="s">
        <v>2455</v>
      </c>
      <c r="E617" s="663" t="s">
        <v>6904</v>
      </c>
      <c r="F617" s="664" t="s">
        <v>6905</v>
      </c>
      <c r="G617" s="663" t="s">
        <v>5193</v>
      </c>
      <c r="H617" s="663" t="s">
        <v>5194</v>
      </c>
      <c r="I617" s="665">
        <v>1142.72</v>
      </c>
      <c r="J617" s="665">
        <v>5</v>
      </c>
      <c r="K617" s="666">
        <v>5713.62</v>
      </c>
    </row>
    <row r="618" spans="1:11" ht="14.4" customHeight="1" x14ac:dyDescent="0.3">
      <c r="A618" s="661" t="s">
        <v>580</v>
      </c>
      <c r="B618" s="662" t="s">
        <v>581</v>
      </c>
      <c r="C618" s="663" t="s">
        <v>602</v>
      </c>
      <c r="D618" s="664" t="s">
        <v>2455</v>
      </c>
      <c r="E618" s="663" t="s">
        <v>6904</v>
      </c>
      <c r="F618" s="664" t="s">
        <v>6905</v>
      </c>
      <c r="G618" s="663" t="s">
        <v>5195</v>
      </c>
      <c r="H618" s="663" t="s">
        <v>5196</v>
      </c>
      <c r="I618" s="665">
        <v>4840</v>
      </c>
      <c r="J618" s="665">
        <v>1</v>
      </c>
      <c r="K618" s="666">
        <v>4840</v>
      </c>
    </row>
    <row r="619" spans="1:11" ht="14.4" customHeight="1" x14ac:dyDescent="0.3">
      <c r="A619" s="661" t="s">
        <v>580</v>
      </c>
      <c r="B619" s="662" t="s">
        <v>581</v>
      </c>
      <c r="C619" s="663" t="s">
        <v>602</v>
      </c>
      <c r="D619" s="664" t="s">
        <v>2455</v>
      </c>
      <c r="E619" s="663" t="s">
        <v>6904</v>
      </c>
      <c r="F619" s="664" t="s">
        <v>6905</v>
      </c>
      <c r="G619" s="663" t="s">
        <v>5197</v>
      </c>
      <c r="H619" s="663" t="s">
        <v>5198</v>
      </c>
      <c r="I619" s="665">
        <v>0.12</v>
      </c>
      <c r="J619" s="665">
        <v>1</v>
      </c>
      <c r="K619" s="666">
        <v>0.12</v>
      </c>
    </row>
    <row r="620" spans="1:11" ht="14.4" customHeight="1" x14ac:dyDescent="0.3">
      <c r="A620" s="661" t="s">
        <v>580</v>
      </c>
      <c r="B620" s="662" t="s">
        <v>581</v>
      </c>
      <c r="C620" s="663" t="s">
        <v>602</v>
      </c>
      <c r="D620" s="664" t="s">
        <v>2455</v>
      </c>
      <c r="E620" s="663" t="s">
        <v>6904</v>
      </c>
      <c r="F620" s="664" t="s">
        <v>6905</v>
      </c>
      <c r="G620" s="663" t="s">
        <v>5199</v>
      </c>
      <c r="H620" s="663" t="s">
        <v>5200</v>
      </c>
      <c r="I620" s="665">
        <v>0.12</v>
      </c>
      <c r="J620" s="665">
        <v>2</v>
      </c>
      <c r="K620" s="666">
        <v>0.24</v>
      </c>
    </row>
    <row r="621" spans="1:11" ht="14.4" customHeight="1" x14ac:dyDescent="0.3">
      <c r="A621" s="661" t="s">
        <v>580</v>
      </c>
      <c r="B621" s="662" t="s">
        <v>581</v>
      </c>
      <c r="C621" s="663" t="s">
        <v>602</v>
      </c>
      <c r="D621" s="664" t="s">
        <v>2455</v>
      </c>
      <c r="E621" s="663" t="s">
        <v>6904</v>
      </c>
      <c r="F621" s="664" t="s">
        <v>6905</v>
      </c>
      <c r="G621" s="663" t="s">
        <v>5201</v>
      </c>
      <c r="H621" s="663" t="s">
        <v>5202</v>
      </c>
      <c r="I621" s="665">
        <v>0.12</v>
      </c>
      <c r="J621" s="665">
        <v>1</v>
      </c>
      <c r="K621" s="666">
        <v>0.12</v>
      </c>
    </row>
    <row r="622" spans="1:11" ht="14.4" customHeight="1" x14ac:dyDescent="0.3">
      <c r="A622" s="661" t="s">
        <v>580</v>
      </c>
      <c r="B622" s="662" t="s">
        <v>581</v>
      </c>
      <c r="C622" s="663" t="s">
        <v>602</v>
      </c>
      <c r="D622" s="664" t="s">
        <v>2455</v>
      </c>
      <c r="E622" s="663" t="s">
        <v>6904</v>
      </c>
      <c r="F622" s="664" t="s">
        <v>6905</v>
      </c>
      <c r="G622" s="663" t="s">
        <v>5203</v>
      </c>
      <c r="H622" s="663" t="s">
        <v>5204</v>
      </c>
      <c r="I622" s="665">
        <v>1043.02</v>
      </c>
      <c r="J622" s="665">
        <v>1</v>
      </c>
      <c r="K622" s="666">
        <v>1043.02</v>
      </c>
    </row>
    <row r="623" spans="1:11" ht="14.4" customHeight="1" x14ac:dyDescent="0.3">
      <c r="A623" s="661" t="s">
        <v>580</v>
      </c>
      <c r="B623" s="662" t="s">
        <v>581</v>
      </c>
      <c r="C623" s="663" t="s">
        <v>602</v>
      </c>
      <c r="D623" s="664" t="s">
        <v>2455</v>
      </c>
      <c r="E623" s="663" t="s">
        <v>6904</v>
      </c>
      <c r="F623" s="664" t="s">
        <v>6905</v>
      </c>
      <c r="G623" s="663" t="s">
        <v>5205</v>
      </c>
      <c r="H623" s="663" t="s">
        <v>5206</v>
      </c>
      <c r="I623" s="665">
        <v>0.12</v>
      </c>
      <c r="J623" s="665">
        <v>1</v>
      </c>
      <c r="K623" s="666">
        <v>0.12</v>
      </c>
    </row>
    <row r="624" spans="1:11" ht="14.4" customHeight="1" x14ac:dyDescent="0.3">
      <c r="A624" s="661" t="s">
        <v>580</v>
      </c>
      <c r="B624" s="662" t="s">
        <v>581</v>
      </c>
      <c r="C624" s="663" t="s">
        <v>602</v>
      </c>
      <c r="D624" s="664" t="s">
        <v>2455</v>
      </c>
      <c r="E624" s="663" t="s">
        <v>6904</v>
      </c>
      <c r="F624" s="664" t="s">
        <v>6905</v>
      </c>
      <c r="G624" s="663" t="s">
        <v>5207</v>
      </c>
      <c r="H624" s="663" t="s">
        <v>5208</v>
      </c>
      <c r="I624" s="665">
        <v>2904</v>
      </c>
      <c r="J624" s="665">
        <v>5</v>
      </c>
      <c r="K624" s="666">
        <v>14520</v>
      </c>
    </row>
    <row r="625" spans="1:11" ht="14.4" customHeight="1" x14ac:dyDescent="0.3">
      <c r="A625" s="661" t="s">
        <v>580</v>
      </c>
      <c r="B625" s="662" t="s">
        <v>581</v>
      </c>
      <c r="C625" s="663" t="s">
        <v>602</v>
      </c>
      <c r="D625" s="664" t="s">
        <v>2455</v>
      </c>
      <c r="E625" s="663" t="s">
        <v>6904</v>
      </c>
      <c r="F625" s="664" t="s">
        <v>6905</v>
      </c>
      <c r="G625" s="663" t="s">
        <v>5209</v>
      </c>
      <c r="H625" s="663" t="s">
        <v>5210</v>
      </c>
      <c r="I625" s="665">
        <v>619.52</v>
      </c>
      <c r="J625" s="665">
        <v>8</v>
      </c>
      <c r="K625" s="666">
        <v>4956.16</v>
      </c>
    </row>
    <row r="626" spans="1:11" ht="14.4" customHeight="1" x14ac:dyDescent="0.3">
      <c r="A626" s="661" t="s">
        <v>580</v>
      </c>
      <c r="B626" s="662" t="s">
        <v>581</v>
      </c>
      <c r="C626" s="663" t="s">
        <v>602</v>
      </c>
      <c r="D626" s="664" t="s">
        <v>2455</v>
      </c>
      <c r="E626" s="663" t="s">
        <v>6904</v>
      </c>
      <c r="F626" s="664" t="s">
        <v>6905</v>
      </c>
      <c r="G626" s="663" t="s">
        <v>5211</v>
      </c>
      <c r="H626" s="663" t="s">
        <v>5212</v>
      </c>
      <c r="I626" s="665">
        <v>4112.79</v>
      </c>
      <c r="J626" s="665">
        <v>10</v>
      </c>
      <c r="K626" s="666">
        <v>41127.9</v>
      </c>
    </row>
    <row r="627" spans="1:11" ht="14.4" customHeight="1" x14ac:dyDescent="0.3">
      <c r="A627" s="661" t="s">
        <v>580</v>
      </c>
      <c r="B627" s="662" t="s">
        <v>581</v>
      </c>
      <c r="C627" s="663" t="s">
        <v>602</v>
      </c>
      <c r="D627" s="664" t="s">
        <v>2455</v>
      </c>
      <c r="E627" s="663" t="s">
        <v>6904</v>
      </c>
      <c r="F627" s="664" t="s">
        <v>6905</v>
      </c>
      <c r="G627" s="663" t="s">
        <v>5213</v>
      </c>
      <c r="H627" s="663" t="s">
        <v>5214</v>
      </c>
      <c r="I627" s="665">
        <v>641.15</v>
      </c>
      <c r="J627" s="665">
        <v>6</v>
      </c>
      <c r="K627" s="666">
        <v>3847.2</v>
      </c>
    </row>
    <row r="628" spans="1:11" ht="14.4" customHeight="1" x14ac:dyDescent="0.3">
      <c r="A628" s="661" t="s">
        <v>580</v>
      </c>
      <c r="B628" s="662" t="s">
        <v>581</v>
      </c>
      <c r="C628" s="663" t="s">
        <v>602</v>
      </c>
      <c r="D628" s="664" t="s">
        <v>2455</v>
      </c>
      <c r="E628" s="663" t="s">
        <v>6904</v>
      </c>
      <c r="F628" s="664" t="s">
        <v>6905</v>
      </c>
      <c r="G628" s="663" t="s">
        <v>5215</v>
      </c>
      <c r="H628" s="663" t="s">
        <v>5216</v>
      </c>
      <c r="I628" s="665">
        <v>0.12</v>
      </c>
      <c r="J628" s="665">
        <v>1</v>
      </c>
      <c r="K628" s="666">
        <v>0.12</v>
      </c>
    </row>
    <row r="629" spans="1:11" ht="14.4" customHeight="1" x14ac:dyDescent="0.3">
      <c r="A629" s="661" t="s">
        <v>580</v>
      </c>
      <c r="B629" s="662" t="s">
        <v>581</v>
      </c>
      <c r="C629" s="663" t="s">
        <v>602</v>
      </c>
      <c r="D629" s="664" t="s">
        <v>2455</v>
      </c>
      <c r="E629" s="663" t="s">
        <v>6904</v>
      </c>
      <c r="F629" s="664" t="s">
        <v>6905</v>
      </c>
      <c r="G629" s="663" t="s">
        <v>5217</v>
      </c>
      <c r="H629" s="663" t="s">
        <v>5218</v>
      </c>
      <c r="I629" s="665">
        <v>0.12</v>
      </c>
      <c r="J629" s="665">
        <v>2</v>
      </c>
      <c r="K629" s="666">
        <v>0.24</v>
      </c>
    </row>
    <row r="630" spans="1:11" ht="14.4" customHeight="1" x14ac:dyDescent="0.3">
      <c r="A630" s="661" t="s">
        <v>580</v>
      </c>
      <c r="B630" s="662" t="s">
        <v>581</v>
      </c>
      <c r="C630" s="663" t="s">
        <v>602</v>
      </c>
      <c r="D630" s="664" t="s">
        <v>2455</v>
      </c>
      <c r="E630" s="663" t="s">
        <v>6904</v>
      </c>
      <c r="F630" s="664" t="s">
        <v>6905</v>
      </c>
      <c r="G630" s="663" t="s">
        <v>5219</v>
      </c>
      <c r="H630" s="663" t="s">
        <v>5220</v>
      </c>
      <c r="I630" s="665">
        <v>1369.04</v>
      </c>
      <c r="J630" s="665">
        <v>3</v>
      </c>
      <c r="K630" s="666">
        <v>4107.13</v>
      </c>
    </row>
    <row r="631" spans="1:11" ht="14.4" customHeight="1" x14ac:dyDescent="0.3">
      <c r="A631" s="661" t="s">
        <v>580</v>
      </c>
      <c r="B631" s="662" t="s">
        <v>581</v>
      </c>
      <c r="C631" s="663" t="s">
        <v>602</v>
      </c>
      <c r="D631" s="664" t="s">
        <v>2455</v>
      </c>
      <c r="E631" s="663" t="s">
        <v>6920</v>
      </c>
      <c r="F631" s="664" t="s">
        <v>6921</v>
      </c>
      <c r="G631" s="663" t="s">
        <v>5221</v>
      </c>
      <c r="H631" s="663" t="s">
        <v>5222</v>
      </c>
      <c r="I631" s="665">
        <v>4025</v>
      </c>
      <c r="J631" s="665">
        <v>45</v>
      </c>
      <c r="K631" s="666">
        <v>181125</v>
      </c>
    </row>
    <row r="632" spans="1:11" ht="14.4" customHeight="1" x14ac:dyDescent="0.3">
      <c r="A632" s="661" t="s">
        <v>580</v>
      </c>
      <c r="B632" s="662" t="s">
        <v>581</v>
      </c>
      <c r="C632" s="663" t="s">
        <v>602</v>
      </c>
      <c r="D632" s="664" t="s">
        <v>2455</v>
      </c>
      <c r="E632" s="663" t="s">
        <v>6920</v>
      </c>
      <c r="F632" s="664" t="s">
        <v>6921</v>
      </c>
      <c r="G632" s="663" t="s">
        <v>5223</v>
      </c>
      <c r="H632" s="663" t="s">
        <v>5224</v>
      </c>
      <c r="I632" s="665">
        <v>5146.25</v>
      </c>
      <c r="J632" s="665">
        <v>8</v>
      </c>
      <c r="K632" s="666">
        <v>41170</v>
      </c>
    </row>
    <row r="633" spans="1:11" ht="14.4" customHeight="1" x14ac:dyDescent="0.3">
      <c r="A633" s="661" t="s">
        <v>580</v>
      </c>
      <c r="B633" s="662" t="s">
        <v>581</v>
      </c>
      <c r="C633" s="663" t="s">
        <v>602</v>
      </c>
      <c r="D633" s="664" t="s">
        <v>2455</v>
      </c>
      <c r="E633" s="663" t="s">
        <v>6920</v>
      </c>
      <c r="F633" s="664" t="s">
        <v>6921</v>
      </c>
      <c r="G633" s="663" t="s">
        <v>5225</v>
      </c>
      <c r="H633" s="663" t="s">
        <v>5226</v>
      </c>
      <c r="I633" s="665">
        <v>3937.6</v>
      </c>
      <c r="J633" s="665">
        <v>34</v>
      </c>
      <c r="K633" s="666">
        <v>133878.40000000002</v>
      </c>
    </row>
    <row r="634" spans="1:11" ht="14.4" customHeight="1" x14ac:dyDescent="0.3">
      <c r="A634" s="661" t="s">
        <v>580</v>
      </c>
      <c r="B634" s="662" t="s">
        <v>581</v>
      </c>
      <c r="C634" s="663" t="s">
        <v>602</v>
      </c>
      <c r="D634" s="664" t="s">
        <v>2455</v>
      </c>
      <c r="E634" s="663" t="s">
        <v>6920</v>
      </c>
      <c r="F634" s="664" t="s">
        <v>6921</v>
      </c>
      <c r="G634" s="663" t="s">
        <v>5227</v>
      </c>
      <c r="H634" s="663" t="s">
        <v>5228</v>
      </c>
      <c r="I634" s="665">
        <v>1907.4699999999998</v>
      </c>
      <c r="J634" s="665">
        <v>7</v>
      </c>
      <c r="K634" s="666">
        <v>13352.289999999999</v>
      </c>
    </row>
    <row r="635" spans="1:11" ht="14.4" customHeight="1" x14ac:dyDescent="0.3">
      <c r="A635" s="661" t="s">
        <v>580</v>
      </c>
      <c r="B635" s="662" t="s">
        <v>581</v>
      </c>
      <c r="C635" s="663" t="s">
        <v>602</v>
      </c>
      <c r="D635" s="664" t="s">
        <v>2455</v>
      </c>
      <c r="E635" s="663" t="s">
        <v>6920</v>
      </c>
      <c r="F635" s="664" t="s">
        <v>6921</v>
      </c>
      <c r="G635" s="663" t="s">
        <v>5229</v>
      </c>
      <c r="H635" s="663" t="s">
        <v>5230</v>
      </c>
      <c r="I635" s="665">
        <v>1907.4700000000005</v>
      </c>
      <c r="J635" s="665">
        <v>23</v>
      </c>
      <c r="K635" s="666">
        <v>43871.810000000012</v>
      </c>
    </row>
    <row r="636" spans="1:11" ht="14.4" customHeight="1" x14ac:dyDescent="0.3">
      <c r="A636" s="661" t="s">
        <v>580</v>
      </c>
      <c r="B636" s="662" t="s">
        <v>581</v>
      </c>
      <c r="C636" s="663" t="s">
        <v>602</v>
      </c>
      <c r="D636" s="664" t="s">
        <v>2455</v>
      </c>
      <c r="E636" s="663" t="s">
        <v>6920</v>
      </c>
      <c r="F636" s="664" t="s">
        <v>6921</v>
      </c>
      <c r="G636" s="663" t="s">
        <v>5231</v>
      </c>
      <c r="H636" s="663" t="s">
        <v>5232</v>
      </c>
      <c r="I636" s="665">
        <v>1903.7061538461542</v>
      </c>
      <c r="J636" s="665">
        <v>14</v>
      </c>
      <c r="K636" s="666">
        <v>26606.720000000001</v>
      </c>
    </row>
    <row r="637" spans="1:11" ht="14.4" customHeight="1" x14ac:dyDescent="0.3">
      <c r="A637" s="661" t="s">
        <v>580</v>
      </c>
      <c r="B637" s="662" t="s">
        <v>581</v>
      </c>
      <c r="C637" s="663" t="s">
        <v>602</v>
      </c>
      <c r="D637" s="664" t="s">
        <v>2455</v>
      </c>
      <c r="E637" s="663" t="s">
        <v>6920</v>
      </c>
      <c r="F637" s="664" t="s">
        <v>6921</v>
      </c>
      <c r="G637" s="663" t="s">
        <v>5233</v>
      </c>
      <c r="H637" s="663" t="s">
        <v>5234</v>
      </c>
      <c r="I637" s="665">
        <v>1907.47</v>
      </c>
      <c r="J637" s="665">
        <v>6</v>
      </c>
      <c r="K637" s="666">
        <v>11444.82</v>
      </c>
    </row>
    <row r="638" spans="1:11" ht="14.4" customHeight="1" x14ac:dyDescent="0.3">
      <c r="A638" s="661" t="s">
        <v>580</v>
      </c>
      <c r="B638" s="662" t="s">
        <v>581</v>
      </c>
      <c r="C638" s="663" t="s">
        <v>602</v>
      </c>
      <c r="D638" s="664" t="s">
        <v>2455</v>
      </c>
      <c r="E638" s="663" t="s">
        <v>6920</v>
      </c>
      <c r="F638" s="664" t="s">
        <v>6921</v>
      </c>
      <c r="G638" s="663" t="s">
        <v>5235</v>
      </c>
      <c r="H638" s="663" t="s">
        <v>5236</v>
      </c>
      <c r="I638" s="665">
        <v>8605.6576923076918</v>
      </c>
      <c r="J638" s="665">
        <v>13</v>
      </c>
      <c r="K638" s="666">
        <v>111873.55</v>
      </c>
    </row>
    <row r="639" spans="1:11" ht="14.4" customHeight="1" x14ac:dyDescent="0.3">
      <c r="A639" s="661" t="s">
        <v>580</v>
      </c>
      <c r="B639" s="662" t="s">
        <v>581</v>
      </c>
      <c r="C639" s="663" t="s">
        <v>602</v>
      </c>
      <c r="D639" s="664" t="s">
        <v>2455</v>
      </c>
      <c r="E639" s="663" t="s">
        <v>6920</v>
      </c>
      <c r="F639" s="664" t="s">
        <v>6921</v>
      </c>
      <c r="G639" s="663" t="s">
        <v>5237</v>
      </c>
      <c r="H639" s="663" t="s">
        <v>5238</v>
      </c>
      <c r="I639" s="665">
        <v>8605.6594444444454</v>
      </c>
      <c r="J639" s="665">
        <v>18</v>
      </c>
      <c r="K639" s="666">
        <v>154901.87000000002</v>
      </c>
    </row>
    <row r="640" spans="1:11" ht="14.4" customHeight="1" x14ac:dyDescent="0.3">
      <c r="A640" s="661" t="s">
        <v>580</v>
      </c>
      <c r="B640" s="662" t="s">
        <v>581</v>
      </c>
      <c r="C640" s="663" t="s">
        <v>602</v>
      </c>
      <c r="D640" s="664" t="s">
        <v>2455</v>
      </c>
      <c r="E640" s="663" t="s">
        <v>6920</v>
      </c>
      <c r="F640" s="664" t="s">
        <v>6921</v>
      </c>
      <c r="G640" s="663" t="s">
        <v>5239</v>
      </c>
      <c r="H640" s="663" t="s">
        <v>5240</v>
      </c>
      <c r="I640" s="665">
        <v>1858.5400000000004</v>
      </c>
      <c r="J640" s="665">
        <v>26</v>
      </c>
      <c r="K640" s="666">
        <v>48322.040000000015</v>
      </c>
    </row>
    <row r="641" spans="1:11" ht="14.4" customHeight="1" x14ac:dyDescent="0.3">
      <c r="A641" s="661" t="s">
        <v>580</v>
      </c>
      <c r="B641" s="662" t="s">
        <v>581</v>
      </c>
      <c r="C641" s="663" t="s">
        <v>602</v>
      </c>
      <c r="D641" s="664" t="s">
        <v>2455</v>
      </c>
      <c r="E641" s="663" t="s">
        <v>6920</v>
      </c>
      <c r="F641" s="664" t="s">
        <v>6921</v>
      </c>
      <c r="G641" s="663" t="s">
        <v>5241</v>
      </c>
      <c r="H641" s="663" t="s">
        <v>5242</v>
      </c>
      <c r="I641" s="665">
        <v>1858.5400000000006</v>
      </c>
      <c r="J641" s="665">
        <v>16</v>
      </c>
      <c r="K641" s="666">
        <v>29736.640000000007</v>
      </c>
    </row>
    <row r="642" spans="1:11" ht="14.4" customHeight="1" x14ac:dyDescent="0.3">
      <c r="A642" s="661" t="s">
        <v>580</v>
      </c>
      <c r="B642" s="662" t="s">
        <v>581</v>
      </c>
      <c r="C642" s="663" t="s">
        <v>602</v>
      </c>
      <c r="D642" s="664" t="s">
        <v>2455</v>
      </c>
      <c r="E642" s="663" t="s">
        <v>6920</v>
      </c>
      <c r="F642" s="664" t="s">
        <v>6921</v>
      </c>
      <c r="G642" s="663" t="s">
        <v>5243</v>
      </c>
      <c r="H642" s="663" t="s">
        <v>5244</v>
      </c>
      <c r="I642" s="665">
        <v>1804.6100000000004</v>
      </c>
      <c r="J642" s="665">
        <v>11</v>
      </c>
      <c r="K642" s="666">
        <v>19850.710000000003</v>
      </c>
    </row>
    <row r="643" spans="1:11" ht="14.4" customHeight="1" x14ac:dyDescent="0.3">
      <c r="A643" s="661" t="s">
        <v>580</v>
      </c>
      <c r="B643" s="662" t="s">
        <v>581</v>
      </c>
      <c r="C643" s="663" t="s">
        <v>602</v>
      </c>
      <c r="D643" s="664" t="s">
        <v>2455</v>
      </c>
      <c r="E643" s="663" t="s">
        <v>6920</v>
      </c>
      <c r="F643" s="664" t="s">
        <v>6921</v>
      </c>
      <c r="G643" s="663" t="s">
        <v>5245</v>
      </c>
      <c r="H643" s="663" t="s">
        <v>5246</v>
      </c>
      <c r="I643" s="665">
        <v>1804.6105555555559</v>
      </c>
      <c r="J643" s="665">
        <v>19</v>
      </c>
      <c r="K643" s="666">
        <v>34287.600000000006</v>
      </c>
    </row>
    <row r="644" spans="1:11" ht="14.4" customHeight="1" x14ac:dyDescent="0.3">
      <c r="A644" s="661" t="s">
        <v>580</v>
      </c>
      <c r="B644" s="662" t="s">
        <v>581</v>
      </c>
      <c r="C644" s="663" t="s">
        <v>602</v>
      </c>
      <c r="D644" s="664" t="s">
        <v>2455</v>
      </c>
      <c r="E644" s="663" t="s">
        <v>6920</v>
      </c>
      <c r="F644" s="664" t="s">
        <v>6921</v>
      </c>
      <c r="G644" s="663" t="s">
        <v>5247</v>
      </c>
      <c r="H644" s="663" t="s">
        <v>5248</v>
      </c>
      <c r="I644" s="665">
        <v>1804.6105555555559</v>
      </c>
      <c r="J644" s="665">
        <v>19</v>
      </c>
      <c r="K644" s="666">
        <v>34287.600000000006</v>
      </c>
    </row>
    <row r="645" spans="1:11" ht="14.4" customHeight="1" x14ac:dyDescent="0.3">
      <c r="A645" s="661" t="s">
        <v>580</v>
      </c>
      <c r="B645" s="662" t="s">
        <v>581</v>
      </c>
      <c r="C645" s="663" t="s">
        <v>602</v>
      </c>
      <c r="D645" s="664" t="s">
        <v>2455</v>
      </c>
      <c r="E645" s="663" t="s">
        <v>6920</v>
      </c>
      <c r="F645" s="664" t="s">
        <v>6921</v>
      </c>
      <c r="G645" s="663" t="s">
        <v>5249</v>
      </c>
      <c r="H645" s="663" t="s">
        <v>5250</v>
      </c>
      <c r="I645" s="665">
        <v>1634.9409090909096</v>
      </c>
      <c r="J645" s="665">
        <v>29</v>
      </c>
      <c r="K645" s="666">
        <v>47454.510000000009</v>
      </c>
    </row>
    <row r="646" spans="1:11" ht="14.4" customHeight="1" x14ac:dyDescent="0.3">
      <c r="A646" s="661" t="s">
        <v>580</v>
      </c>
      <c r="B646" s="662" t="s">
        <v>581</v>
      </c>
      <c r="C646" s="663" t="s">
        <v>602</v>
      </c>
      <c r="D646" s="664" t="s">
        <v>2455</v>
      </c>
      <c r="E646" s="663" t="s">
        <v>6920</v>
      </c>
      <c r="F646" s="664" t="s">
        <v>6921</v>
      </c>
      <c r="G646" s="663" t="s">
        <v>5251</v>
      </c>
      <c r="H646" s="663" t="s">
        <v>5252</v>
      </c>
      <c r="I646" s="665">
        <v>1634.3520000000003</v>
      </c>
      <c r="J646" s="665">
        <v>39</v>
      </c>
      <c r="K646" s="666">
        <v>63733.250000000015</v>
      </c>
    </row>
    <row r="647" spans="1:11" ht="14.4" customHeight="1" x14ac:dyDescent="0.3">
      <c r="A647" s="661" t="s">
        <v>580</v>
      </c>
      <c r="B647" s="662" t="s">
        <v>581</v>
      </c>
      <c r="C647" s="663" t="s">
        <v>602</v>
      </c>
      <c r="D647" s="664" t="s">
        <v>2455</v>
      </c>
      <c r="E647" s="663" t="s">
        <v>6920</v>
      </c>
      <c r="F647" s="664" t="s">
        <v>6921</v>
      </c>
      <c r="G647" s="663" t="s">
        <v>5253</v>
      </c>
      <c r="H647" s="663" t="s">
        <v>5254</v>
      </c>
      <c r="I647" s="665">
        <v>210.26235294117646</v>
      </c>
      <c r="J647" s="665">
        <v>84</v>
      </c>
      <c r="K647" s="666">
        <v>17663.36</v>
      </c>
    </row>
    <row r="648" spans="1:11" ht="14.4" customHeight="1" x14ac:dyDescent="0.3">
      <c r="A648" s="661" t="s">
        <v>580</v>
      </c>
      <c r="B648" s="662" t="s">
        <v>581</v>
      </c>
      <c r="C648" s="663" t="s">
        <v>602</v>
      </c>
      <c r="D648" s="664" t="s">
        <v>2455</v>
      </c>
      <c r="E648" s="663" t="s">
        <v>6920</v>
      </c>
      <c r="F648" s="664" t="s">
        <v>6921</v>
      </c>
      <c r="G648" s="663" t="s">
        <v>5255</v>
      </c>
      <c r="H648" s="663" t="s">
        <v>5256</v>
      </c>
      <c r="I648" s="665">
        <v>252.61333333333334</v>
      </c>
      <c r="J648" s="665">
        <v>7</v>
      </c>
      <c r="K648" s="666">
        <v>1773.4</v>
      </c>
    </row>
    <row r="649" spans="1:11" ht="14.4" customHeight="1" x14ac:dyDescent="0.3">
      <c r="A649" s="661" t="s">
        <v>580</v>
      </c>
      <c r="B649" s="662" t="s">
        <v>581</v>
      </c>
      <c r="C649" s="663" t="s">
        <v>602</v>
      </c>
      <c r="D649" s="664" t="s">
        <v>2455</v>
      </c>
      <c r="E649" s="663" t="s">
        <v>6920</v>
      </c>
      <c r="F649" s="664" t="s">
        <v>6921</v>
      </c>
      <c r="G649" s="663" t="s">
        <v>5257</v>
      </c>
      <c r="H649" s="663" t="s">
        <v>5258</v>
      </c>
      <c r="I649" s="665">
        <v>344.27</v>
      </c>
      <c r="J649" s="665">
        <v>2</v>
      </c>
      <c r="K649" s="666">
        <v>688.55</v>
      </c>
    </row>
    <row r="650" spans="1:11" ht="14.4" customHeight="1" x14ac:dyDescent="0.3">
      <c r="A650" s="661" t="s">
        <v>580</v>
      </c>
      <c r="B650" s="662" t="s">
        <v>581</v>
      </c>
      <c r="C650" s="663" t="s">
        <v>602</v>
      </c>
      <c r="D650" s="664" t="s">
        <v>2455</v>
      </c>
      <c r="E650" s="663" t="s">
        <v>6920</v>
      </c>
      <c r="F650" s="664" t="s">
        <v>6921</v>
      </c>
      <c r="G650" s="663" t="s">
        <v>5259</v>
      </c>
      <c r="H650" s="663" t="s">
        <v>5260</v>
      </c>
      <c r="I650" s="665">
        <v>1725</v>
      </c>
      <c r="J650" s="665">
        <v>1</v>
      </c>
      <c r="K650" s="666">
        <v>1725</v>
      </c>
    </row>
    <row r="651" spans="1:11" ht="14.4" customHeight="1" x14ac:dyDescent="0.3">
      <c r="A651" s="661" t="s">
        <v>580</v>
      </c>
      <c r="B651" s="662" t="s">
        <v>581</v>
      </c>
      <c r="C651" s="663" t="s">
        <v>602</v>
      </c>
      <c r="D651" s="664" t="s">
        <v>2455</v>
      </c>
      <c r="E651" s="663" t="s">
        <v>6920</v>
      </c>
      <c r="F651" s="664" t="s">
        <v>6921</v>
      </c>
      <c r="G651" s="663" t="s">
        <v>5261</v>
      </c>
      <c r="H651" s="663" t="s">
        <v>5262</v>
      </c>
      <c r="I651" s="665">
        <v>60.390000000000008</v>
      </c>
      <c r="J651" s="665">
        <v>170</v>
      </c>
      <c r="K651" s="666">
        <v>10265.709999999999</v>
      </c>
    </row>
    <row r="652" spans="1:11" ht="14.4" customHeight="1" x14ac:dyDescent="0.3">
      <c r="A652" s="661" t="s">
        <v>580</v>
      </c>
      <c r="B652" s="662" t="s">
        <v>581</v>
      </c>
      <c r="C652" s="663" t="s">
        <v>602</v>
      </c>
      <c r="D652" s="664" t="s">
        <v>2455</v>
      </c>
      <c r="E652" s="663" t="s">
        <v>6920</v>
      </c>
      <c r="F652" s="664" t="s">
        <v>6921</v>
      </c>
      <c r="G652" s="663" t="s">
        <v>5263</v>
      </c>
      <c r="H652" s="663" t="s">
        <v>5264</v>
      </c>
      <c r="I652" s="665">
        <v>1847.93</v>
      </c>
      <c r="J652" s="665">
        <v>4</v>
      </c>
      <c r="K652" s="666">
        <v>7391.72</v>
      </c>
    </row>
    <row r="653" spans="1:11" ht="14.4" customHeight="1" x14ac:dyDescent="0.3">
      <c r="A653" s="661" t="s">
        <v>580</v>
      </c>
      <c r="B653" s="662" t="s">
        <v>581</v>
      </c>
      <c r="C653" s="663" t="s">
        <v>602</v>
      </c>
      <c r="D653" s="664" t="s">
        <v>2455</v>
      </c>
      <c r="E653" s="663" t="s">
        <v>6920</v>
      </c>
      <c r="F653" s="664" t="s">
        <v>6921</v>
      </c>
      <c r="G653" s="663" t="s">
        <v>5265</v>
      </c>
      <c r="H653" s="663" t="s">
        <v>5266</v>
      </c>
      <c r="I653" s="665">
        <v>1847.9349999999999</v>
      </c>
      <c r="J653" s="665">
        <v>4</v>
      </c>
      <c r="K653" s="666">
        <v>7391.74</v>
      </c>
    </row>
    <row r="654" spans="1:11" ht="14.4" customHeight="1" x14ac:dyDescent="0.3">
      <c r="A654" s="661" t="s">
        <v>580</v>
      </c>
      <c r="B654" s="662" t="s">
        <v>581</v>
      </c>
      <c r="C654" s="663" t="s">
        <v>602</v>
      </c>
      <c r="D654" s="664" t="s">
        <v>2455</v>
      </c>
      <c r="E654" s="663" t="s">
        <v>6920</v>
      </c>
      <c r="F654" s="664" t="s">
        <v>6921</v>
      </c>
      <c r="G654" s="663" t="s">
        <v>5267</v>
      </c>
      <c r="H654" s="663" t="s">
        <v>5268</v>
      </c>
      <c r="I654" s="665">
        <v>68.97</v>
      </c>
      <c r="J654" s="665">
        <v>70</v>
      </c>
      <c r="K654" s="666">
        <v>4827.91</v>
      </c>
    </row>
    <row r="655" spans="1:11" ht="14.4" customHeight="1" x14ac:dyDescent="0.3">
      <c r="A655" s="661" t="s">
        <v>580</v>
      </c>
      <c r="B655" s="662" t="s">
        <v>581</v>
      </c>
      <c r="C655" s="663" t="s">
        <v>602</v>
      </c>
      <c r="D655" s="664" t="s">
        <v>2455</v>
      </c>
      <c r="E655" s="663" t="s">
        <v>6920</v>
      </c>
      <c r="F655" s="664" t="s">
        <v>6921</v>
      </c>
      <c r="G655" s="663" t="s">
        <v>5269</v>
      </c>
      <c r="H655" s="663" t="s">
        <v>5270</v>
      </c>
      <c r="I655" s="665">
        <v>6497.5</v>
      </c>
      <c r="J655" s="665">
        <v>18</v>
      </c>
      <c r="K655" s="666">
        <v>116955</v>
      </c>
    </row>
    <row r="656" spans="1:11" ht="14.4" customHeight="1" x14ac:dyDescent="0.3">
      <c r="A656" s="661" t="s">
        <v>580</v>
      </c>
      <c r="B656" s="662" t="s">
        <v>581</v>
      </c>
      <c r="C656" s="663" t="s">
        <v>602</v>
      </c>
      <c r="D656" s="664" t="s">
        <v>2455</v>
      </c>
      <c r="E656" s="663" t="s">
        <v>6920</v>
      </c>
      <c r="F656" s="664" t="s">
        <v>6921</v>
      </c>
      <c r="G656" s="663" t="s">
        <v>5271</v>
      </c>
      <c r="H656" s="663" t="s">
        <v>5272</v>
      </c>
      <c r="I656" s="665">
        <v>1907.4700000000005</v>
      </c>
      <c r="J656" s="665">
        <v>17</v>
      </c>
      <c r="K656" s="666">
        <v>32426.990000000005</v>
      </c>
    </row>
    <row r="657" spans="1:11" ht="14.4" customHeight="1" x14ac:dyDescent="0.3">
      <c r="A657" s="661" t="s">
        <v>580</v>
      </c>
      <c r="B657" s="662" t="s">
        <v>581</v>
      </c>
      <c r="C657" s="663" t="s">
        <v>602</v>
      </c>
      <c r="D657" s="664" t="s">
        <v>2455</v>
      </c>
      <c r="E657" s="663" t="s">
        <v>6920</v>
      </c>
      <c r="F657" s="664" t="s">
        <v>6921</v>
      </c>
      <c r="G657" s="663" t="s">
        <v>5273</v>
      </c>
      <c r="H657" s="663" t="s">
        <v>5274</v>
      </c>
      <c r="I657" s="665">
        <v>1858.54</v>
      </c>
      <c r="J657" s="665">
        <v>3</v>
      </c>
      <c r="K657" s="666">
        <v>5575.62</v>
      </c>
    </row>
    <row r="658" spans="1:11" ht="14.4" customHeight="1" x14ac:dyDescent="0.3">
      <c r="A658" s="661" t="s">
        <v>580</v>
      </c>
      <c r="B658" s="662" t="s">
        <v>581</v>
      </c>
      <c r="C658" s="663" t="s">
        <v>602</v>
      </c>
      <c r="D658" s="664" t="s">
        <v>2455</v>
      </c>
      <c r="E658" s="663" t="s">
        <v>6920</v>
      </c>
      <c r="F658" s="664" t="s">
        <v>6921</v>
      </c>
      <c r="G658" s="663" t="s">
        <v>5275</v>
      </c>
      <c r="H658" s="663" t="s">
        <v>5276</v>
      </c>
      <c r="I658" s="665">
        <v>1858.5400000000006</v>
      </c>
      <c r="J658" s="665">
        <v>14</v>
      </c>
      <c r="K658" s="666">
        <v>26019.560000000005</v>
      </c>
    </row>
    <row r="659" spans="1:11" ht="14.4" customHeight="1" x14ac:dyDescent="0.3">
      <c r="A659" s="661" t="s">
        <v>580</v>
      </c>
      <c r="B659" s="662" t="s">
        <v>581</v>
      </c>
      <c r="C659" s="663" t="s">
        <v>602</v>
      </c>
      <c r="D659" s="664" t="s">
        <v>2455</v>
      </c>
      <c r="E659" s="663" t="s">
        <v>6920</v>
      </c>
      <c r="F659" s="664" t="s">
        <v>6921</v>
      </c>
      <c r="G659" s="663" t="s">
        <v>5277</v>
      </c>
      <c r="H659" s="663" t="s">
        <v>5278</v>
      </c>
      <c r="I659" s="665">
        <v>1804.61</v>
      </c>
      <c r="J659" s="665">
        <v>1</v>
      </c>
      <c r="K659" s="666">
        <v>1804.61</v>
      </c>
    </row>
    <row r="660" spans="1:11" ht="14.4" customHeight="1" x14ac:dyDescent="0.3">
      <c r="A660" s="661" t="s">
        <v>580</v>
      </c>
      <c r="B660" s="662" t="s">
        <v>581</v>
      </c>
      <c r="C660" s="663" t="s">
        <v>602</v>
      </c>
      <c r="D660" s="664" t="s">
        <v>2455</v>
      </c>
      <c r="E660" s="663" t="s">
        <v>6920</v>
      </c>
      <c r="F660" s="664" t="s">
        <v>6921</v>
      </c>
      <c r="G660" s="663" t="s">
        <v>5279</v>
      </c>
      <c r="H660" s="663" t="s">
        <v>5280</v>
      </c>
      <c r="I660" s="665">
        <v>2024.33</v>
      </c>
      <c r="J660" s="665">
        <v>3</v>
      </c>
      <c r="K660" s="666">
        <v>6073</v>
      </c>
    </row>
    <row r="661" spans="1:11" ht="14.4" customHeight="1" x14ac:dyDescent="0.3">
      <c r="A661" s="661" t="s">
        <v>580</v>
      </c>
      <c r="B661" s="662" t="s">
        <v>581</v>
      </c>
      <c r="C661" s="663" t="s">
        <v>602</v>
      </c>
      <c r="D661" s="664" t="s">
        <v>2455</v>
      </c>
      <c r="E661" s="663" t="s">
        <v>6920</v>
      </c>
      <c r="F661" s="664" t="s">
        <v>6921</v>
      </c>
      <c r="G661" s="663" t="s">
        <v>5281</v>
      </c>
      <c r="H661" s="663" t="s">
        <v>5282</v>
      </c>
      <c r="I661" s="665">
        <v>4217.05</v>
      </c>
      <c r="J661" s="665">
        <v>2</v>
      </c>
      <c r="K661" s="666">
        <v>8434.1</v>
      </c>
    </row>
    <row r="662" spans="1:11" ht="14.4" customHeight="1" x14ac:dyDescent="0.3">
      <c r="A662" s="661" t="s">
        <v>580</v>
      </c>
      <c r="B662" s="662" t="s">
        <v>581</v>
      </c>
      <c r="C662" s="663" t="s">
        <v>602</v>
      </c>
      <c r="D662" s="664" t="s">
        <v>2455</v>
      </c>
      <c r="E662" s="663" t="s">
        <v>6920</v>
      </c>
      <c r="F662" s="664" t="s">
        <v>6921</v>
      </c>
      <c r="G662" s="663" t="s">
        <v>5283</v>
      </c>
      <c r="H662" s="663" t="s">
        <v>5284</v>
      </c>
      <c r="I662" s="665">
        <v>4217.05</v>
      </c>
      <c r="J662" s="665">
        <v>7</v>
      </c>
      <c r="K662" s="666">
        <v>29519.35</v>
      </c>
    </row>
    <row r="663" spans="1:11" ht="14.4" customHeight="1" x14ac:dyDescent="0.3">
      <c r="A663" s="661" t="s">
        <v>580</v>
      </c>
      <c r="B663" s="662" t="s">
        <v>581</v>
      </c>
      <c r="C663" s="663" t="s">
        <v>602</v>
      </c>
      <c r="D663" s="664" t="s">
        <v>2455</v>
      </c>
      <c r="E663" s="663" t="s">
        <v>6920</v>
      </c>
      <c r="F663" s="664" t="s">
        <v>6921</v>
      </c>
      <c r="G663" s="663" t="s">
        <v>5285</v>
      </c>
      <c r="H663" s="663" t="s">
        <v>5286</v>
      </c>
      <c r="I663" s="665">
        <v>17838.02</v>
      </c>
      <c r="J663" s="665">
        <v>1</v>
      </c>
      <c r="K663" s="666">
        <v>17838.02</v>
      </c>
    </row>
    <row r="664" spans="1:11" ht="14.4" customHeight="1" x14ac:dyDescent="0.3">
      <c r="A664" s="661" t="s">
        <v>580</v>
      </c>
      <c r="B664" s="662" t="s">
        <v>581</v>
      </c>
      <c r="C664" s="663" t="s">
        <v>602</v>
      </c>
      <c r="D664" s="664" t="s">
        <v>2455</v>
      </c>
      <c r="E664" s="663" t="s">
        <v>6920</v>
      </c>
      <c r="F664" s="664" t="s">
        <v>6921</v>
      </c>
      <c r="G664" s="663" t="s">
        <v>5287</v>
      </c>
      <c r="H664" s="663" t="s">
        <v>5288</v>
      </c>
      <c r="I664" s="665">
        <v>2808.68</v>
      </c>
      <c r="J664" s="665">
        <v>2</v>
      </c>
      <c r="K664" s="666">
        <v>5617.36</v>
      </c>
    </row>
    <row r="665" spans="1:11" ht="14.4" customHeight="1" x14ac:dyDescent="0.3">
      <c r="A665" s="661" t="s">
        <v>580</v>
      </c>
      <c r="B665" s="662" t="s">
        <v>581</v>
      </c>
      <c r="C665" s="663" t="s">
        <v>602</v>
      </c>
      <c r="D665" s="664" t="s">
        <v>2455</v>
      </c>
      <c r="E665" s="663" t="s">
        <v>6920</v>
      </c>
      <c r="F665" s="664" t="s">
        <v>6921</v>
      </c>
      <c r="G665" s="663" t="s">
        <v>5289</v>
      </c>
      <c r="H665" s="663" t="s">
        <v>5290</v>
      </c>
      <c r="I665" s="665">
        <v>2808.68</v>
      </c>
      <c r="J665" s="665">
        <v>6</v>
      </c>
      <c r="K665" s="666">
        <v>16852.079999999998</v>
      </c>
    </row>
    <row r="666" spans="1:11" ht="14.4" customHeight="1" x14ac:dyDescent="0.3">
      <c r="A666" s="661" t="s">
        <v>580</v>
      </c>
      <c r="B666" s="662" t="s">
        <v>581</v>
      </c>
      <c r="C666" s="663" t="s">
        <v>602</v>
      </c>
      <c r="D666" s="664" t="s">
        <v>2455</v>
      </c>
      <c r="E666" s="663" t="s">
        <v>6920</v>
      </c>
      <c r="F666" s="664" t="s">
        <v>6921</v>
      </c>
      <c r="G666" s="663" t="s">
        <v>5291</v>
      </c>
      <c r="H666" s="663" t="s">
        <v>5292</v>
      </c>
      <c r="I666" s="665">
        <v>2808.68</v>
      </c>
      <c r="J666" s="665">
        <v>2</v>
      </c>
      <c r="K666" s="666">
        <v>5617.36</v>
      </c>
    </row>
    <row r="667" spans="1:11" ht="14.4" customHeight="1" x14ac:dyDescent="0.3">
      <c r="A667" s="661" t="s">
        <v>580</v>
      </c>
      <c r="B667" s="662" t="s">
        <v>581</v>
      </c>
      <c r="C667" s="663" t="s">
        <v>602</v>
      </c>
      <c r="D667" s="664" t="s">
        <v>2455</v>
      </c>
      <c r="E667" s="663" t="s">
        <v>6920</v>
      </c>
      <c r="F667" s="664" t="s">
        <v>6921</v>
      </c>
      <c r="G667" s="663" t="s">
        <v>5293</v>
      </c>
      <c r="H667" s="663" t="s">
        <v>5294</v>
      </c>
      <c r="I667" s="665">
        <v>1419.3</v>
      </c>
      <c r="J667" s="665">
        <v>4</v>
      </c>
      <c r="K667" s="666">
        <v>5677.1900000000005</v>
      </c>
    </row>
    <row r="668" spans="1:11" ht="14.4" customHeight="1" x14ac:dyDescent="0.3">
      <c r="A668" s="661" t="s">
        <v>580</v>
      </c>
      <c r="B668" s="662" t="s">
        <v>581</v>
      </c>
      <c r="C668" s="663" t="s">
        <v>602</v>
      </c>
      <c r="D668" s="664" t="s">
        <v>2455</v>
      </c>
      <c r="E668" s="663" t="s">
        <v>6920</v>
      </c>
      <c r="F668" s="664" t="s">
        <v>6921</v>
      </c>
      <c r="G668" s="663" t="s">
        <v>5295</v>
      </c>
      <c r="H668" s="663" t="s">
        <v>5296</v>
      </c>
      <c r="I668" s="665">
        <v>1419.3</v>
      </c>
      <c r="J668" s="665">
        <v>7</v>
      </c>
      <c r="K668" s="666">
        <v>9935.07</v>
      </c>
    </row>
    <row r="669" spans="1:11" ht="14.4" customHeight="1" x14ac:dyDescent="0.3">
      <c r="A669" s="661" t="s">
        <v>580</v>
      </c>
      <c r="B669" s="662" t="s">
        <v>581</v>
      </c>
      <c r="C669" s="663" t="s">
        <v>602</v>
      </c>
      <c r="D669" s="664" t="s">
        <v>2455</v>
      </c>
      <c r="E669" s="663" t="s">
        <v>6920</v>
      </c>
      <c r="F669" s="664" t="s">
        <v>6921</v>
      </c>
      <c r="G669" s="663" t="s">
        <v>5297</v>
      </c>
      <c r="H669" s="663" t="s">
        <v>5298</v>
      </c>
      <c r="I669" s="665">
        <v>344.27499999999998</v>
      </c>
      <c r="J669" s="665">
        <v>3</v>
      </c>
      <c r="K669" s="666">
        <v>1032.83</v>
      </c>
    </row>
    <row r="670" spans="1:11" ht="14.4" customHeight="1" x14ac:dyDescent="0.3">
      <c r="A670" s="661" t="s">
        <v>580</v>
      </c>
      <c r="B670" s="662" t="s">
        <v>581</v>
      </c>
      <c r="C670" s="663" t="s">
        <v>602</v>
      </c>
      <c r="D670" s="664" t="s">
        <v>2455</v>
      </c>
      <c r="E670" s="663" t="s">
        <v>6920</v>
      </c>
      <c r="F670" s="664" t="s">
        <v>6921</v>
      </c>
      <c r="G670" s="663" t="s">
        <v>5299</v>
      </c>
      <c r="H670" s="663" t="s">
        <v>5300</v>
      </c>
      <c r="I670" s="665">
        <v>3162.5</v>
      </c>
      <c r="J670" s="665">
        <v>2</v>
      </c>
      <c r="K670" s="666">
        <v>6325</v>
      </c>
    </row>
    <row r="671" spans="1:11" ht="14.4" customHeight="1" x14ac:dyDescent="0.3">
      <c r="A671" s="661" t="s">
        <v>580</v>
      </c>
      <c r="B671" s="662" t="s">
        <v>581</v>
      </c>
      <c r="C671" s="663" t="s">
        <v>602</v>
      </c>
      <c r="D671" s="664" t="s">
        <v>2455</v>
      </c>
      <c r="E671" s="663" t="s">
        <v>6920</v>
      </c>
      <c r="F671" s="664" t="s">
        <v>6921</v>
      </c>
      <c r="G671" s="663" t="s">
        <v>5301</v>
      </c>
      <c r="H671" s="663" t="s">
        <v>5302</v>
      </c>
      <c r="I671" s="665">
        <v>1885.56</v>
      </c>
      <c r="J671" s="665">
        <v>1</v>
      </c>
      <c r="K671" s="666">
        <v>1885.56</v>
      </c>
    </row>
    <row r="672" spans="1:11" ht="14.4" customHeight="1" x14ac:dyDescent="0.3">
      <c r="A672" s="661" t="s">
        <v>580</v>
      </c>
      <c r="B672" s="662" t="s">
        <v>581</v>
      </c>
      <c r="C672" s="663" t="s">
        <v>602</v>
      </c>
      <c r="D672" s="664" t="s">
        <v>2455</v>
      </c>
      <c r="E672" s="663" t="s">
        <v>6920</v>
      </c>
      <c r="F672" s="664" t="s">
        <v>6921</v>
      </c>
      <c r="G672" s="663" t="s">
        <v>5303</v>
      </c>
      <c r="H672" s="663" t="s">
        <v>5304</v>
      </c>
      <c r="I672" s="665">
        <v>2033.76</v>
      </c>
      <c r="J672" s="665">
        <v>2</v>
      </c>
      <c r="K672" s="666">
        <v>4067.52</v>
      </c>
    </row>
    <row r="673" spans="1:11" ht="14.4" customHeight="1" x14ac:dyDescent="0.3">
      <c r="A673" s="661" t="s">
        <v>580</v>
      </c>
      <c r="B673" s="662" t="s">
        <v>581</v>
      </c>
      <c r="C673" s="663" t="s">
        <v>602</v>
      </c>
      <c r="D673" s="664" t="s">
        <v>2455</v>
      </c>
      <c r="E673" s="663" t="s">
        <v>6920</v>
      </c>
      <c r="F673" s="664" t="s">
        <v>6921</v>
      </c>
      <c r="G673" s="663" t="s">
        <v>5305</v>
      </c>
      <c r="H673" s="663" t="s">
        <v>5306</v>
      </c>
      <c r="I673" s="665">
        <v>2227.56</v>
      </c>
      <c r="J673" s="665">
        <v>1</v>
      </c>
      <c r="K673" s="666">
        <v>2227.56</v>
      </c>
    </row>
    <row r="674" spans="1:11" ht="14.4" customHeight="1" x14ac:dyDescent="0.3">
      <c r="A674" s="661" t="s">
        <v>580</v>
      </c>
      <c r="B674" s="662" t="s">
        <v>581</v>
      </c>
      <c r="C674" s="663" t="s">
        <v>602</v>
      </c>
      <c r="D674" s="664" t="s">
        <v>2455</v>
      </c>
      <c r="E674" s="663" t="s">
        <v>6920</v>
      </c>
      <c r="F674" s="664" t="s">
        <v>6921</v>
      </c>
      <c r="G674" s="663" t="s">
        <v>5307</v>
      </c>
      <c r="H674" s="663" t="s">
        <v>5308</v>
      </c>
      <c r="I674" s="665">
        <v>2033.76</v>
      </c>
      <c r="J674" s="665">
        <v>1</v>
      </c>
      <c r="K674" s="666">
        <v>2033.76</v>
      </c>
    </row>
    <row r="675" spans="1:11" ht="14.4" customHeight="1" x14ac:dyDescent="0.3">
      <c r="A675" s="661" t="s">
        <v>580</v>
      </c>
      <c r="B675" s="662" t="s">
        <v>581</v>
      </c>
      <c r="C675" s="663" t="s">
        <v>602</v>
      </c>
      <c r="D675" s="664" t="s">
        <v>2455</v>
      </c>
      <c r="E675" s="663" t="s">
        <v>6920</v>
      </c>
      <c r="F675" s="664" t="s">
        <v>6921</v>
      </c>
      <c r="G675" s="663" t="s">
        <v>5309</v>
      </c>
      <c r="H675" s="663" t="s">
        <v>5310</v>
      </c>
      <c r="I675" s="665">
        <v>10780</v>
      </c>
      <c r="J675" s="665">
        <v>1</v>
      </c>
      <c r="K675" s="666">
        <v>10780</v>
      </c>
    </row>
    <row r="676" spans="1:11" ht="14.4" customHeight="1" x14ac:dyDescent="0.3">
      <c r="A676" s="661" t="s">
        <v>580</v>
      </c>
      <c r="B676" s="662" t="s">
        <v>581</v>
      </c>
      <c r="C676" s="663" t="s">
        <v>602</v>
      </c>
      <c r="D676" s="664" t="s">
        <v>2455</v>
      </c>
      <c r="E676" s="663" t="s">
        <v>6920</v>
      </c>
      <c r="F676" s="664" t="s">
        <v>6921</v>
      </c>
      <c r="G676" s="663" t="s">
        <v>5311</v>
      </c>
      <c r="H676" s="663" t="s">
        <v>5312</v>
      </c>
      <c r="I676" s="665">
        <v>225.5</v>
      </c>
      <c r="J676" s="665">
        <v>82</v>
      </c>
      <c r="K676" s="666">
        <v>18491.080000000002</v>
      </c>
    </row>
    <row r="677" spans="1:11" ht="14.4" customHeight="1" x14ac:dyDescent="0.3">
      <c r="A677" s="661" t="s">
        <v>580</v>
      </c>
      <c r="B677" s="662" t="s">
        <v>581</v>
      </c>
      <c r="C677" s="663" t="s">
        <v>602</v>
      </c>
      <c r="D677" s="664" t="s">
        <v>2455</v>
      </c>
      <c r="E677" s="663" t="s">
        <v>6920</v>
      </c>
      <c r="F677" s="664" t="s">
        <v>6921</v>
      </c>
      <c r="G677" s="663" t="s">
        <v>5313</v>
      </c>
      <c r="H677" s="663" t="s">
        <v>5314</v>
      </c>
      <c r="I677" s="665">
        <v>610.5</v>
      </c>
      <c r="J677" s="665">
        <v>6</v>
      </c>
      <c r="K677" s="666">
        <v>3663</v>
      </c>
    </row>
    <row r="678" spans="1:11" ht="14.4" customHeight="1" x14ac:dyDescent="0.3">
      <c r="A678" s="661" t="s">
        <v>580</v>
      </c>
      <c r="B678" s="662" t="s">
        <v>581</v>
      </c>
      <c r="C678" s="663" t="s">
        <v>602</v>
      </c>
      <c r="D678" s="664" t="s">
        <v>2455</v>
      </c>
      <c r="E678" s="663" t="s">
        <v>6920</v>
      </c>
      <c r="F678" s="664" t="s">
        <v>6921</v>
      </c>
      <c r="G678" s="663" t="s">
        <v>5315</v>
      </c>
      <c r="H678" s="663" t="s">
        <v>5316</v>
      </c>
      <c r="I678" s="665">
        <v>610.5</v>
      </c>
      <c r="J678" s="665">
        <v>9</v>
      </c>
      <c r="K678" s="666">
        <v>5494.5</v>
      </c>
    </row>
    <row r="679" spans="1:11" ht="14.4" customHeight="1" x14ac:dyDescent="0.3">
      <c r="A679" s="661" t="s">
        <v>580</v>
      </c>
      <c r="B679" s="662" t="s">
        <v>581</v>
      </c>
      <c r="C679" s="663" t="s">
        <v>602</v>
      </c>
      <c r="D679" s="664" t="s">
        <v>2455</v>
      </c>
      <c r="E679" s="663" t="s">
        <v>6920</v>
      </c>
      <c r="F679" s="664" t="s">
        <v>6921</v>
      </c>
      <c r="G679" s="663" t="s">
        <v>5317</v>
      </c>
      <c r="H679" s="663" t="s">
        <v>5318</v>
      </c>
      <c r="I679" s="665">
        <v>610.5</v>
      </c>
      <c r="J679" s="665">
        <v>10</v>
      </c>
      <c r="K679" s="666">
        <v>6105</v>
      </c>
    </row>
    <row r="680" spans="1:11" ht="14.4" customHeight="1" x14ac:dyDescent="0.3">
      <c r="A680" s="661" t="s">
        <v>580</v>
      </c>
      <c r="B680" s="662" t="s">
        <v>581</v>
      </c>
      <c r="C680" s="663" t="s">
        <v>602</v>
      </c>
      <c r="D680" s="664" t="s">
        <v>2455</v>
      </c>
      <c r="E680" s="663" t="s">
        <v>6920</v>
      </c>
      <c r="F680" s="664" t="s">
        <v>6921</v>
      </c>
      <c r="G680" s="663" t="s">
        <v>5319</v>
      </c>
      <c r="H680" s="663" t="s">
        <v>5320</v>
      </c>
      <c r="I680" s="665">
        <v>610.5</v>
      </c>
      <c r="J680" s="665">
        <v>5</v>
      </c>
      <c r="K680" s="666">
        <v>3052.5</v>
      </c>
    </row>
    <row r="681" spans="1:11" ht="14.4" customHeight="1" x14ac:dyDescent="0.3">
      <c r="A681" s="661" t="s">
        <v>580</v>
      </c>
      <c r="B681" s="662" t="s">
        <v>581</v>
      </c>
      <c r="C681" s="663" t="s">
        <v>602</v>
      </c>
      <c r="D681" s="664" t="s">
        <v>2455</v>
      </c>
      <c r="E681" s="663" t="s">
        <v>6920</v>
      </c>
      <c r="F681" s="664" t="s">
        <v>6921</v>
      </c>
      <c r="G681" s="663" t="s">
        <v>5321</v>
      </c>
      <c r="H681" s="663" t="s">
        <v>5322</v>
      </c>
      <c r="I681" s="665">
        <v>610.5</v>
      </c>
      <c r="J681" s="665">
        <v>2</v>
      </c>
      <c r="K681" s="666">
        <v>1221</v>
      </c>
    </row>
    <row r="682" spans="1:11" ht="14.4" customHeight="1" x14ac:dyDescent="0.3">
      <c r="A682" s="661" t="s">
        <v>580</v>
      </c>
      <c r="B682" s="662" t="s">
        <v>581</v>
      </c>
      <c r="C682" s="663" t="s">
        <v>602</v>
      </c>
      <c r="D682" s="664" t="s">
        <v>2455</v>
      </c>
      <c r="E682" s="663" t="s">
        <v>6920</v>
      </c>
      <c r="F682" s="664" t="s">
        <v>6921</v>
      </c>
      <c r="G682" s="663" t="s">
        <v>5323</v>
      </c>
      <c r="H682" s="663" t="s">
        <v>5324</v>
      </c>
      <c r="I682" s="665">
        <v>610.5</v>
      </c>
      <c r="J682" s="665">
        <v>5</v>
      </c>
      <c r="K682" s="666">
        <v>3052.5</v>
      </c>
    </row>
    <row r="683" spans="1:11" ht="14.4" customHeight="1" x14ac:dyDescent="0.3">
      <c r="A683" s="661" t="s">
        <v>580</v>
      </c>
      <c r="B683" s="662" t="s">
        <v>581</v>
      </c>
      <c r="C683" s="663" t="s">
        <v>602</v>
      </c>
      <c r="D683" s="664" t="s">
        <v>2455</v>
      </c>
      <c r="E683" s="663" t="s">
        <v>6920</v>
      </c>
      <c r="F683" s="664" t="s">
        <v>6921</v>
      </c>
      <c r="G683" s="663" t="s">
        <v>5325</v>
      </c>
      <c r="H683" s="663" t="s">
        <v>5326</v>
      </c>
      <c r="I683" s="665">
        <v>1885.57</v>
      </c>
      <c r="J683" s="665">
        <v>2</v>
      </c>
      <c r="K683" s="666">
        <v>3771.13</v>
      </c>
    </row>
    <row r="684" spans="1:11" ht="14.4" customHeight="1" x14ac:dyDescent="0.3">
      <c r="A684" s="661" t="s">
        <v>580</v>
      </c>
      <c r="B684" s="662" t="s">
        <v>581</v>
      </c>
      <c r="C684" s="663" t="s">
        <v>602</v>
      </c>
      <c r="D684" s="664" t="s">
        <v>2455</v>
      </c>
      <c r="E684" s="663" t="s">
        <v>6920</v>
      </c>
      <c r="F684" s="664" t="s">
        <v>6921</v>
      </c>
      <c r="G684" s="663" t="s">
        <v>5327</v>
      </c>
      <c r="H684" s="663" t="s">
        <v>5328</v>
      </c>
      <c r="I684" s="665">
        <v>4217.05</v>
      </c>
      <c r="J684" s="665">
        <v>9</v>
      </c>
      <c r="K684" s="666">
        <v>37953.450000000004</v>
      </c>
    </row>
    <row r="685" spans="1:11" ht="14.4" customHeight="1" x14ac:dyDescent="0.3">
      <c r="A685" s="661" t="s">
        <v>580</v>
      </c>
      <c r="B685" s="662" t="s">
        <v>581</v>
      </c>
      <c r="C685" s="663" t="s">
        <v>602</v>
      </c>
      <c r="D685" s="664" t="s">
        <v>2455</v>
      </c>
      <c r="E685" s="663" t="s">
        <v>6920</v>
      </c>
      <c r="F685" s="664" t="s">
        <v>6921</v>
      </c>
      <c r="G685" s="663" t="s">
        <v>5329</v>
      </c>
      <c r="H685" s="663" t="s">
        <v>5330</v>
      </c>
      <c r="I685" s="665">
        <v>1847.9250000000002</v>
      </c>
      <c r="J685" s="665">
        <v>8</v>
      </c>
      <c r="K685" s="666">
        <v>14783.42</v>
      </c>
    </row>
    <row r="686" spans="1:11" ht="14.4" customHeight="1" x14ac:dyDescent="0.3">
      <c r="A686" s="661" t="s">
        <v>580</v>
      </c>
      <c r="B686" s="662" t="s">
        <v>581</v>
      </c>
      <c r="C686" s="663" t="s">
        <v>602</v>
      </c>
      <c r="D686" s="664" t="s">
        <v>2455</v>
      </c>
      <c r="E686" s="663" t="s">
        <v>6920</v>
      </c>
      <c r="F686" s="664" t="s">
        <v>6921</v>
      </c>
      <c r="G686" s="663" t="s">
        <v>5331</v>
      </c>
      <c r="H686" s="663" t="s">
        <v>5332</v>
      </c>
      <c r="I686" s="665">
        <v>1907.47</v>
      </c>
      <c r="J686" s="665">
        <v>3</v>
      </c>
      <c r="K686" s="666">
        <v>5722.41</v>
      </c>
    </row>
    <row r="687" spans="1:11" ht="14.4" customHeight="1" x14ac:dyDescent="0.3">
      <c r="A687" s="661" t="s">
        <v>580</v>
      </c>
      <c r="B687" s="662" t="s">
        <v>581</v>
      </c>
      <c r="C687" s="663" t="s">
        <v>602</v>
      </c>
      <c r="D687" s="664" t="s">
        <v>2455</v>
      </c>
      <c r="E687" s="663" t="s">
        <v>6920</v>
      </c>
      <c r="F687" s="664" t="s">
        <v>6921</v>
      </c>
      <c r="G687" s="663" t="s">
        <v>5333</v>
      </c>
      <c r="H687" s="663" t="s">
        <v>5334</v>
      </c>
      <c r="I687" s="665">
        <v>100.29</v>
      </c>
      <c r="J687" s="665">
        <v>30</v>
      </c>
      <c r="K687" s="666">
        <v>3008.7599999999998</v>
      </c>
    </row>
    <row r="688" spans="1:11" ht="14.4" customHeight="1" x14ac:dyDescent="0.3">
      <c r="A688" s="661" t="s">
        <v>580</v>
      </c>
      <c r="B688" s="662" t="s">
        <v>581</v>
      </c>
      <c r="C688" s="663" t="s">
        <v>602</v>
      </c>
      <c r="D688" s="664" t="s">
        <v>2455</v>
      </c>
      <c r="E688" s="663" t="s">
        <v>6920</v>
      </c>
      <c r="F688" s="664" t="s">
        <v>6921</v>
      </c>
      <c r="G688" s="663" t="s">
        <v>5335</v>
      </c>
      <c r="H688" s="663" t="s">
        <v>5336</v>
      </c>
      <c r="I688" s="665">
        <v>1804.61</v>
      </c>
      <c r="J688" s="665">
        <v>3</v>
      </c>
      <c r="K688" s="666">
        <v>5413.83</v>
      </c>
    </row>
    <row r="689" spans="1:11" ht="14.4" customHeight="1" x14ac:dyDescent="0.3">
      <c r="A689" s="661" t="s">
        <v>580</v>
      </c>
      <c r="B689" s="662" t="s">
        <v>581</v>
      </c>
      <c r="C689" s="663" t="s">
        <v>602</v>
      </c>
      <c r="D689" s="664" t="s">
        <v>2455</v>
      </c>
      <c r="E689" s="663" t="s">
        <v>6920</v>
      </c>
      <c r="F689" s="664" t="s">
        <v>6921</v>
      </c>
      <c r="G689" s="663" t="s">
        <v>5337</v>
      </c>
      <c r="H689" s="663" t="s">
        <v>5338</v>
      </c>
      <c r="I689" s="665">
        <v>60.39</v>
      </c>
      <c r="J689" s="665">
        <v>90</v>
      </c>
      <c r="K689" s="666">
        <v>5434.7900000000009</v>
      </c>
    </row>
    <row r="690" spans="1:11" ht="14.4" customHeight="1" x14ac:dyDescent="0.3">
      <c r="A690" s="661" t="s">
        <v>580</v>
      </c>
      <c r="B690" s="662" t="s">
        <v>581</v>
      </c>
      <c r="C690" s="663" t="s">
        <v>602</v>
      </c>
      <c r="D690" s="664" t="s">
        <v>2455</v>
      </c>
      <c r="E690" s="663" t="s">
        <v>6920</v>
      </c>
      <c r="F690" s="664" t="s">
        <v>6921</v>
      </c>
      <c r="G690" s="663" t="s">
        <v>5339</v>
      </c>
      <c r="H690" s="663" t="s">
        <v>5340</v>
      </c>
      <c r="I690" s="665">
        <v>7044.8999999999987</v>
      </c>
      <c r="J690" s="665">
        <v>3</v>
      </c>
      <c r="K690" s="666">
        <v>21134.699999999997</v>
      </c>
    </row>
    <row r="691" spans="1:11" ht="14.4" customHeight="1" x14ac:dyDescent="0.3">
      <c r="A691" s="661" t="s">
        <v>580</v>
      </c>
      <c r="B691" s="662" t="s">
        <v>581</v>
      </c>
      <c r="C691" s="663" t="s">
        <v>602</v>
      </c>
      <c r="D691" s="664" t="s">
        <v>2455</v>
      </c>
      <c r="E691" s="663" t="s">
        <v>6920</v>
      </c>
      <c r="F691" s="664" t="s">
        <v>6921</v>
      </c>
      <c r="G691" s="663" t="s">
        <v>5341</v>
      </c>
      <c r="H691" s="663" t="s">
        <v>5342</v>
      </c>
      <c r="I691" s="665">
        <v>10248.799999999997</v>
      </c>
      <c r="J691" s="665">
        <v>18</v>
      </c>
      <c r="K691" s="666">
        <v>184478.39999999997</v>
      </c>
    </row>
    <row r="692" spans="1:11" ht="14.4" customHeight="1" x14ac:dyDescent="0.3">
      <c r="A692" s="661" t="s">
        <v>580</v>
      </c>
      <c r="B692" s="662" t="s">
        <v>581</v>
      </c>
      <c r="C692" s="663" t="s">
        <v>602</v>
      </c>
      <c r="D692" s="664" t="s">
        <v>2455</v>
      </c>
      <c r="E692" s="663" t="s">
        <v>6920</v>
      </c>
      <c r="F692" s="664" t="s">
        <v>6921</v>
      </c>
      <c r="G692" s="663" t="s">
        <v>5343</v>
      </c>
      <c r="H692" s="663" t="s">
        <v>5344</v>
      </c>
      <c r="I692" s="665">
        <v>118.59</v>
      </c>
      <c r="J692" s="665">
        <v>3</v>
      </c>
      <c r="K692" s="666">
        <v>355.76</v>
      </c>
    </row>
    <row r="693" spans="1:11" ht="14.4" customHeight="1" x14ac:dyDescent="0.3">
      <c r="A693" s="661" t="s">
        <v>580</v>
      </c>
      <c r="B693" s="662" t="s">
        <v>581</v>
      </c>
      <c r="C693" s="663" t="s">
        <v>602</v>
      </c>
      <c r="D693" s="664" t="s">
        <v>2455</v>
      </c>
      <c r="E693" s="663" t="s">
        <v>6920</v>
      </c>
      <c r="F693" s="664" t="s">
        <v>6921</v>
      </c>
      <c r="G693" s="663" t="s">
        <v>5345</v>
      </c>
      <c r="H693" s="663" t="s">
        <v>5346</v>
      </c>
      <c r="I693" s="665">
        <v>1858.54</v>
      </c>
      <c r="J693" s="665">
        <v>4</v>
      </c>
      <c r="K693" s="666">
        <v>7434.16</v>
      </c>
    </row>
    <row r="694" spans="1:11" ht="14.4" customHeight="1" x14ac:dyDescent="0.3">
      <c r="A694" s="661" t="s">
        <v>580</v>
      </c>
      <c r="B694" s="662" t="s">
        <v>581</v>
      </c>
      <c r="C694" s="663" t="s">
        <v>602</v>
      </c>
      <c r="D694" s="664" t="s">
        <v>2455</v>
      </c>
      <c r="E694" s="663" t="s">
        <v>6920</v>
      </c>
      <c r="F694" s="664" t="s">
        <v>6921</v>
      </c>
      <c r="G694" s="663" t="s">
        <v>5347</v>
      </c>
      <c r="H694" s="663" t="s">
        <v>5348</v>
      </c>
      <c r="I694" s="665">
        <v>610.5</v>
      </c>
      <c r="J694" s="665">
        <v>9</v>
      </c>
      <c r="K694" s="666">
        <v>5494.5</v>
      </c>
    </row>
    <row r="695" spans="1:11" ht="14.4" customHeight="1" x14ac:dyDescent="0.3">
      <c r="A695" s="661" t="s">
        <v>580</v>
      </c>
      <c r="B695" s="662" t="s">
        <v>581</v>
      </c>
      <c r="C695" s="663" t="s">
        <v>602</v>
      </c>
      <c r="D695" s="664" t="s">
        <v>2455</v>
      </c>
      <c r="E695" s="663" t="s">
        <v>6920</v>
      </c>
      <c r="F695" s="664" t="s">
        <v>6921</v>
      </c>
      <c r="G695" s="663" t="s">
        <v>5349</v>
      </c>
      <c r="H695" s="663" t="s">
        <v>5350</v>
      </c>
      <c r="I695" s="665">
        <v>610.5</v>
      </c>
      <c r="J695" s="665">
        <v>5</v>
      </c>
      <c r="K695" s="666">
        <v>3052.5</v>
      </c>
    </row>
    <row r="696" spans="1:11" ht="14.4" customHeight="1" x14ac:dyDescent="0.3">
      <c r="A696" s="661" t="s">
        <v>580</v>
      </c>
      <c r="B696" s="662" t="s">
        <v>581</v>
      </c>
      <c r="C696" s="663" t="s">
        <v>602</v>
      </c>
      <c r="D696" s="664" t="s">
        <v>2455</v>
      </c>
      <c r="E696" s="663" t="s">
        <v>6920</v>
      </c>
      <c r="F696" s="664" t="s">
        <v>6921</v>
      </c>
      <c r="G696" s="663" t="s">
        <v>5351</v>
      </c>
      <c r="H696" s="663" t="s">
        <v>5352</v>
      </c>
      <c r="I696" s="665">
        <v>610.5</v>
      </c>
      <c r="J696" s="665">
        <v>5</v>
      </c>
      <c r="K696" s="666">
        <v>3052.5</v>
      </c>
    </row>
    <row r="697" spans="1:11" ht="14.4" customHeight="1" x14ac:dyDescent="0.3">
      <c r="A697" s="661" t="s">
        <v>580</v>
      </c>
      <c r="B697" s="662" t="s">
        <v>581</v>
      </c>
      <c r="C697" s="663" t="s">
        <v>602</v>
      </c>
      <c r="D697" s="664" t="s">
        <v>2455</v>
      </c>
      <c r="E697" s="663" t="s">
        <v>6920</v>
      </c>
      <c r="F697" s="664" t="s">
        <v>6921</v>
      </c>
      <c r="G697" s="663" t="s">
        <v>5353</v>
      </c>
      <c r="H697" s="663" t="s">
        <v>5354</v>
      </c>
      <c r="I697" s="665">
        <v>778.59</v>
      </c>
      <c r="J697" s="665">
        <v>10</v>
      </c>
      <c r="K697" s="666">
        <v>7785.85</v>
      </c>
    </row>
    <row r="698" spans="1:11" ht="14.4" customHeight="1" x14ac:dyDescent="0.3">
      <c r="A698" s="661" t="s">
        <v>580</v>
      </c>
      <c r="B698" s="662" t="s">
        <v>581</v>
      </c>
      <c r="C698" s="663" t="s">
        <v>602</v>
      </c>
      <c r="D698" s="664" t="s">
        <v>2455</v>
      </c>
      <c r="E698" s="663" t="s">
        <v>6920</v>
      </c>
      <c r="F698" s="664" t="s">
        <v>6921</v>
      </c>
      <c r="G698" s="663" t="s">
        <v>5355</v>
      </c>
      <c r="H698" s="663" t="s">
        <v>5356</v>
      </c>
      <c r="I698" s="665">
        <v>778.59</v>
      </c>
      <c r="J698" s="665">
        <v>10</v>
      </c>
      <c r="K698" s="666">
        <v>7785.85</v>
      </c>
    </row>
    <row r="699" spans="1:11" ht="14.4" customHeight="1" x14ac:dyDescent="0.3">
      <c r="A699" s="661" t="s">
        <v>580</v>
      </c>
      <c r="B699" s="662" t="s">
        <v>581</v>
      </c>
      <c r="C699" s="663" t="s">
        <v>602</v>
      </c>
      <c r="D699" s="664" t="s">
        <v>2455</v>
      </c>
      <c r="E699" s="663" t="s">
        <v>6920</v>
      </c>
      <c r="F699" s="664" t="s">
        <v>6921</v>
      </c>
      <c r="G699" s="663" t="s">
        <v>5357</v>
      </c>
      <c r="H699" s="663" t="s">
        <v>5358</v>
      </c>
      <c r="I699" s="665">
        <v>778.59</v>
      </c>
      <c r="J699" s="665">
        <v>10</v>
      </c>
      <c r="K699" s="666">
        <v>7785.85</v>
      </c>
    </row>
    <row r="700" spans="1:11" ht="14.4" customHeight="1" x14ac:dyDescent="0.3">
      <c r="A700" s="661" t="s">
        <v>580</v>
      </c>
      <c r="B700" s="662" t="s">
        <v>581</v>
      </c>
      <c r="C700" s="663" t="s">
        <v>602</v>
      </c>
      <c r="D700" s="664" t="s">
        <v>2455</v>
      </c>
      <c r="E700" s="663" t="s">
        <v>6920</v>
      </c>
      <c r="F700" s="664" t="s">
        <v>6921</v>
      </c>
      <c r="G700" s="663" t="s">
        <v>5359</v>
      </c>
      <c r="H700" s="663" t="s">
        <v>5360</v>
      </c>
      <c r="I700" s="665">
        <v>846.99</v>
      </c>
      <c r="J700" s="665">
        <v>5</v>
      </c>
      <c r="K700" s="666">
        <v>4234.93</v>
      </c>
    </row>
    <row r="701" spans="1:11" ht="14.4" customHeight="1" x14ac:dyDescent="0.3">
      <c r="A701" s="661" t="s">
        <v>580</v>
      </c>
      <c r="B701" s="662" t="s">
        <v>581</v>
      </c>
      <c r="C701" s="663" t="s">
        <v>602</v>
      </c>
      <c r="D701" s="664" t="s">
        <v>2455</v>
      </c>
      <c r="E701" s="663" t="s">
        <v>6920</v>
      </c>
      <c r="F701" s="664" t="s">
        <v>6921</v>
      </c>
      <c r="G701" s="663" t="s">
        <v>5361</v>
      </c>
      <c r="H701" s="663" t="s">
        <v>5362</v>
      </c>
      <c r="I701" s="665">
        <v>846.99</v>
      </c>
      <c r="J701" s="665">
        <v>5</v>
      </c>
      <c r="K701" s="666">
        <v>4234.93</v>
      </c>
    </row>
    <row r="702" spans="1:11" ht="14.4" customHeight="1" x14ac:dyDescent="0.3">
      <c r="A702" s="661" t="s">
        <v>580</v>
      </c>
      <c r="B702" s="662" t="s">
        <v>581</v>
      </c>
      <c r="C702" s="663" t="s">
        <v>602</v>
      </c>
      <c r="D702" s="664" t="s">
        <v>2455</v>
      </c>
      <c r="E702" s="663" t="s">
        <v>6920</v>
      </c>
      <c r="F702" s="664" t="s">
        <v>6921</v>
      </c>
      <c r="G702" s="663" t="s">
        <v>5363</v>
      </c>
      <c r="H702" s="663" t="s">
        <v>5364</v>
      </c>
      <c r="I702" s="665">
        <v>778.59</v>
      </c>
      <c r="J702" s="665">
        <v>10</v>
      </c>
      <c r="K702" s="666">
        <v>7785.85</v>
      </c>
    </row>
    <row r="703" spans="1:11" ht="14.4" customHeight="1" x14ac:dyDescent="0.3">
      <c r="A703" s="661" t="s">
        <v>580</v>
      </c>
      <c r="B703" s="662" t="s">
        <v>581</v>
      </c>
      <c r="C703" s="663" t="s">
        <v>602</v>
      </c>
      <c r="D703" s="664" t="s">
        <v>2455</v>
      </c>
      <c r="E703" s="663" t="s">
        <v>6920</v>
      </c>
      <c r="F703" s="664" t="s">
        <v>6921</v>
      </c>
      <c r="G703" s="663" t="s">
        <v>5365</v>
      </c>
      <c r="H703" s="663" t="s">
        <v>5366</v>
      </c>
      <c r="I703" s="665">
        <v>846.99</v>
      </c>
      <c r="J703" s="665">
        <v>5</v>
      </c>
      <c r="K703" s="666">
        <v>4234.93</v>
      </c>
    </row>
    <row r="704" spans="1:11" ht="14.4" customHeight="1" x14ac:dyDescent="0.3">
      <c r="A704" s="661" t="s">
        <v>580</v>
      </c>
      <c r="B704" s="662" t="s">
        <v>581</v>
      </c>
      <c r="C704" s="663" t="s">
        <v>602</v>
      </c>
      <c r="D704" s="664" t="s">
        <v>2455</v>
      </c>
      <c r="E704" s="663" t="s">
        <v>6920</v>
      </c>
      <c r="F704" s="664" t="s">
        <v>6921</v>
      </c>
      <c r="G704" s="663" t="s">
        <v>5367</v>
      </c>
      <c r="H704" s="663" t="s">
        <v>5368</v>
      </c>
      <c r="I704" s="665">
        <v>4025</v>
      </c>
      <c r="J704" s="665">
        <v>79</v>
      </c>
      <c r="K704" s="666">
        <v>317975</v>
      </c>
    </row>
    <row r="705" spans="1:11" ht="14.4" customHeight="1" x14ac:dyDescent="0.3">
      <c r="A705" s="661" t="s">
        <v>580</v>
      </c>
      <c r="B705" s="662" t="s">
        <v>581</v>
      </c>
      <c r="C705" s="663" t="s">
        <v>602</v>
      </c>
      <c r="D705" s="664" t="s">
        <v>2455</v>
      </c>
      <c r="E705" s="663" t="s">
        <v>6920</v>
      </c>
      <c r="F705" s="664" t="s">
        <v>6921</v>
      </c>
      <c r="G705" s="663" t="s">
        <v>5369</v>
      </c>
      <c r="H705" s="663" t="s">
        <v>5370</v>
      </c>
      <c r="I705" s="665">
        <v>8605.66</v>
      </c>
      <c r="J705" s="665">
        <v>1</v>
      </c>
      <c r="K705" s="666">
        <v>8605.66</v>
      </c>
    </row>
    <row r="706" spans="1:11" ht="14.4" customHeight="1" x14ac:dyDescent="0.3">
      <c r="A706" s="661" t="s">
        <v>580</v>
      </c>
      <c r="B706" s="662" t="s">
        <v>581</v>
      </c>
      <c r="C706" s="663" t="s">
        <v>602</v>
      </c>
      <c r="D706" s="664" t="s">
        <v>2455</v>
      </c>
      <c r="E706" s="663" t="s">
        <v>6920</v>
      </c>
      <c r="F706" s="664" t="s">
        <v>6921</v>
      </c>
      <c r="G706" s="663" t="s">
        <v>5371</v>
      </c>
      <c r="H706" s="663" t="s">
        <v>5372</v>
      </c>
      <c r="I706" s="665">
        <v>1838.51</v>
      </c>
      <c r="J706" s="665">
        <v>4</v>
      </c>
      <c r="K706" s="666">
        <v>7354.04</v>
      </c>
    </row>
    <row r="707" spans="1:11" ht="14.4" customHeight="1" x14ac:dyDescent="0.3">
      <c r="A707" s="661" t="s">
        <v>580</v>
      </c>
      <c r="B707" s="662" t="s">
        <v>581</v>
      </c>
      <c r="C707" s="663" t="s">
        <v>602</v>
      </c>
      <c r="D707" s="664" t="s">
        <v>2455</v>
      </c>
      <c r="E707" s="663" t="s">
        <v>6920</v>
      </c>
      <c r="F707" s="664" t="s">
        <v>6921</v>
      </c>
      <c r="G707" s="663" t="s">
        <v>5373</v>
      </c>
      <c r="H707" s="663" t="s">
        <v>5374</v>
      </c>
      <c r="I707" s="665">
        <v>7512.9500000000062</v>
      </c>
      <c r="J707" s="665">
        <v>92</v>
      </c>
      <c r="K707" s="666">
        <v>691191.40000000014</v>
      </c>
    </row>
    <row r="708" spans="1:11" ht="14.4" customHeight="1" x14ac:dyDescent="0.3">
      <c r="A708" s="661" t="s">
        <v>580</v>
      </c>
      <c r="B708" s="662" t="s">
        <v>581</v>
      </c>
      <c r="C708" s="663" t="s">
        <v>602</v>
      </c>
      <c r="D708" s="664" t="s">
        <v>2455</v>
      </c>
      <c r="E708" s="663" t="s">
        <v>6920</v>
      </c>
      <c r="F708" s="664" t="s">
        <v>6921</v>
      </c>
      <c r="G708" s="663" t="s">
        <v>5375</v>
      </c>
      <c r="H708" s="663" t="s">
        <v>5376</v>
      </c>
      <c r="I708" s="665">
        <v>5146.25</v>
      </c>
      <c r="J708" s="665">
        <v>1</v>
      </c>
      <c r="K708" s="666">
        <v>5146.25</v>
      </c>
    </row>
    <row r="709" spans="1:11" ht="14.4" customHeight="1" x14ac:dyDescent="0.3">
      <c r="A709" s="661" t="s">
        <v>580</v>
      </c>
      <c r="B709" s="662" t="s">
        <v>581</v>
      </c>
      <c r="C709" s="663" t="s">
        <v>602</v>
      </c>
      <c r="D709" s="664" t="s">
        <v>2455</v>
      </c>
      <c r="E709" s="663" t="s">
        <v>6920</v>
      </c>
      <c r="F709" s="664" t="s">
        <v>6921</v>
      </c>
      <c r="G709" s="663" t="s">
        <v>5377</v>
      </c>
      <c r="H709" s="663" t="s">
        <v>5378</v>
      </c>
      <c r="I709" s="665">
        <v>610.5</v>
      </c>
      <c r="J709" s="665">
        <v>1</v>
      </c>
      <c r="K709" s="666">
        <v>610.5</v>
      </c>
    </row>
    <row r="710" spans="1:11" ht="14.4" customHeight="1" x14ac:dyDescent="0.3">
      <c r="A710" s="661" t="s">
        <v>580</v>
      </c>
      <c r="B710" s="662" t="s">
        <v>581</v>
      </c>
      <c r="C710" s="663" t="s">
        <v>602</v>
      </c>
      <c r="D710" s="664" t="s">
        <v>2455</v>
      </c>
      <c r="E710" s="663" t="s">
        <v>6920</v>
      </c>
      <c r="F710" s="664" t="s">
        <v>6921</v>
      </c>
      <c r="G710" s="663" t="s">
        <v>5379</v>
      </c>
      <c r="H710" s="663" t="s">
        <v>5380</v>
      </c>
      <c r="I710" s="665">
        <v>6497.5</v>
      </c>
      <c r="J710" s="665">
        <v>2</v>
      </c>
      <c r="K710" s="666">
        <v>12995</v>
      </c>
    </row>
    <row r="711" spans="1:11" ht="14.4" customHeight="1" x14ac:dyDescent="0.3">
      <c r="A711" s="661" t="s">
        <v>580</v>
      </c>
      <c r="B711" s="662" t="s">
        <v>581</v>
      </c>
      <c r="C711" s="663" t="s">
        <v>602</v>
      </c>
      <c r="D711" s="664" t="s">
        <v>2455</v>
      </c>
      <c r="E711" s="663" t="s">
        <v>6920</v>
      </c>
      <c r="F711" s="664" t="s">
        <v>6921</v>
      </c>
      <c r="G711" s="663" t="s">
        <v>5381</v>
      </c>
      <c r="H711" s="663" t="s">
        <v>5382</v>
      </c>
      <c r="I711" s="665">
        <v>610.5</v>
      </c>
      <c r="J711" s="665">
        <v>10</v>
      </c>
      <c r="K711" s="666">
        <v>6105</v>
      </c>
    </row>
    <row r="712" spans="1:11" ht="14.4" customHeight="1" x14ac:dyDescent="0.3">
      <c r="A712" s="661" t="s">
        <v>580</v>
      </c>
      <c r="B712" s="662" t="s">
        <v>581</v>
      </c>
      <c r="C712" s="663" t="s">
        <v>602</v>
      </c>
      <c r="D712" s="664" t="s">
        <v>2455</v>
      </c>
      <c r="E712" s="663" t="s">
        <v>6920</v>
      </c>
      <c r="F712" s="664" t="s">
        <v>6921</v>
      </c>
      <c r="G712" s="663" t="s">
        <v>5383</v>
      </c>
      <c r="H712" s="663" t="s">
        <v>5384</v>
      </c>
      <c r="I712" s="665">
        <v>4025</v>
      </c>
      <c r="J712" s="665">
        <v>73</v>
      </c>
      <c r="K712" s="666">
        <v>293825</v>
      </c>
    </row>
    <row r="713" spans="1:11" ht="14.4" customHeight="1" x14ac:dyDescent="0.3">
      <c r="A713" s="661" t="s">
        <v>580</v>
      </c>
      <c r="B713" s="662" t="s">
        <v>581</v>
      </c>
      <c r="C713" s="663" t="s">
        <v>602</v>
      </c>
      <c r="D713" s="664" t="s">
        <v>2455</v>
      </c>
      <c r="E713" s="663" t="s">
        <v>6920</v>
      </c>
      <c r="F713" s="664" t="s">
        <v>6921</v>
      </c>
      <c r="G713" s="663" t="s">
        <v>5385</v>
      </c>
      <c r="H713" s="663" t="s">
        <v>5386</v>
      </c>
      <c r="I713" s="665">
        <v>943</v>
      </c>
      <c r="J713" s="665">
        <v>2</v>
      </c>
      <c r="K713" s="666">
        <v>1886</v>
      </c>
    </row>
    <row r="714" spans="1:11" ht="14.4" customHeight="1" x14ac:dyDescent="0.3">
      <c r="A714" s="661" t="s">
        <v>580</v>
      </c>
      <c r="B714" s="662" t="s">
        <v>581</v>
      </c>
      <c r="C714" s="663" t="s">
        <v>602</v>
      </c>
      <c r="D714" s="664" t="s">
        <v>2455</v>
      </c>
      <c r="E714" s="663" t="s">
        <v>6920</v>
      </c>
      <c r="F714" s="664" t="s">
        <v>6921</v>
      </c>
      <c r="G714" s="663" t="s">
        <v>5387</v>
      </c>
      <c r="H714" s="663" t="s">
        <v>5388</v>
      </c>
      <c r="I714" s="665">
        <v>990.15</v>
      </c>
      <c r="J714" s="665">
        <v>1</v>
      </c>
      <c r="K714" s="666">
        <v>990.15</v>
      </c>
    </row>
    <row r="715" spans="1:11" ht="14.4" customHeight="1" x14ac:dyDescent="0.3">
      <c r="A715" s="661" t="s">
        <v>580</v>
      </c>
      <c r="B715" s="662" t="s">
        <v>581</v>
      </c>
      <c r="C715" s="663" t="s">
        <v>602</v>
      </c>
      <c r="D715" s="664" t="s">
        <v>2455</v>
      </c>
      <c r="E715" s="663" t="s">
        <v>6920</v>
      </c>
      <c r="F715" s="664" t="s">
        <v>6921</v>
      </c>
      <c r="G715" s="663" t="s">
        <v>5389</v>
      </c>
      <c r="H715" s="663" t="s">
        <v>5390</v>
      </c>
      <c r="I715" s="665">
        <v>9660</v>
      </c>
      <c r="J715" s="665">
        <v>1</v>
      </c>
      <c r="K715" s="666">
        <v>9660</v>
      </c>
    </row>
    <row r="716" spans="1:11" ht="14.4" customHeight="1" x14ac:dyDescent="0.3">
      <c r="A716" s="661" t="s">
        <v>580</v>
      </c>
      <c r="B716" s="662" t="s">
        <v>581</v>
      </c>
      <c r="C716" s="663" t="s">
        <v>602</v>
      </c>
      <c r="D716" s="664" t="s">
        <v>2455</v>
      </c>
      <c r="E716" s="663" t="s">
        <v>6920</v>
      </c>
      <c r="F716" s="664" t="s">
        <v>6921</v>
      </c>
      <c r="G716" s="663" t="s">
        <v>5391</v>
      </c>
      <c r="H716" s="663" t="s">
        <v>5392</v>
      </c>
      <c r="I716" s="665">
        <v>1804.61</v>
      </c>
      <c r="J716" s="665">
        <v>5</v>
      </c>
      <c r="K716" s="666">
        <v>9023.0499999999993</v>
      </c>
    </row>
    <row r="717" spans="1:11" ht="14.4" customHeight="1" x14ac:dyDescent="0.3">
      <c r="A717" s="661" t="s">
        <v>580</v>
      </c>
      <c r="B717" s="662" t="s">
        <v>581</v>
      </c>
      <c r="C717" s="663" t="s">
        <v>602</v>
      </c>
      <c r="D717" s="664" t="s">
        <v>2455</v>
      </c>
      <c r="E717" s="663" t="s">
        <v>6920</v>
      </c>
      <c r="F717" s="664" t="s">
        <v>6921</v>
      </c>
      <c r="G717" s="663" t="s">
        <v>5393</v>
      </c>
      <c r="H717" s="663" t="s">
        <v>5394</v>
      </c>
      <c r="I717" s="665">
        <v>5146.25</v>
      </c>
      <c r="J717" s="665">
        <v>6</v>
      </c>
      <c r="K717" s="666">
        <v>30877.5</v>
      </c>
    </row>
    <row r="718" spans="1:11" ht="14.4" customHeight="1" x14ac:dyDescent="0.3">
      <c r="A718" s="661" t="s">
        <v>580</v>
      </c>
      <c r="B718" s="662" t="s">
        <v>581</v>
      </c>
      <c r="C718" s="663" t="s">
        <v>602</v>
      </c>
      <c r="D718" s="664" t="s">
        <v>2455</v>
      </c>
      <c r="E718" s="663" t="s">
        <v>6920</v>
      </c>
      <c r="F718" s="664" t="s">
        <v>6921</v>
      </c>
      <c r="G718" s="663" t="s">
        <v>5395</v>
      </c>
      <c r="H718" s="663" t="s">
        <v>5396</v>
      </c>
      <c r="I718" s="665">
        <v>4666.7</v>
      </c>
      <c r="J718" s="665">
        <v>11</v>
      </c>
      <c r="K718" s="666">
        <v>51333.69999999999</v>
      </c>
    </row>
    <row r="719" spans="1:11" ht="14.4" customHeight="1" x14ac:dyDescent="0.3">
      <c r="A719" s="661" t="s">
        <v>580</v>
      </c>
      <c r="B719" s="662" t="s">
        <v>581</v>
      </c>
      <c r="C719" s="663" t="s">
        <v>602</v>
      </c>
      <c r="D719" s="664" t="s">
        <v>2455</v>
      </c>
      <c r="E719" s="663" t="s">
        <v>6920</v>
      </c>
      <c r="F719" s="664" t="s">
        <v>6921</v>
      </c>
      <c r="G719" s="663" t="s">
        <v>5397</v>
      </c>
      <c r="H719" s="663" t="s">
        <v>5398</v>
      </c>
      <c r="I719" s="665">
        <v>1274.52</v>
      </c>
      <c r="J719" s="665">
        <v>4</v>
      </c>
      <c r="K719" s="666">
        <v>5098.08</v>
      </c>
    </row>
    <row r="720" spans="1:11" ht="14.4" customHeight="1" x14ac:dyDescent="0.3">
      <c r="A720" s="661" t="s">
        <v>580</v>
      </c>
      <c r="B720" s="662" t="s">
        <v>581</v>
      </c>
      <c r="C720" s="663" t="s">
        <v>602</v>
      </c>
      <c r="D720" s="664" t="s">
        <v>2455</v>
      </c>
      <c r="E720" s="663" t="s">
        <v>6920</v>
      </c>
      <c r="F720" s="664" t="s">
        <v>6921</v>
      </c>
      <c r="G720" s="663" t="s">
        <v>5399</v>
      </c>
      <c r="H720" s="663" t="s">
        <v>5400</v>
      </c>
      <c r="I720" s="665">
        <v>722.78499999999997</v>
      </c>
      <c r="J720" s="665">
        <v>4</v>
      </c>
      <c r="K720" s="666">
        <v>2891.1000000000004</v>
      </c>
    </row>
    <row r="721" spans="1:11" ht="14.4" customHeight="1" x14ac:dyDescent="0.3">
      <c r="A721" s="661" t="s">
        <v>580</v>
      </c>
      <c r="B721" s="662" t="s">
        <v>581</v>
      </c>
      <c r="C721" s="663" t="s">
        <v>602</v>
      </c>
      <c r="D721" s="664" t="s">
        <v>2455</v>
      </c>
      <c r="E721" s="663" t="s">
        <v>6920</v>
      </c>
      <c r="F721" s="664" t="s">
        <v>6921</v>
      </c>
      <c r="G721" s="663" t="s">
        <v>5401</v>
      </c>
      <c r="H721" s="663" t="s">
        <v>5402</v>
      </c>
      <c r="I721" s="665">
        <v>943</v>
      </c>
      <c r="J721" s="665">
        <v>1</v>
      </c>
      <c r="K721" s="666">
        <v>943</v>
      </c>
    </row>
    <row r="722" spans="1:11" ht="14.4" customHeight="1" x14ac:dyDescent="0.3">
      <c r="A722" s="661" t="s">
        <v>580</v>
      </c>
      <c r="B722" s="662" t="s">
        <v>581</v>
      </c>
      <c r="C722" s="663" t="s">
        <v>602</v>
      </c>
      <c r="D722" s="664" t="s">
        <v>2455</v>
      </c>
      <c r="E722" s="663" t="s">
        <v>6920</v>
      </c>
      <c r="F722" s="664" t="s">
        <v>6921</v>
      </c>
      <c r="G722" s="663" t="s">
        <v>5403</v>
      </c>
      <c r="H722" s="663" t="s">
        <v>5404</v>
      </c>
      <c r="I722" s="665">
        <v>1804.61</v>
      </c>
      <c r="J722" s="665">
        <v>5</v>
      </c>
      <c r="K722" s="666">
        <v>9023.0499999999993</v>
      </c>
    </row>
    <row r="723" spans="1:11" ht="14.4" customHeight="1" x14ac:dyDescent="0.3">
      <c r="A723" s="661" t="s">
        <v>580</v>
      </c>
      <c r="B723" s="662" t="s">
        <v>581</v>
      </c>
      <c r="C723" s="663" t="s">
        <v>602</v>
      </c>
      <c r="D723" s="664" t="s">
        <v>2455</v>
      </c>
      <c r="E723" s="663" t="s">
        <v>6920</v>
      </c>
      <c r="F723" s="664" t="s">
        <v>6921</v>
      </c>
      <c r="G723" s="663" t="s">
        <v>5405</v>
      </c>
      <c r="H723" s="663" t="s">
        <v>5406</v>
      </c>
      <c r="I723" s="665">
        <v>115</v>
      </c>
      <c r="J723" s="665">
        <v>6</v>
      </c>
      <c r="K723" s="666">
        <v>690</v>
      </c>
    </row>
    <row r="724" spans="1:11" ht="14.4" customHeight="1" x14ac:dyDescent="0.3">
      <c r="A724" s="661" t="s">
        <v>580</v>
      </c>
      <c r="B724" s="662" t="s">
        <v>581</v>
      </c>
      <c r="C724" s="663" t="s">
        <v>602</v>
      </c>
      <c r="D724" s="664" t="s">
        <v>2455</v>
      </c>
      <c r="E724" s="663" t="s">
        <v>6920</v>
      </c>
      <c r="F724" s="664" t="s">
        <v>6921</v>
      </c>
      <c r="G724" s="663" t="s">
        <v>5407</v>
      </c>
      <c r="H724" s="663" t="s">
        <v>5408</v>
      </c>
      <c r="I724" s="665">
        <v>86.98</v>
      </c>
      <c r="J724" s="665">
        <v>70</v>
      </c>
      <c r="K724" s="666">
        <v>6088.8</v>
      </c>
    </row>
    <row r="725" spans="1:11" ht="14.4" customHeight="1" x14ac:dyDescent="0.3">
      <c r="A725" s="661" t="s">
        <v>580</v>
      </c>
      <c r="B725" s="662" t="s">
        <v>581</v>
      </c>
      <c r="C725" s="663" t="s">
        <v>602</v>
      </c>
      <c r="D725" s="664" t="s">
        <v>2455</v>
      </c>
      <c r="E725" s="663" t="s">
        <v>6920</v>
      </c>
      <c r="F725" s="664" t="s">
        <v>6921</v>
      </c>
      <c r="G725" s="663" t="s">
        <v>5409</v>
      </c>
      <c r="H725" s="663" t="s">
        <v>5410</v>
      </c>
      <c r="I725" s="665">
        <v>610.5</v>
      </c>
      <c r="J725" s="665">
        <v>1</v>
      </c>
      <c r="K725" s="666">
        <v>610.5</v>
      </c>
    </row>
    <row r="726" spans="1:11" ht="14.4" customHeight="1" x14ac:dyDescent="0.3">
      <c r="A726" s="661" t="s">
        <v>580</v>
      </c>
      <c r="B726" s="662" t="s">
        <v>581</v>
      </c>
      <c r="C726" s="663" t="s">
        <v>602</v>
      </c>
      <c r="D726" s="664" t="s">
        <v>2455</v>
      </c>
      <c r="E726" s="663" t="s">
        <v>6920</v>
      </c>
      <c r="F726" s="664" t="s">
        <v>6921</v>
      </c>
      <c r="G726" s="663" t="s">
        <v>5411</v>
      </c>
      <c r="H726" s="663" t="s">
        <v>5412</v>
      </c>
      <c r="I726" s="665">
        <v>2227.56</v>
      </c>
      <c r="J726" s="665">
        <v>1</v>
      </c>
      <c r="K726" s="666">
        <v>2227.56</v>
      </c>
    </row>
    <row r="727" spans="1:11" ht="14.4" customHeight="1" x14ac:dyDescent="0.3">
      <c r="A727" s="661" t="s">
        <v>580</v>
      </c>
      <c r="B727" s="662" t="s">
        <v>581</v>
      </c>
      <c r="C727" s="663" t="s">
        <v>602</v>
      </c>
      <c r="D727" s="664" t="s">
        <v>2455</v>
      </c>
      <c r="E727" s="663" t="s">
        <v>6920</v>
      </c>
      <c r="F727" s="664" t="s">
        <v>6921</v>
      </c>
      <c r="G727" s="663" t="s">
        <v>5413</v>
      </c>
      <c r="H727" s="663" t="s">
        <v>5414</v>
      </c>
      <c r="I727" s="665">
        <v>84.93</v>
      </c>
      <c r="J727" s="665">
        <v>70</v>
      </c>
      <c r="K727" s="666">
        <v>5945.1</v>
      </c>
    </row>
    <row r="728" spans="1:11" ht="14.4" customHeight="1" x14ac:dyDescent="0.3">
      <c r="A728" s="661" t="s">
        <v>580</v>
      </c>
      <c r="B728" s="662" t="s">
        <v>581</v>
      </c>
      <c r="C728" s="663" t="s">
        <v>602</v>
      </c>
      <c r="D728" s="664" t="s">
        <v>2455</v>
      </c>
      <c r="E728" s="663" t="s">
        <v>6920</v>
      </c>
      <c r="F728" s="664" t="s">
        <v>6921</v>
      </c>
      <c r="G728" s="663" t="s">
        <v>5415</v>
      </c>
      <c r="H728" s="663" t="s">
        <v>5416</v>
      </c>
      <c r="I728" s="665">
        <v>2033.76</v>
      </c>
      <c r="J728" s="665">
        <v>1</v>
      </c>
      <c r="K728" s="666">
        <v>2033.76</v>
      </c>
    </row>
    <row r="729" spans="1:11" ht="14.4" customHeight="1" x14ac:dyDescent="0.3">
      <c r="A729" s="661" t="s">
        <v>580</v>
      </c>
      <c r="B729" s="662" t="s">
        <v>581</v>
      </c>
      <c r="C729" s="663" t="s">
        <v>602</v>
      </c>
      <c r="D729" s="664" t="s">
        <v>2455</v>
      </c>
      <c r="E729" s="663" t="s">
        <v>6920</v>
      </c>
      <c r="F729" s="664" t="s">
        <v>6921</v>
      </c>
      <c r="G729" s="663" t="s">
        <v>5417</v>
      </c>
      <c r="H729" s="663" t="s">
        <v>5418</v>
      </c>
      <c r="I729" s="665">
        <v>2227.56</v>
      </c>
      <c r="J729" s="665">
        <v>1</v>
      </c>
      <c r="K729" s="666">
        <v>2227.56</v>
      </c>
    </row>
    <row r="730" spans="1:11" ht="14.4" customHeight="1" x14ac:dyDescent="0.3">
      <c r="A730" s="661" t="s">
        <v>580</v>
      </c>
      <c r="B730" s="662" t="s">
        <v>581</v>
      </c>
      <c r="C730" s="663" t="s">
        <v>602</v>
      </c>
      <c r="D730" s="664" t="s">
        <v>2455</v>
      </c>
      <c r="E730" s="663" t="s">
        <v>6920</v>
      </c>
      <c r="F730" s="664" t="s">
        <v>6921</v>
      </c>
      <c r="G730" s="663" t="s">
        <v>5419</v>
      </c>
      <c r="H730" s="663" t="s">
        <v>5420</v>
      </c>
      <c r="I730" s="665">
        <v>519.83000000000004</v>
      </c>
      <c r="J730" s="665">
        <v>1</v>
      </c>
      <c r="K730" s="666">
        <v>519.83000000000004</v>
      </c>
    </row>
    <row r="731" spans="1:11" ht="14.4" customHeight="1" x14ac:dyDescent="0.3">
      <c r="A731" s="661" t="s">
        <v>580</v>
      </c>
      <c r="B731" s="662" t="s">
        <v>581</v>
      </c>
      <c r="C731" s="663" t="s">
        <v>602</v>
      </c>
      <c r="D731" s="664" t="s">
        <v>2455</v>
      </c>
      <c r="E731" s="663" t="s">
        <v>6920</v>
      </c>
      <c r="F731" s="664" t="s">
        <v>6921</v>
      </c>
      <c r="G731" s="663" t="s">
        <v>5421</v>
      </c>
      <c r="H731" s="663" t="s">
        <v>5422</v>
      </c>
      <c r="I731" s="665">
        <v>626.98</v>
      </c>
      <c r="J731" s="665">
        <v>1</v>
      </c>
      <c r="K731" s="666">
        <v>626.98</v>
      </c>
    </row>
    <row r="732" spans="1:11" ht="14.4" customHeight="1" x14ac:dyDescent="0.3">
      <c r="A732" s="661" t="s">
        <v>580</v>
      </c>
      <c r="B732" s="662" t="s">
        <v>581</v>
      </c>
      <c r="C732" s="663" t="s">
        <v>602</v>
      </c>
      <c r="D732" s="664" t="s">
        <v>2455</v>
      </c>
      <c r="E732" s="663" t="s">
        <v>6920</v>
      </c>
      <c r="F732" s="664" t="s">
        <v>6921</v>
      </c>
      <c r="G732" s="663" t="s">
        <v>5423</v>
      </c>
      <c r="H732" s="663" t="s">
        <v>5424</v>
      </c>
      <c r="I732" s="665">
        <v>626.98</v>
      </c>
      <c r="J732" s="665">
        <v>2</v>
      </c>
      <c r="K732" s="666">
        <v>1253.96</v>
      </c>
    </row>
    <row r="733" spans="1:11" ht="14.4" customHeight="1" x14ac:dyDescent="0.3">
      <c r="A733" s="661" t="s">
        <v>580</v>
      </c>
      <c r="B733" s="662" t="s">
        <v>581</v>
      </c>
      <c r="C733" s="663" t="s">
        <v>602</v>
      </c>
      <c r="D733" s="664" t="s">
        <v>2455</v>
      </c>
      <c r="E733" s="663" t="s">
        <v>6920</v>
      </c>
      <c r="F733" s="664" t="s">
        <v>6921</v>
      </c>
      <c r="G733" s="663" t="s">
        <v>5425</v>
      </c>
      <c r="H733" s="663" t="s">
        <v>5426</v>
      </c>
      <c r="I733" s="665">
        <v>1274.52</v>
      </c>
      <c r="J733" s="665">
        <v>1</v>
      </c>
      <c r="K733" s="666">
        <v>1274.52</v>
      </c>
    </row>
    <row r="734" spans="1:11" ht="14.4" customHeight="1" x14ac:dyDescent="0.3">
      <c r="A734" s="661" t="s">
        <v>580</v>
      </c>
      <c r="B734" s="662" t="s">
        <v>581</v>
      </c>
      <c r="C734" s="663" t="s">
        <v>602</v>
      </c>
      <c r="D734" s="664" t="s">
        <v>2455</v>
      </c>
      <c r="E734" s="663" t="s">
        <v>6920</v>
      </c>
      <c r="F734" s="664" t="s">
        <v>6921</v>
      </c>
      <c r="G734" s="663" t="s">
        <v>5427</v>
      </c>
      <c r="H734" s="663" t="s">
        <v>5428</v>
      </c>
      <c r="I734" s="665">
        <v>1274.52</v>
      </c>
      <c r="J734" s="665">
        <v>3</v>
      </c>
      <c r="K734" s="666">
        <v>3823.56</v>
      </c>
    </row>
    <row r="735" spans="1:11" ht="14.4" customHeight="1" x14ac:dyDescent="0.3">
      <c r="A735" s="661" t="s">
        <v>580</v>
      </c>
      <c r="B735" s="662" t="s">
        <v>581</v>
      </c>
      <c r="C735" s="663" t="s">
        <v>602</v>
      </c>
      <c r="D735" s="664" t="s">
        <v>2455</v>
      </c>
      <c r="E735" s="663" t="s">
        <v>6920</v>
      </c>
      <c r="F735" s="664" t="s">
        <v>6921</v>
      </c>
      <c r="G735" s="663" t="s">
        <v>5429</v>
      </c>
      <c r="H735" s="663" t="s">
        <v>5430</v>
      </c>
      <c r="I735" s="665">
        <v>10628.22</v>
      </c>
      <c r="J735" s="665">
        <v>1</v>
      </c>
      <c r="K735" s="666">
        <v>10628.22</v>
      </c>
    </row>
    <row r="736" spans="1:11" ht="14.4" customHeight="1" x14ac:dyDescent="0.3">
      <c r="A736" s="661" t="s">
        <v>580</v>
      </c>
      <c r="B736" s="662" t="s">
        <v>581</v>
      </c>
      <c r="C736" s="663" t="s">
        <v>602</v>
      </c>
      <c r="D736" s="664" t="s">
        <v>2455</v>
      </c>
      <c r="E736" s="663" t="s">
        <v>6920</v>
      </c>
      <c r="F736" s="664" t="s">
        <v>6921</v>
      </c>
      <c r="G736" s="663" t="s">
        <v>5431</v>
      </c>
      <c r="H736" s="663" t="s">
        <v>5432</v>
      </c>
      <c r="I736" s="665">
        <v>1838.51</v>
      </c>
      <c r="J736" s="665">
        <v>1</v>
      </c>
      <c r="K736" s="666">
        <v>1838.51</v>
      </c>
    </row>
    <row r="737" spans="1:11" ht="14.4" customHeight="1" x14ac:dyDescent="0.3">
      <c r="A737" s="661" t="s">
        <v>580</v>
      </c>
      <c r="B737" s="662" t="s">
        <v>581</v>
      </c>
      <c r="C737" s="663" t="s">
        <v>602</v>
      </c>
      <c r="D737" s="664" t="s">
        <v>2455</v>
      </c>
      <c r="E737" s="663" t="s">
        <v>6920</v>
      </c>
      <c r="F737" s="664" t="s">
        <v>6921</v>
      </c>
      <c r="G737" s="663" t="s">
        <v>5433</v>
      </c>
      <c r="H737" s="663" t="s">
        <v>5434</v>
      </c>
      <c r="I737" s="665">
        <v>3546.54</v>
      </c>
      <c r="J737" s="665">
        <v>1</v>
      </c>
      <c r="K737" s="666">
        <v>3546.54</v>
      </c>
    </row>
    <row r="738" spans="1:11" ht="14.4" customHeight="1" x14ac:dyDescent="0.3">
      <c r="A738" s="661" t="s">
        <v>580</v>
      </c>
      <c r="B738" s="662" t="s">
        <v>581</v>
      </c>
      <c r="C738" s="663" t="s">
        <v>602</v>
      </c>
      <c r="D738" s="664" t="s">
        <v>2455</v>
      </c>
      <c r="E738" s="663" t="s">
        <v>6920</v>
      </c>
      <c r="F738" s="664" t="s">
        <v>6921</v>
      </c>
      <c r="G738" s="663" t="s">
        <v>5435</v>
      </c>
      <c r="H738" s="663" t="s">
        <v>5436</v>
      </c>
      <c r="I738" s="665">
        <v>10780</v>
      </c>
      <c r="J738" s="665">
        <v>1</v>
      </c>
      <c r="K738" s="666">
        <v>10780</v>
      </c>
    </row>
    <row r="739" spans="1:11" ht="14.4" customHeight="1" x14ac:dyDescent="0.3">
      <c r="A739" s="661" t="s">
        <v>580</v>
      </c>
      <c r="B739" s="662" t="s">
        <v>581</v>
      </c>
      <c r="C739" s="663" t="s">
        <v>602</v>
      </c>
      <c r="D739" s="664" t="s">
        <v>2455</v>
      </c>
      <c r="E739" s="663" t="s">
        <v>6920</v>
      </c>
      <c r="F739" s="664" t="s">
        <v>6921</v>
      </c>
      <c r="G739" s="663" t="s">
        <v>5437</v>
      </c>
      <c r="H739" s="663" t="s">
        <v>5438</v>
      </c>
      <c r="I739" s="665">
        <v>5146.25</v>
      </c>
      <c r="J739" s="665">
        <v>1</v>
      </c>
      <c r="K739" s="666">
        <v>5146.25</v>
      </c>
    </row>
    <row r="740" spans="1:11" ht="14.4" customHeight="1" x14ac:dyDescent="0.3">
      <c r="A740" s="661" t="s">
        <v>580</v>
      </c>
      <c r="B740" s="662" t="s">
        <v>581</v>
      </c>
      <c r="C740" s="663" t="s">
        <v>602</v>
      </c>
      <c r="D740" s="664" t="s">
        <v>2455</v>
      </c>
      <c r="E740" s="663" t="s">
        <v>6920</v>
      </c>
      <c r="F740" s="664" t="s">
        <v>6921</v>
      </c>
      <c r="G740" s="663" t="s">
        <v>5439</v>
      </c>
      <c r="H740" s="663" t="s">
        <v>5440</v>
      </c>
      <c r="I740" s="665">
        <v>1804.6100000000001</v>
      </c>
      <c r="J740" s="665">
        <v>10</v>
      </c>
      <c r="K740" s="666">
        <v>18046.100000000002</v>
      </c>
    </row>
    <row r="741" spans="1:11" ht="14.4" customHeight="1" x14ac:dyDescent="0.3">
      <c r="A741" s="661" t="s">
        <v>580</v>
      </c>
      <c r="B741" s="662" t="s">
        <v>581</v>
      </c>
      <c r="C741" s="663" t="s">
        <v>602</v>
      </c>
      <c r="D741" s="664" t="s">
        <v>2455</v>
      </c>
      <c r="E741" s="663" t="s">
        <v>6920</v>
      </c>
      <c r="F741" s="664" t="s">
        <v>6921</v>
      </c>
      <c r="G741" s="663" t="s">
        <v>5441</v>
      </c>
      <c r="H741" s="663" t="s">
        <v>5442</v>
      </c>
      <c r="I741" s="665">
        <v>60.39</v>
      </c>
      <c r="J741" s="665">
        <v>100</v>
      </c>
      <c r="K741" s="666">
        <v>6038.66</v>
      </c>
    </row>
    <row r="742" spans="1:11" ht="14.4" customHeight="1" x14ac:dyDescent="0.3">
      <c r="A742" s="661" t="s">
        <v>580</v>
      </c>
      <c r="B742" s="662" t="s">
        <v>581</v>
      </c>
      <c r="C742" s="663" t="s">
        <v>602</v>
      </c>
      <c r="D742" s="664" t="s">
        <v>2455</v>
      </c>
      <c r="E742" s="663" t="s">
        <v>6920</v>
      </c>
      <c r="F742" s="664" t="s">
        <v>6921</v>
      </c>
      <c r="G742" s="663" t="s">
        <v>5443</v>
      </c>
      <c r="H742" s="663" t="s">
        <v>5444</v>
      </c>
      <c r="I742" s="665">
        <v>60.39</v>
      </c>
      <c r="J742" s="665">
        <v>30</v>
      </c>
      <c r="K742" s="666">
        <v>1811.6</v>
      </c>
    </row>
    <row r="743" spans="1:11" ht="14.4" customHeight="1" x14ac:dyDescent="0.3">
      <c r="A743" s="661" t="s">
        <v>580</v>
      </c>
      <c r="B743" s="662" t="s">
        <v>581</v>
      </c>
      <c r="C743" s="663" t="s">
        <v>602</v>
      </c>
      <c r="D743" s="664" t="s">
        <v>2455</v>
      </c>
      <c r="E743" s="663" t="s">
        <v>6920</v>
      </c>
      <c r="F743" s="664" t="s">
        <v>6921</v>
      </c>
      <c r="G743" s="663" t="s">
        <v>5445</v>
      </c>
      <c r="H743" s="663" t="s">
        <v>5446</v>
      </c>
      <c r="I743" s="665">
        <v>6497.5</v>
      </c>
      <c r="J743" s="665">
        <v>47</v>
      </c>
      <c r="K743" s="666">
        <v>305382.5</v>
      </c>
    </row>
    <row r="744" spans="1:11" ht="14.4" customHeight="1" x14ac:dyDescent="0.3">
      <c r="A744" s="661" t="s">
        <v>580</v>
      </c>
      <c r="B744" s="662" t="s">
        <v>581</v>
      </c>
      <c r="C744" s="663" t="s">
        <v>602</v>
      </c>
      <c r="D744" s="664" t="s">
        <v>2455</v>
      </c>
      <c r="E744" s="663" t="s">
        <v>6920</v>
      </c>
      <c r="F744" s="664" t="s">
        <v>6921</v>
      </c>
      <c r="G744" s="663" t="s">
        <v>5447</v>
      </c>
      <c r="H744" s="663" t="s">
        <v>5448</v>
      </c>
      <c r="I744" s="665">
        <v>60.39</v>
      </c>
      <c r="J744" s="665">
        <v>20</v>
      </c>
      <c r="K744" s="666">
        <v>1207.73</v>
      </c>
    </row>
    <row r="745" spans="1:11" ht="14.4" customHeight="1" x14ac:dyDescent="0.3">
      <c r="A745" s="661" t="s">
        <v>580</v>
      </c>
      <c r="B745" s="662" t="s">
        <v>581</v>
      </c>
      <c r="C745" s="663" t="s">
        <v>602</v>
      </c>
      <c r="D745" s="664" t="s">
        <v>2455</v>
      </c>
      <c r="E745" s="663" t="s">
        <v>6920</v>
      </c>
      <c r="F745" s="664" t="s">
        <v>6921</v>
      </c>
      <c r="G745" s="663" t="s">
        <v>5449</v>
      </c>
      <c r="H745" s="663" t="s">
        <v>5450</v>
      </c>
      <c r="I745" s="665">
        <v>60.39</v>
      </c>
      <c r="J745" s="665">
        <v>180</v>
      </c>
      <c r="K745" s="666">
        <v>10869.69</v>
      </c>
    </row>
    <row r="746" spans="1:11" ht="14.4" customHeight="1" x14ac:dyDescent="0.3">
      <c r="A746" s="661" t="s">
        <v>580</v>
      </c>
      <c r="B746" s="662" t="s">
        <v>581</v>
      </c>
      <c r="C746" s="663" t="s">
        <v>602</v>
      </c>
      <c r="D746" s="664" t="s">
        <v>2455</v>
      </c>
      <c r="E746" s="663" t="s">
        <v>6920</v>
      </c>
      <c r="F746" s="664" t="s">
        <v>6921</v>
      </c>
      <c r="G746" s="663" t="s">
        <v>5451</v>
      </c>
      <c r="H746" s="663" t="s">
        <v>5452</v>
      </c>
      <c r="I746" s="665">
        <v>60.39</v>
      </c>
      <c r="J746" s="665">
        <v>20</v>
      </c>
      <c r="K746" s="666">
        <v>1207.74</v>
      </c>
    </row>
    <row r="747" spans="1:11" ht="14.4" customHeight="1" x14ac:dyDescent="0.3">
      <c r="A747" s="661" t="s">
        <v>580</v>
      </c>
      <c r="B747" s="662" t="s">
        <v>581</v>
      </c>
      <c r="C747" s="663" t="s">
        <v>602</v>
      </c>
      <c r="D747" s="664" t="s">
        <v>2455</v>
      </c>
      <c r="E747" s="663" t="s">
        <v>6920</v>
      </c>
      <c r="F747" s="664" t="s">
        <v>6921</v>
      </c>
      <c r="G747" s="663" t="s">
        <v>5453</v>
      </c>
      <c r="H747" s="663" t="s">
        <v>5454</v>
      </c>
      <c r="I747" s="665">
        <v>547.21</v>
      </c>
      <c r="J747" s="665">
        <v>4</v>
      </c>
      <c r="K747" s="666">
        <v>2188.84</v>
      </c>
    </row>
    <row r="748" spans="1:11" ht="14.4" customHeight="1" x14ac:dyDescent="0.3">
      <c r="A748" s="661" t="s">
        <v>580</v>
      </c>
      <c r="B748" s="662" t="s">
        <v>581</v>
      </c>
      <c r="C748" s="663" t="s">
        <v>602</v>
      </c>
      <c r="D748" s="664" t="s">
        <v>2455</v>
      </c>
      <c r="E748" s="663" t="s">
        <v>6920</v>
      </c>
      <c r="F748" s="664" t="s">
        <v>6921</v>
      </c>
      <c r="G748" s="663" t="s">
        <v>5455</v>
      </c>
      <c r="H748" s="663" t="s">
        <v>5456</v>
      </c>
      <c r="I748" s="665">
        <v>4311.49</v>
      </c>
      <c r="J748" s="665">
        <v>1</v>
      </c>
      <c r="K748" s="666">
        <v>4311.49</v>
      </c>
    </row>
    <row r="749" spans="1:11" ht="14.4" customHeight="1" x14ac:dyDescent="0.3">
      <c r="A749" s="661" t="s">
        <v>580</v>
      </c>
      <c r="B749" s="662" t="s">
        <v>581</v>
      </c>
      <c r="C749" s="663" t="s">
        <v>602</v>
      </c>
      <c r="D749" s="664" t="s">
        <v>2455</v>
      </c>
      <c r="E749" s="663" t="s">
        <v>6920</v>
      </c>
      <c r="F749" s="664" t="s">
        <v>6921</v>
      </c>
      <c r="G749" s="663" t="s">
        <v>5457</v>
      </c>
      <c r="H749" s="663" t="s">
        <v>5458</v>
      </c>
      <c r="I749" s="665">
        <v>722.78499999999997</v>
      </c>
      <c r="J749" s="665">
        <v>2</v>
      </c>
      <c r="K749" s="666">
        <v>1445.57</v>
      </c>
    </row>
    <row r="750" spans="1:11" ht="14.4" customHeight="1" x14ac:dyDescent="0.3">
      <c r="A750" s="661" t="s">
        <v>580</v>
      </c>
      <c r="B750" s="662" t="s">
        <v>581</v>
      </c>
      <c r="C750" s="663" t="s">
        <v>602</v>
      </c>
      <c r="D750" s="664" t="s">
        <v>2455</v>
      </c>
      <c r="E750" s="663" t="s">
        <v>6920</v>
      </c>
      <c r="F750" s="664" t="s">
        <v>6921</v>
      </c>
      <c r="G750" s="663" t="s">
        <v>5459</v>
      </c>
      <c r="H750" s="663" t="s">
        <v>5460</v>
      </c>
      <c r="I750" s="665">
        <v>722.77</v>
      </c>
      <c r="J750" s="665">
        <v>3</v>
      </c>
      <c r="K750" s="666">
        <v>2168.3000000000002</v>
      </c>
    </row>
    <row r="751" spans="1:11" ht="14.4" customHeight="1" x14ac:dyDescent="0.3">
      <c r="A751" s="661" t="s">
        <v>580</v>
      </c>
      <c r="B751" s="662" t="s">
        <v>581</v>
      </c>
      <c r="C751" s="663" t="s">
        <v>602</v>
      </c>
      <c r="D751" s="664" t="s">
        <v>2455</v>
      </c>
      <c r="E751" s="663" t="s">
        <v>6920</v>
      </c>
      <c r="F751" s="664" t="s">
        <v>6921</v>
      </c>
      <c r="G751" s="663" t="s">
        <v>5461</v>
      </c>
      <c r="H751" s="663" t="s">
        <v>5462</v>
      </c>
      <c r="I751" s="665">
        <v>344.27499999999998</v>
      </c>
      <c r="J751" s="665">
        <v>3</v>
      </c>
      <c r="K751" s="666">
        <v>1032.83</v>
      </c>
    </row>
    <row r="752" spans="1:11" ht="14.4" customHeight="1" x14ac:dyDescent="0.3">
      <c r="A752" s="661" t="s">
        <v>580</v>
      </c>
      <c r="B752" s="662" t="s">
        <v>581</v>
      </c>
      <c r="C752" s="663" t="s">
        <v>602</v>
      </c>
      <c r="D752" s="664" t="s">
        <v>2455</v>
      </c>
      <c r="E752" s="663" t="s">
        <v>6920</v>
      </c>
      <c r="F752" s="664" t="s">
        <v>6921</v>
      </c>
      <c r="G752" s="663" t="s">
        <v>5463</v>
      </c>
      <c r="H752" s="663" t="s">
        <v>5464</v>
      </c>
      <c r="I752" s="665">
        <v>610.5</v>
      </c>
      <c r="J752" s="665">
        <v>2</v>
      </c>
      <c r="K752" s="666">
        <v>1221</v>
      </c>
    </row>
    <row r="753" spans="1:11" ht="14.4" customHeight="1" x14ac:dyDescent="0.3">
      <c r="A753" s="661" t="s">
        <v>580</v>
      </c>
      <c r="B753" s="662" t="s">
        <v>581</v>
      </c>
      <c r="C753" s="663" t="s">
        <v>602</v>
      </c>
      <c r="D753" s="664" t="s">
        <v>2455</v>
      </c>
      <c r="E753" s="663" t="s">
        <v>6920</v>
      </c>
      <c r="F753" s="664" t="s">
        <v>6921</v>
      </c>
      <c r="G753" s="663" t="s">
        <v>5465</v>
      </c>
      <c r="H753" s="663" t="s">
        <v>5466</v>
      </c>
      <c r="I753" s="665">
        <v>610.5</v>
      </c>
      <c r="J753" s="665">
        <v>8</v>
      </c>
      <c r="K753" s="666">
        <v>4884</v>
      </c>
    </row>
    <row r="754" spans="1:11" ht="14.4" customHeight="1" x14ac:dyDescent="0.3">
      <c r="A754" s="661" t="s">
        <v>580</v>
      </c>
      <c r="B754" s="662" t="s">
        <v>581</v>
      </c>
      <c r="C754" s="663" t="s">
        <v>602</v>
      </c>
      <c r="D754" s="664" t="s">
        <v>2455</v>
      </c>
      <c r="E754" s="663" t="s">
        <v>6920</v>
      </c>
      <c r="F754" s="664" t="s">
        <v>6921</v>
      </c>
      <c r="G754" s="663" t="s">
        <v>5467</v>
      </c>
      <c r="H754" s="663" t="s">
        <v>5468</v>
      </c>
      <c r="I754" s="665">
        <v>3162.625</v>
      </c>
      <c r="J754" s="665">
        <v>5</v>
      </c>
      <c r="K754" s="666">
        <v>15813</v>
      </c>
    </row>
    <row r="755" spans="1:11" ht="14.4" customHeight="1" x14ac:dyDescent="0.3">
      <c r="A755" s="661" t="s">
        <v>580</v>
      </c>
      <c r="B755" s="662" t="s">
        <v>581</v>
      </c>
      <c r="C755" s="663" t="s">
        <v>602</v>
      </c>
      <c r="D755" s="664" t="s">
        <v>2455</v>
      </c>
      <c r="E755" s="663" t="s">
        <v>6920</v>
      </c>
      <c r="F755" s="664" t="s">
        <v>6921</v>
      </c>
      <c r="G755" s="663" t="s">
        <v>5469</v>
      </c>
      <c r="H755" s="663" t="s">
        <v>5470</v>
      </c>
      <c r="I755" s="665">
        <v>1993.5</v>
      </c>
      <c r="J755" s="665">
        <v>8</v>
      </c>
      <c r="K755" s="666">
        <v>15947.97</v>
      </c>
    </row>
    <row r="756" spans="1:11" ht="14.4" customHeight="1" x14ac:dyDescent="0.3">
      <c r="A756" s="661" t="s">
        <v>580</v>
      </c>
      <c r="B756" s="662" t="s">
        <v>581</v>
      </c>
      <c r="C756" s="663" t="s">
        <v>602</v>
      </c>
      <c r="D756" s="664" t="s">
        <v>2455</v>
      </c>
      <c r="E756" s="663" t="s">
        <v>6920</v>
      </c>
      <c r="F756" s="664" t="s">
        <v>6921</v>
      </c>
      <c r="G756" s="663" t="s">
        <v>5471</v>
      </c>
      <c r="H756" s="663" t="s">
        <v>5472</v>
      </c>
      <c r="I756" s="665">
        <v>2832.9</v>
      </c>
      <c r="J756" s="665">
        <v>2</v>
      </c>
      <c r="K756" s="666">
        <v>5665.8</v>
      </c>
    </row>
    <row r="757" spans="1:11" ht="14.4" customHeight="1" x14ac:dyDescent="0.3">
      <c r="A757" s="661" t="s">
        <v>580</v>
      </c>
      <c r="B757" s="662" t="s">
        <v>581</v>
      </c>
      <c r="C757" s="663" t="s">
        <v>602</v>
      </c>
      <c r="D757" s="664" t="s">
        <v>2455</v>
      </c>
      <c r="E757" s="663" t="s">
        <v>6920</v>
      </c>
      <c r="F757" s="664" t="s">
        <v>6921</v>
      </c>
      <c r="G757" s="663" t="s">
        <v>5473</v>
      </c>
      <c r="H757" s="663" t="s">
        <v>5474</v>
      </c>
      <c r="I757" s="665">
        <v>5146.2222222222226</v>
      </c>
      <c r="J757" s="665">
        <v>9</v>
      </c>
      <c r="K757" s="666">
        <v>46316</v>
      </c>
    </row>
    <row r="758" spans="1:11" ht="14.4" customHeight="1" x14ac:dyDescent="0.3">
      <c r="A758" s="661" t="s">
        <v>580</v>
      </c>
      <c r="B758" s="662" t="s">
        <v>581</v>
      </c>
      <c r="C758" s="663" t="s">
        <v>602</v>
      </c>
      <c r="D758" s="664" t="s">
        <v>2455</v>
      </c>
      <c r="E758" s="663" t="s">
        <v>6920</v>
      </c>
      <c r="F758" s="664" t="s">
        <v>6921</v>
      </c>
      <c r="G758" s="663" t="s">
        <v>5475</v>
      </c>
      <c r="H758" s="663" t="s">
        <v>5476</v>
      </c>
      <c r="I758" s="665">
        <v>6497.5</v>
      </c>
      <c r="J758" s="665">
        <v>7</v>
      </c>
      <c r="K758" s="666">
        <v>45482.5</v>
      </c>
    </row>
    <row r="759" spans="1:11" ht="14.4" customHeight="1" x14ac:dyDescent="0.3">
      <c r="A759" s="661" t="s">
        <v>580</v>
      </c>
      <c r="B759" s="662" t="s">
        <v>581</v>
      </c>
      <c r="C759" s="663" t="s">
        <v>602</v>
      </c>
      <c r="D759" s="664" t="s">
        <v>2455</v>
      </c>
      <c r="E759" s="663" t="s">
        <v>6920</v>
      </c>
      <c r="F759" s="664" t="s">
        <v>6921</v>
      </c>
      <c r="G759" s="663" t="s">
        <v>5477</v>
      </c>
      <c r="H759" s="663" t="s">
        <v>5478</v>
      </c>
      <c r="I759" s="665">
        <v>1265.4000000000001</v>
      </c>
      <c r="J759" s="665">
        <v>4</v>
      </c>
      <c r="K759" s="666">
        <v>5061.6000000000004</v>
      </c>
    </row>
    <row r="760" spans="1:11" ht="14.4" customHeight="1" x14ac:dyDescent="0.3">
      <c r="A760" s="661" t="s">
        <v>580</v>
      </c>
      <c r="B760" s="662" t="s">
        <v>581</v>
      </c>
      <c r="C760" s="663" t="s">
        <v>602</v>
      </c>
      <c r="D760" s="664" t="s">
        <v>2455</v>
      </c>
      <c r="E760" s="663" t="s">
        <v>6920</v>
      </c>
      <c r="F760" s="664" t="s">
        <v>6921</v>
      </c>
      <c r="G760" s="663" t="s">
        <v>5479</v>
      </c>
      <c r="H760" s="663" t="s">
        <v>5480</v>
      </c>
      <c r="I760" s="665">
        <v>626.98</v>
      </c>
      <c r="J760" s="665">
        <v>1</v>
      </c>
      <c r="K760" s="666">
        <v>626.98</v>
      </c>
    </row>
    <row r="761" spans="1:11" ht="14.4" customHeight="1" x14ac:dyDescent="0.3">
      <c r="A761" s="661" t="s">
        <v>580</v>
      </c>
      <c r="B761" s="662" t="s">
        <v>581</v>
      </c>
      <c r="C761" s="663" t="s">
        <v>602</v>
      </c>
      <c r="D761" s="664" t="s">
        <v>2455</v>
      </c>
      <c r="E761" s="663" t="s">
        <v>6920</v>
      </c>
      <c r="F761" s="664" t="s">
        <v>6921</v>
      </c>
      <c r="G761" s="663" t="s">
        <v>5481</v>
      </c>
      <c r="H761" s="663" t="s">
        <v>5482</v>
      </c>
      <c r="I761" s="665">
        <v>610.5</v>
      </c>
      <c r="J761" s="665">
        <v>1</v>
      </c>
      <c r="K761" s="666">
        <v>610.5</v>
      </c>
    </row>
    <row r="762" spans="1:11" ht="14.4" customHeight="1" x14ac:dyDescent="0.3">
      <c r="A762" s="661" t="s">
        <v>580</v>
      </c>
      <c r="B762" s="662" t="s">
        <v>581</v>
      </c>
      <c r="C762" s="663" t="s">
        <v>602</v>
      </c>
      <c r="D762" s="664" t="s">
        <v>2455</v>
      </c>
      <c r="E762" s="663" t="s">
        <v>6920</v>
      </c>
      <c r="F762" s="664" t="s">
        <v>6921</v>
      </c>
      <c r="G762" s="663" t="s">
        <v>5483</v>
      </c>
      <c r="H762" s="663" t="s">
        <v>5484</v>
      </c>
      <c r="I762" s="665">
        <v>919.63</v>
      </c>
      <c r="J762" s="665">
        <v>2</v>
      </c>
      <c r="K762" s="666">
        <v>1839.27</v>
      </c>
    </row>
    <row r="763" spans="1:11" ht="14.4" customHeight="1" x14ac:dyDescent="0.3">
      <c r="A763" s="661" t="s">
        <v>580</v>
      </c>
      <c r="B763" s="662" t="s">
        <v>581</v>
      </c>
      <c r="C763" s="663" t="s">
        <v>602</v>
      </c>
      <c r="D763" s="664" t="s">
        <v>2455</v>
      </c>
      <c r="E763" s="663" t="s">
        <v>6920</v>
      </c>
      <c r="F763" s="664" t="s">
        <v>6921</v>
      </c>
      <c r="G763" s="663" t="s">
        <v>5485</v>
      </c>
      <c r="H763" s="663" t="s">
        <v>5486</v>
      </c>
      <c r="I763" s="665">
        <v>146.99</v>
      </c>
      <c r="J763" s="665">
        <v>10</v>
      </c>
      <c r="K763" s="666">
        <v>1469.93</v>
      </c>
    </row>
    <row r="764" spans="1:11" ht="14.4" customHeight="1" x14ac:dyDescent="0.3">
      <c r="A764" s="661" t="s">
        <v>580</v>
      </c>
      <c r="B764" s="662" t="s">
        <v>581</v>
      </c>
      <c r="C764" s="663" t="s">
        <v>602</v>
      </c>
      <c r="D764" s="664" t="s">
        <v>2455</v>
      </c>
      <c r="E764" s="663" t="s">
        <v>6920</v>
      </c>
      <c r="F764" s="664" t="s">
        <v>6921</v>
      </c>
      <c r="G764" s="663" t="s">
        <v>5487</v>
      </c>
      <c r="H764" s="663" t="s">
        <v>5488</v>
      </c>
      <c r="I764" s="665">
        <v>778.59</v>
      </c>
      <c r="J764" s="665">
        <v>20</v>
      </c>
      <c r="K764" s="666">
        <v>15571.7</v>
      </c>
    </row>
    <row r="765" spans="1:11" ht="14.4" customHeight="1" x14ac:dyDescent="0.3">
      <c r="A765" s="661" t="s">
        <v>580</v>
      </c>
      <c r="B765" s="662" t="s">
        <v>581</v>
      </c>
      <c r="C765" s="663" t="s">
        <v>602</v>
      </c>
      <c r="D765" s="664" t="s">
        <v>2455</v>
      </c>
      <c r="E765" s="663" t="s">
        <v>6920</v>
      </c>
      <c r="F765" s="664" t="s">
        <v>6921</v>
      </c>
      <c r="G765" s="663" t="s">
        <v>5489</v>
      </c>
      <c r="H765" s="663" t="s">
        <v>5490</v>
      </c>
      <c r="I765" s="665">
        <v>182.39</v>
      </c>
      <c r="J765" s="665">
        <v>10</v>
      </c>
      <c r="K765" s="666">
        <v>1823.9</v>
      </c>
    </row>
    <row r="766" spans="1:11" ht="14.4" customHeight="1" x14ac:dyDescent="0.3">
      <c r="A766" s="661" t="s">
        <v>580</v>
      </c>
      <c r="B766" s="662" t="s">
        <v>581</v>
      </c>
      <c r="C766" s="663" t="s">
        <v>602</v>
      </c>
      <c r="D766" s="664" t="s">
        <v>2455</v>
      </c>
      <c r="E766" s="663" t="s">
        <v>6920</v>
      </c>
      <c r="F766" s="664" t="s">
        <v>6921</v>
      </c>
      <c r="G766" s="663" t="s">
        <v>5491</v>
      </c>
      <c r="H766" s="663" t="s">
        <v>5492</v>
      </c>
      <c r="I766" s="665">
        <v>2808.68</v>
      </c>
      <c r="J766" s="665">
        <v>1</v>
      </c>
      <c r="K766" s="666">
        <v>2808.68</v>
      </c>
    </row>
    <row r="767" spans="1:11" ht="14.4" customHeight="1" x14ac:dyDescent="0.3">
      <c r="A767" s="661" t="s">
        <v>580</v>
      </c>
      <c r="B767" s="662" t="s">
        <v>581</v>
      </c>
      <c r="C767" s="663" t="s">
        <v>602</v>
      </c>
      <c r="D767" s="664" t="s">
        <v>2455</v>
      </c>
      <c r="E767" s="663" t="s">
        <v>6920</v>
      </c>
      <c r="F767" s="664" t="s">
        <v>6921</v>
      </c>
      <c r="G767" s="663" t="s">
        <v>5493</v>
      </c>
      <c r="H767" s="663" t="s">
        <v>5494</v>
      </c>
      <c r="I767" s="665">
        <v>2808.68</v>
      </c>
      <c r="J767" s="665">
        <v>1</v>
      </c>
      <c r="K767" s="666">
        <v>2808.68</v>
      </c>
    </row>
    <row r="768" spans="1:11" ht="14.4" customHeight="1" x14ac:dyDescent="0.3">
      <c r="A768" s="661" t="s">
        <v>580</v>
      </c>
      <c r="B768" s="662" t="s">
        <v>581</v>
      </c>
      <c r="C768" s="663" t="s">
        <v>602</v>
      </c>
      <c r="D768" s="664" t="s">
        <v>2455</v>
      </c>
      <c r="E768" s="663" t="s">
        <v>6920</v>
      </c>
      <c r="F768" s="664" t="s">
        <v>6921</v>
      </c>
      <c r="G768" s="663" t="s">
        <v>5495</v>
      </c>
      <c r="H768" s="663" t="s">
        <v>5496</v>
      </c>
      <c r="I768" s="665">
        <v>146.99</v>
      </c>
      <c r="J768" s="665">
        <v>10</v>
      </c>
      <c r="K768" s="666">
        <v>1469.93</v>
      </c>
    </row>
    <row r="769" spans="1:11" ht="14.4" customHeight="1" x14ac:dyDescent="0.3">
      <c r="A769" s="661" t="s">
        <v>580</v>
      </c>
      <c r="B769" s="662" t="s">
        <v>581</v>
      </c>
      <c r="C769" s="663" t="s">
        <v>602</v>
      </c>
      <c r="D769" s="664" t="s">
        <v>2455</v>
      </c>
      <c r="E769" s="663" t="s">
        <v>6920</v>
      </c>
      <c r="F769" s="664" t="s">
        <v>6921</v>
      </c>
      <c r="G769" s="663" t="s">
        <v>5497</v>
      </c>
      <c r="H769" s="663" t="s">
        <v>5498</v>
      </c>
      <c r="I769" s="665">
        <v>606.48</v>
      </c>
      <c r="J769" s="665">
        <v>3</v>
      </c>
      <c r="K769" s="666">
        <v>1819.43</v>
      </c>
    </row>
    <row r="770" spans="1:11" ht="14.4" customHeight="1" x14ac:dyDescent="0.3">
      <c r="A770" s="661" t="s">
        <v>580</v>
      </c>
      <c r="B770" s="662" t="s">
        <v>581</v>
      </c>
      <c r="C770" s="663" t="s">
        <v>602</v>
      </c>
      <c r="D770" s="664" t="s">
        <v>2455</v>
      </c>
      <c r="E770" s="663" t="s">
        <v>6920</v>
      </c>
      <c r="F770" s="664" t="s">
        <v>6921</v>
      </c>
      <c r="G770" s="663" t="s">
        <v>5499</v>
      </c>
      <c r="H770" s="663" t="s">
        <v>5500</v>
      </c>
      <c r="I770" s="665">
        <v>1358.87</v>
      </c>
      <c r="J770" s="665">
        <v>2</v>
      </c>
      <c r="K770" s="666">
        <v>2717.74</v>
      </c>
    </row>
    <row r="771" spans="1:11" ht="14.4" customHeight="1" x14ac:dyDescent="0.3">
      <c r="A771" s="661" t="s">
        <v>580</v>
      </c>
      <c r="B771" s="662" t="s">
        <v>581</v>
      </c>
      <c r="C771" s="663" t="s">
        <v>602</v>
      </c>
      <c r="D771" s="664" t="s">
        <v>2455</v>
      </c>
      <c r="E771" s="663" t="s">
        <v>6920</v>
      </c>
      <c r="F771" s="664" t="s">
        <v>6921</v>
      </c>
      <c r="G771" s="663" t="s">
        <v>5501</v>
      </c>
      <c r="H771" s="663" t="s">
        <v>5502</v>
      </c>
      <c r="I771" s="665">
        <v>722.77</v>
      </c>
      <c r="J771" s="665">
        <v>1</v>
      </c>
      <c r="K771" s="666">
        <v>722.77</v>
      </c>
    </row>
    <row r="772" spans="1:11" ht="14.4" customHeight="1" x14ac:dyDescent="0.3">
      <c r="A772" s="661" t="s">
        <v>580</v>
      </c>
      <c r="B772" s="662" t="s">
        <v>581</v>
      </c>
      <c r="C772" s="663" t="s">
        <v>602</v>
      </c>
      <c r="D772" s="664" t="s">
        <v>2455</v>
      </c>
      <c r="E772" s="663" t="s">
        <v>6920</v>
      </c>
      <c r="F772" s="664" t="s">
        <v>6921</v>
      </c>
      <c r="G772" s="663" t="s">
        <v>5503</v>
      </c>
      <c r="H772" s="663" t="s">
        <v>5504</v>
      </c>
      <c r="I772" s="665">
        <v>4234.1000000000004</v>
      </c>
      <c r="J772" s="665">
        <v>4</v>
      </c>
      <c r="K772" s="666">
        <v>16936.400000000001</v>
      </c>
    </row>
    <row r="773" spans="1:11" ht="14.4" customHeight="1" x14ac:dyDescent="0.3">
      <c r="A773" s="661" t="s">
        <v>580</v>
      </c>
      <c r="B773" s="662" t="s">
        <v>581</v>
      </c>
      <c r="C773" s="663" t="s">
        <v>602</v>
      </c>
      <c r="D773" s="664" t="s">
        <v>2455</v>
      </c>
      <c r="E773" s="663" t="s">
        <v>6920</v>
      </c>
      <c r="F773" s="664" t="s">
        <v>6921</v>
      </c>
      <c r="G773" s="663" t="s">
        <v>5505</v>
      </c>
      <c r="H773" s="663" t="s">
        <v>5506</v>
      </c>
      <c r="I773" s="665">
        <v>4933.93</v>
      </c>
      <c r="J773" s="665">
        <v>2</v>
      </c>
      <c r="K773" s="666">
        <v>9867.86</v>
      </c>
    </row>
    <row r="774" spans="1:11" ht="14.4" customHeight="1" x14ac:dyDescent="0.3">
      <c r="A774" s="661" t="s">
        <v>580</v>
      </c>
      <c r="B774" s="662" t="s">
        <v>581</v>
      </c>
      <c r="C774" s="663" t="s">
        <v>602</v>
      </c>
      <c r="D774" s="664" t="s">
        <v>2455</v>
      </c>
      <c r="E774" s="663" t="s">
        <v>6920</v>
      </c>
      <c r="F774" s="664" t="s">
        <v>6921</v>
      </c>
      <c r="G774" s="663" t="s">
        <v>5507</v>
      </c>
      <c r="H774" s="663" t="s">
        <v>5508</v>
      </c>
      <c r="I774" s="665">
        <v>4234.09</v>
      </c>
      <c r="J774" s="665">
        <v>4</v>
      </c>
      <c r="K774" s="666">
        <v>16936.36</v>
      </c>
    </row>
    <row r="775" spans="1:11" ht="14.4" customHeight="1" x14ac:dyDescent="0.3">
      <c r="A775" s="661" t="s">
        <v>580</v>
      </c>
      <c r="B775" s="662" t="s">
        <v>581</v>
      </c>
      <c r="C775" s="663" t="s">
        <v>602</v>
      </c>
      <c r="D775" s="664" t="s">
        <v>2455</v>
      </c>
      <c r="E775" s="663" t="s">
        <v>6920</v>
      </c>
      <c r="F775" s="664" t="s">
        <v>6921</v>
      </c>
      <c r="G775" s="663" t="s">
        <v>5509</v>
      </c>
      <c r="H775" s="663" t="s">
        <v>5510</v>
      </c>
      <c r="I775" s="665">
        <v>778.59</v>
      </c>
      <c r="J775" s="665">
        <v>10</v>
      </c>
      <c r="K775" s="666">
        <v>7785.85</v>
      </c>
    </row>
    <row r="776" spans="1:11" ht="14.4" customHeight="1" x14ac:dyDescent="0.3">
      <c r="A776" s="661" t="s">
        <v>580</v>
      </c>
      <c r="B776" s="662" t="s">
        <v>581</v>
      </c>
      <c r="C776" s="663" t="s">
        <v>602</v>
      </c>
      <c r="D776" s="664" t="s">
        <v>2455</v>
      </c>
      <c r="E776" s="663" t="s">
        <v>6920</v>
      </c>
      <c r="F776" s="664" t="s">
        <v>6921</v>
      </c>
      <c r="G776" s="663" t="s">
        <v>5511</v>
      </c>
      <c r="H776" s="663" t="s">
        <v>5512</v>
      </c>
      <c r="I776" s="665">
        <v>60.39</v>
      </c>
      <c r="J776" s="665">
        <v>20</v>
      </c>
      <c r="K776" s="666">
        <v>1207.74</v>
      </c>
    </row>
    <row r="777" spans="1:11" ht="14.4" customHeight="1" x14ac:dyDescent="0.3">
      <c r="A777" s="661" t="s">
        <v>580</v>
      </c>
      <c r="B777" s="662" t="s">
        <v>581</v>
      </c>
      <c r="C777" s="663" t="s">
        <v>602</v>
      </c>
      <c r="D777" s="664" t="s">
        <v>2455</v>
      </c>
      <c r="E777" s="663" t="s">
        <v>6920</v>
      </c>
      <c r="F777" s="664" t="s">
        <v>6921</v>
      </c>
      <c r="G777" s="663" t="s">
        <v>5513</v>
      </c>
      <c r="H777" s="663" t="s">
        <v>5514</v>
      </c>
      <c r="I777" s="665">
        <v>6497.5</v>
      </c>
      <c r="J777" s="665">
        <v>9</v>
      </c>
      <c r="K777" s="666">
        <v>58477.5</v>
      </c>
    </row>
    <row r="778" spans="1:11" ht="14.4" customHeight="1" x14ac:dyDescent="0.3">
      <c r="A778" s="661" t="s">
        <v>580</v>
      </c>
      <c r="B778" s="662" t="s">
        <v>581</v>
      </c>
      <c r="C778" s="663" t="s">
        <v>602</v>
      </c>
      <c r="D778" s="664" t="s">
        <v>2455</v>
      </c>
      <c r="E778" s="663" t="s">
        <v>6920</v>
      </c>
      <c r="F778" s="664" t="s">
        <v>6921</v>
      </c>
      <c r="G778" s="663" t="s">
        <v>5515</v>
      </c>
      <c r="H778" s="663" t="s">
        <v>5516</v>
      </c>
      <c r="I778" s="665">
        <v>104.075</v>
      </c>
      <c r="J778" s="665">
        <v>10</v>
      </c>
      <c r="K778" s="666">
        <v>1176.45</v>
      </c>
    </row>
    <row r="779" spans="1:11" ht="14.4" customHeight="1" x14ac:dyDescent="0.3">
      <c r="A779" s="661" t="s">
        <v>580</v>
      </c>
      <c r="B779" s="662" t="s">
        <v>581</v>
      </c>
      <c r="C779" s="663" t="s">
        <v>602</v>
      </c>
      <c r="D779" s="664" t="s">
        <v>2455</v>
      </c>
      <c r="E779" s="663" t="s">
        <v>6920</v>
      </c>
      <c r="F779" s="664" t="s">
        <v>6921</v>
      </c>
      <c r="G779" s="663" t="s">
        <v>5517</v>
      </c>
      <c r="H779" s="663" t="s">
        <v>5518</v>
      </c>
      <c r="I779" s="665">
        <v>778.59</v>
      </c>
      <c r="J779" s="665">
        <v>10</v>
      </c>
      <c r="K779" s="666">
        <v>7785.85</v>
      </c>
    </row>
    <row r="780" spans="1:11" ht="14.4" customHeight="1" x14ac:dyDescent="0.3">
      <c r="A780" s="661" t="s">
        <v>580</v>
      </c>
      <c r="B780" s="662" t="s">
        <v>581</v>
      </c>
      <c r="C780" s="663" t="s">
        <v>602</v>
      </c>
      <c r="D780" s="664" t="s">
        <v>2455</v>
      </c>
      <c r="E780" s="663" t="s">
        <v>6920</v>
      </c>
      <c r="F780" s="664" t="s">
        <v>6921</v>
      </c>
      <c r="G780" s="663" t="s">
        <v>5519</v>
      </c>
      <c r="H780" s="663" t="s">
        <v>5520</v>
      </c>
      <c r="I780" s="665">
        <v>778.59</v>
      </c>
      <c r="J780" s="665">
        <v>20</v>
      </c>
      <c r="K780" s="666">
        <v>15571.7</v>
      </c>
    </row>
    <row r="781" spans="1:11" ht="14.4" customHeight="1" x14ac:dyDescent="0.3">
      <c r="A781" s="661" t="s">
        <v>580</v>
      </c>
      <c r="B781" s="662" t="s">
        <v>581</v>
      </c>
      <c r="C781" s="663" t="s">
        <v>602</v>
      </c>
      <c r="D781" s="664" t="s">
        <v>2455</v>
      </c>
      <c r="E781" s="663" t="s">
        <v>6920</v>
      </c>
      <c r="F781" s="664" t="s">
        <v>6921</v>
      </c>
      <c r="G781" s="663" t="s">
        <v>5521</v>
      </c>
      <c r="H781" s="663" t="s">
        <v>5522</v>
      </c>
      <c r="I781" s="665">
        <v>778.59</v>
      </c>
      <c r="J781" s="665">
        <v>10</v>
      </c>
      <c r="K781" s="666">
        <v>7785.85</v>
      </c>
    </row>
    <row r="782" spans="1:11" ht="14.4" customHeight="1" x14ac:dyDescent="0.3">
      <c r="A782" s="661" t="s">
        <v>580</v>
      </c>
      <c r="B782" s="662" t="s">
        <v>581</v>
      </c>
      <c r="C782" s="663" t="s">
        <v>602</v>
      </c>
      <c r="D782" s="664" t="s">
        <v>2455</v>
      </c>
      <c r="E782" s="663" t="s">
        <v>6920</v>
      </c>
      <c r="F782" s="664" t="s">
        <v>6921</v>
      </c>
      <c r="G782" s="663" t="s">
        <v>5523</v>
      </c>
      <c r="H782" s="663" t="s">
        <v>5524</v>
      </c>
      <c r="I782" s="665">
        <v>146.99</v>
      </c>
      <c r="J782" s="665">
        <v>10</v>
      </c>
      <c r="K782" s="666">
        <v>1469.93</v>
      </c>
    </row>
    <row r="783" spans="1:11" ht="14.4" customHeight="1" x14ac:dyDescent="0.3">
      <c r="A783" s="661" t="s">
        <v>580</v>
      </c>
      <c r="B783" s="662" t="s">
        <v>581</v>
      </c>
      <c r="C783" s="663" t="s">
        <v>602</v>
      </c>
      <c r="D783" s="664" t="s">
        <v>2455</v>
      </c>
      <c r="E783" s="663" t="s">
        <v>6920</v>
      </c>
      <c r="F783" s="664" t="s">
        <v>6921</v>
      </c>
      <c r="G783" s="663" t="s">
        <v>5525</v>
      </c>
      <c r="H783" s="663" t="s">
        <v>5526</v>
      </c>
      <c r="I783" s="665">
        <v>10780</v>
      </c>
      <c r="J783" s="665">
        <v>2</v>
      </c>
      <c r="K783" s="666">
        <v>21560</v>
      </c>
    </row>
    <row r="784" spans="1:11" ht="14.4" customHeight="1" x14ac:dyDescent="0.3">
      <c r="A784" s="661" t="s">
        <v>580</v>
      </c>
      <c r="B784" s="662" t="s">
        <v>581</v>
      </c>
      <c r="C784" s="663" t="s">
        <v>602</v>
      </c>
      <c r="D784" s="664" t="s">
        <v>2455</v>
      </c>
      <c r="E784" s="663" t="s">
        <v>6920</v>
      </c>
      <c r="F784" s="664" t="s">
        <v>6921</v>
      </c>
      <c r="G784" s="663" t="s">
        <v>5527</v>
      </c>
      <c r="H784" s="663" t="s">
        <v>5528</v>
      </c>
      <c r="I784" s="665">
        <v>182.39</v>
      </c>
      <c r="J784" s="665">
        <v>10</v>
      </c>
      <c r="K784" s="666">
        <v>1823.9</v>
      </c>
    </row>
    <row r="785" spans="1:11" ht="14.4" customHeight="1" x14ac:dyDescent="0.3">
      <c r="A785" s="661" t="s">
        <v>580</v>
      </c>
      <c r="B785" s="662" t="s">
        <v>581</v>
      </c>
      <c r="C785" s="663" t="s">
        <v>602</v>
      </c>
      <c r="D785" s="664" t="s">
        <v>2455</v>
      </c>
      <c r="E785" s="663" t="s">
        <v>6920</v>
      </c>
      <c r="F785" s="664" t="s">
        <v>6921</v>
      </c>
      <c r="G785" s="663" t="s">
        <v>5529</v>
      </c>
      <c r="H785" s="663" t="s">
        <v>5530</v>
      </c>
      <c r="I785" s="665">
        <v>5146.25</v>
      </c>
      <c r="J785" s="665">
        <v>4</v>
      </c>
      <c r="K785" s="666">
        <v>20585</v>
      </c>
    </row>
    <row r="786" spans="1:11" ht="14.4" customHeight="1" x14ac:dyDescent="0.3">
      <c r="A786" s="661" t="s">
        <v>580</v>
      </c>
      <c r="B786" s="662" t="s">
        <v>581</v>
      </c>
      <c r="C786" s="663" t="s">
        <v>602</v>
      </c>
      <c r="D786" s="664" t="s">
        <v>2455</v>
      </c>
      <c r="E786" s="663" t="s">
        <v>6920</v>
      </c>
      <c r="F786" s="664" t="s">
        <v>6921</v>
      </c>
      <c r="G786" s="663" t="s">
        <v>5531</v>
      </c>
      <c r="H786" s="663" t="s">
        <v>5532</v>
      </c>
      <c r="I786" s="665">
        <v>146.99</v>
      </c>
      <c r="J786" s="665">
        <v>10</v>
      </c>
      <c r="K786" s="666">
        <v>1469.93</v>
      </c>
    </row>
    <row r="787" spans="1:11" ht="14.4" customHeight="1" x14ac:dyDescent="0.3">
      <c r="A787" s="661" t="s">
        <v>580</v>
      </c>
      <c r="B787" s="662" t="s">
        <v>581</v>
      </c>
      <c r="C787" s="663" t="s">
        <v>602</v>
      </c>
      <c r="D787" s="664" t="s">
        <v>2455</v>
      </c>
      <c r="E787" s="663" t="s">
        <v>6920</v>
      </c>
      <c r="F787" s="664" t="s">
        <v>6921</v>
      </c>
      <c r="G787" s="663" t="s">
        <v>5533</v>
      </c>
      <c r="H787" s="663" t="s">
        <v>5534</v>
      </c>
      <c r="I787" s="665">
        <v>626.98</v>
      </c>
      <c r="J787" s="665">
        <v>1</v>
      </c>
      <c r="K787" s="666">
        <v>626.98</v>
      </c>
    </row>
    <row r="788" spans="1:11" ht="14.4" customHeight="1" x14ac:dyDescent="0.3">
      <c r="A788" s="661" t="s">
        <v>580</v>
      </c>
      <c r="B788" s="662" t="s">
        <v>581</v>
      </c>
      <c r="C788" s="663" t="s">
        <v>602</v>
      </c>
      <c r="D788" s="664" t="s">
        <v>2455</v>
      </c>
      <c r="E788" s="663" t="s">
        <v>6920</v>
      </c>
      <c r="F788" s="664" t="s">
        <v>6921</v>
      </c>
      <c r="G788" s="663" t="s">
        <v>5535</v>
      </c>
      <c r="H788" s="663" t="s">
        <v>5536</v>
      </c>
      <c r="I788" s="665">
        <v>778.59</v>
      </c>
      <c r="J788" s="665">
        <v>10</v>
      </c>
      <c r="K788" s="666">
        <v>7785.85</v>
      </c>
    </row>
    <row r="789" spans="1:11" ht="14.4" customHeight="1" x14ac:dyDescent="0.3">
      <c r="A789" s="661" t="s">
        <v>580</v>
      </c>
      <c r="B789" s="662" t="s">
        <v>581</v>
      </c>
      <c r="C789" s="663" t="s">
        <v>602</v>
      </c>
      <c r="D789" s="664" t="s">
        <v>2455</v>
      </c>
      <c r="E789" s="663" t="s">
        <v>6920</v>
      </c>
      <c r="F789" s="664" t="s">
        <v>6921</v>
      </c>
      <c r="G789" s="663" t="s">
        <v>5537</v>
      </c>
      <c r="H789" s="663" t="s">
        <v>5538</v>
      </c>
      <c r="I789" s="665">
        <v>182.39</v>
      </c>
      <c r="J789" s="665">
        <v>10</v>
      </c>
      <c r="K789" s="666">
        <v>1823.9</v>
      </c>
    </row>
    <row r="790" spans="1:11" ht="14.4" customHeight="1" x14ac:dyDescent="0.3">
      <c r="A790" s="661" t="s">
        <v>580</v>
      </c>
      <c r="B790" s="662" t="s">
        <v>581</v>
      </c>
      <c r="C790" s="663" t="s">
        <v>602</v>
      </c>
      <c r="D790" s="664" t="s">
        <v>2455</v>
      </c>
      <c r="E790" s="663" t="s">
        <v>6920</v>
      </c>
      <c r="F790" s="664" t="s">
        <v>6921</v>
      </c>
      <c r="G790" s="663" t="s">
        <v>5539</v>
      </c>
      <c r="H790" s="663" t="s">
        <v>5540</v>
      </c>
      <c r="I790" s="665">
        <v>778.59</v>
      </c>
      <c r="J790" s="665">
        <v>10</v>
      </c>
      <c r="K790" s="666">
        <v>7785.85</v>
      </c>
    </row>
    <row r="791" spans="1:11" ht="14.4" customHeight="1" x14ac:dyDescent="0.3">
      <c r="A791" s="661" t="s">
        <v>580</v>
      </c>
      <c r="B791" s="662" t="s">
        <v>581</v>
      </c>
      <c r="C791" s="663" t="s">
        <v>602</v>
      </c>
      <c r="D791" s="664" t="s">
        <v>2455</v>
      </c>
      <c r="E791" s="663" t="s">
        <v>6920</v>
      </c>
      <c r="F791" s="664" t="s">
        <v>6921</v>
      </c>
      <c r="G791" s="663" t="s">
        <v>5541</v>
      </c>
      <c r="H791" s="663" t="s">
        <v>5542</v>
      </c>
      <c r="I791" s="665">
        <v>144.78</v>
      </c>
      <c r="J791" s="665">
        <v>10</v>
      </c>
      <c r="K791" s="666">
        <v>1447.85</v>
      </c>
    </row>
    <row r="792" spans="1:11" ht="14.4" customHeight="1" x14ac:dyDescent="0.3">
      <c r="A792" s="661" t="s">
        <v>580</v>
      </c>
      <c r="B792" s="662" t="s">
        <v>581</v>
      </c>
      <c r="C792" s="663" t="s">
        <v>602</v>
      </c>
      <c r="D792" s="664" t="s">
        <v>2455</v>
      </c>
      <c r="E792" s="663" t="s">
        <v>6920</v>
      </c>
      <c r="F792" s="664" t="s">
        <v>6921</v>
      </c>
      <c r="G792" s="663" t="s">
        <v>5543</v>
      </c>
      <c r="H792" s="663" t="s">
        <v>5544</v>
      </c>
      <c r="I792" s="665">
        <v>778.59</v>
      </c>
      <c r="J792" s="665">
        <v>10</v>
      </c>
      <c r="K792" s="666">
        <v>7785.85</v>
      </c>
    </row>
    <row r="793" spans="1:11" ht="14.4" customHeight="1" x14ac:dyDescent="0.3">
      <c r="A793" s="661" t="s">
        <v>580</v>
      </c>
      <c r="B793" s="662" t="s">
        <v>581</v>
      </c>
      <c r="C793" s="663" t="s">
        <v>602</v>
      </c>
      <c r="D793" s="664" t="s">
        <v>2455</v>
      </c>
      <c r="E793" s="663" t="s">
        <v>6920</v>
      </c>
      <c r="F793" s="664" t="s">
        <v>6921</v>
      </c>
      <c r="G793" s="663" t="s">
        <v>5545</v>
      </c>
      <c r="H793" s="663" t="s">
        <v>5546</v>
      </c>
      <c r="I793" s="665">
        <v>10780</v>
      </c>
      <c r="J793" s="665">
        <v>1</v>
      </c>
      <c r="K793" s="666">
        <v>10780</v>
      </c>
    </row>
    <row r="794" spans="1:11" ht="14.4" customHeight="1" x14ac:dyDescent="0.3">
      <c r="A794" s="661" t="s">
        <v>580</v>
      </c>
      <c r="B794" s="662" t="s">
        <v>581</v>
      </c>
      <c r="C794" s="663" t="s">
        <v>602</v>
      </c>
      <c r="D794" s="664" t="s">
        <v>2455</v>
      </c>
      <c r="E794" s="663" t="s">
        <v>6920</v>
      </c>
      <c r="F794" s="664" t="s">
        <v>6921</v>
      </c>
      <c r="G794" s="663" t="s">
        <v>5547</v>
      </c>
      <c r="H794" s="663" t="s">
        <v>5548</v>
      </c>
      <c r="I794" s="665">
        <v>606.48</v>
      </c>
      <c r="J794" s="665">
        <v>1</v>
      </c>
      <c r="K794" s="666">
        <v>606.48</v>
      </c>
    </row>
    <row r="795" spans="1:11" ht="14.4" customHeight="1" x14ac:dyDescent="0.3">
      <c r="A795" s="661" t="s">
        <v>580</v>
      </c>
      <c r="B795" s="662" t="s">
        <v>581</v>
      </c>
      <c r="C795" s="663" t="s">
        <v>602</v>
      </c>
      <c r="D795" s="664" t="s">
        <v>2455</v>
      </c>
      <c r="E795" s="663" t="s">
        <v>6920</v>
      </c>
      <c r="F795" s="664" t="s">
        <v>6921</v>
      </c>
      <c r="G795" s="663" t="s">
        <v>5549</v>
      </c>
      <c r="H795" s="663" t="s">
        <v>5550</v>
      </c>
      <c r="I795" s="665">
        <v>118.59</v>
      </c>
      <c r="J795" s="665">
        <v>10</v>
      </c>
      <c r="K795" s="666">
        <v>1185.8800000000001</v>
      </c>
    </row>
    <row r="796" spans="1:11" ht="14.4" customHeight="1" x14ac:dyDescent="0.3">
      <c r="A796" s="661" t="s">
        <v>580</v>
      </c>
      <c r="B796" s="662" t="s">
        <v>581</v>
      </c>
      <c r="C796" s="663" t="s">
        <v>602</v>
      </c>
      <c r="D796" s="664" t="s">
        <v>2455</v>
      </c>
      <c r="E796" s="663" t="s">
        <v>6920</v>
      </c>
      <c r="F796" s="664" t="s">
        <v>6921</v>
      </c>
      <c r="G796" s="663" t="s">
        <v>5551</v>
      </c>
      <c r="H796" s="663" t="s">
        <v>5552</v>
      </c>
      <c r="I796" s="665">
        <v>443.49</v>
      </c>
      <c r="J796" s="665">
        <v>10</v>
      </c>
      <c r="K796" s="666">
        <v>4434.8599999999997</v>
      </c>
    </row>
    <row r="797" spans="1:11" ht="14.4" customHeight="1" x14ac:dyDescent="0.3">
      <c r="A797" s="661" t="s">
        <v>580</v>
      </c>
      <c r="B797" s="662" t="s">
        <v>581</v>
      </c>
      <c r="C797" s="663" t="s">
        <v>602</v>
      </c>
      <c r="D797" s="664" t="s">
        <v>2455</v>
      </c>
      <c r="E797" s="663" t="s">
        <v>6920</v>
      </c>
      <c r="F797" s="664" t="s">
        <v>6921</v>
      </c>
      <c r="G797" s="663" t="s">
        <v>5553</v>
      </c>
      <c r="H797" s="663" t="s">
        <v>5554</v>
      </c>
      <c r="I797" s="665">
        <v>117.39</v>
      </c>
      <c r="J797" s="665">
        <v>10</v>
      </c>
      <c r="K797" s="666">
        <v>1173.92</v>
      </c>
    </row>
    <row r="798" spans="1:11" ht="14.4" customHeight="1" x14ac:dyDescent="0.3">
      <c r="A798" s="661" t="s">
        <v>580</v>
      </c>
      <c r="B798" s="662" t="s">
        <v>581</v>
      </c>
      <c r="C798" s="663" t="s">
        <v>602</v>
      </c>
      <c r="D798" s="664" t="s">
        <v>2455</v>
      </c>
      <c r="E798" s="663" t="s">
        <v>6920</v>
      </c>
      <c r="F798" s="664" t="s">
        <v>6921</v>
      </c>
      <c r="G798" s="663" t="s">
        <v>5555</v>
      </c>
      <c r="H798" s="663" t="s">
        <v>5556</v>
      </c>
      <c r="I798" s="665">
        <v>610.5</v>
      </c>
      <c r="J798" s="665">
        <v>2</v>
      </c>
      <c r="K798" s="666">
        <v>1221</v>
      </c>
    </row>
    <row r="799" spans="1:11" ht="14.4" customHeight="1" x14ac:dyDescent="0.3">
      <c r="A799" s="661" t="s">
        <v>580</v>
      </c>
      <c r="B799" s="662" t="s">
        <v>581</v>
      </c>
      <c r="C799" s="663" t="s">
        <v>602</v>
      </c>
      <c r="D799" s="664" t="s">
        <v>2455</v>
      </c>
      <c r="E799" s="663" t="s">
        <v>6920</v>
      </c>
      <c r="F799" s="664" t="s">
        <v>6921</v>
      </c>
      <c r="G799" s="663" t="s">
        <v>5557</v>
      </c>
      <c r="H799" s="663" t="s">
        <v>5558</v>
      </c>
      <c r="I799" s="665">
        <v>4933.93</v>
      </c>
      <c r="J799" s="665">
        <v>1</v>
      </c>
      <c r="K799" s="666">
        <v>4933.93</v>
      </c>
    </row>
    <row r="800" spans="1:11" ht="14.4" customHeight="1" x14ac:dyDescent="0.3">
      <c r="A800" s="661" t="s">
        <v>580</v>
      </c>
      <c r="B800" s="662" t="s">
        <v>581</v>
      </c>
      <c r="C800" s="663" t="s">
        <v>602</v>
      </c>
      <c r="D800" s="664" t="s">
        <v>2455</v>
      </c>
      <c r="E800" s="663" t="s">
        <v>6920</v>
      </c>
      <c r="F800" s="664" t="s">
        <v>6921</v>
      </c>
      <c r="G800" s="663" t="s">
        <v>5559</v>
      </c>
      <c r="H800" s="663" t="s">
        <v>5560</v>
      </c>
      <c r="I800" s="665">
        <v>610.5</v>
      </c>
      <c r="J800" s="665">
        <v>1</v>
      </c>
      <c r="K800" s="666">
        <v>610.5</v>
      </c>
    </row>
    <row r="801" spans="1:11" ht="14.4" customHeight="1" x14ac:dyDescent="0.3">
      <c r="A801" s="661" t="s">
        <v>580</v>
      </c>
      <c r="B801" s="662" t="s">
        <v>581</v>
      </c>
      <c r="C801" s="663" t="s">
        <v>602</v>
      </c>
      <c r="D801" s="664" t="s">
        <v>2455</v>
      </c>
      <c r="E801" s="663" t="s">
        <v>6920</v>
      </c>
      <c r="F801" s="664" t="s">
        <v>6921</v>
      </c>
      <c r="G801" s="663" t="s">
        <v>5561</v>
      </c>
      <c r="H801" s="663" t="s">
        <v>5562</v>
      </c>
      <c r="I801" s="665">
        <v>13067.82</v>
      </c>
      <c r="J801" s="665">
        <v>1</v>
      </c>
      <c r="K801" s="666">
        <v>13067.82</v>
      </c>
    </row>
    <row r="802" spans="1:11" ht="14.4" customHeight="1" x14ac:dyDescent="0.3">
      <c r="A802" s="661" t="s">
        <v>580</v>
      </c>
      <c r="B802" s="662" t="s">
        <v>581</v>
      </c>
      <c r="C802" s="663" t="s">
        <v>602</v>
      </c>
      <c r="D802" s="664" t="s">
        <v>2455</v>
      </c>
      <c r="E802" s="663" t="s">
        <v>6920</v>
      </c>
      <c r="F802" s="664" t="s">
        <v>6921</v>
      </c>
      <c r="G802" s="663" t="s">
        <v>5563</v>
      </c>
      <c r="H802" s="663" t="s">
        <v>5564</v>
      </c>
      <c r="I802" s="665">
        <v>846.99</v>
      </c>
      <c r="J802" s="665">
        <v>5</v>
      </c>
      <c r="K802" s="666">
        <v>4234.93</v>
      </c>
    </row>
    <row r="803" spans="1:11" ht="14.4" customHeight="1" x14ac:dyDescent="0.3">
      <c r="A803" s="661" t="s">
        <v>580</v>
      </c>
      <c r="B803" s="662" t="s">
        <v>581</v>
      </c>
      <c r="C803" s="663" t="s">
        <v>602</v>
      </c>
      <c r="D803" s="664" t="s">
        <v>2455</v>
      </c>
      <c r="E803" s="663" t="s">
        <v>6920</v>
      </c>
      <c r="F803" s="664" t="s">
        <v>6921</v>
      </c>
      <c r="G803" s="663" t="s">
        <v>5565</v>
      </c>
      <c r="H803" s="663" t="s">
        <v>5566</v>
      </c>
      <c r="I803" s="665">
        <v>5146.25</v>
      </c>
      <c r="J803" s="665">
        <v>4</v>
      </c>
      <c r="K803" s="666">
        <v>20585</v>
      </c>
    </row>
    <row r="804" spans="1:11" ht="14.4" customHeight="1" x14ac:dyDescent="0.3">
      <c r="A804" s="661" t="s">
        <v>580</v>
      </c>
      <c r="B804" s="662" t="s">
        <v>581</v>
      </c>
      <c r="C804" s="663" t="s">
        <v>602</v>
      </c>
      <c r="D804" s="664" t="s">
        <v>2455</v>
      </c>
      <c r="E804" s="663" t="s">
        <v>6920</v>
      </c>
      <c r="F804" s="664" t="s">
        <v>6921</v>
      </c>
      <c r="G804" s="663" t="s">
        <v>5567</v>
      </c>
      <c r="H804" s="663" t="s">
        <v>5568</v>
      </c>
      <c r="I804" s="665">
        <v>3162.5</v>
      </c>
      <c r="J804" s="665">
        <v>2</v>
      </c>
      <c r="K804" s="666">
        <v>6325</v>
      </c>
    </row>
    <row r="805" spans="1:11" ht="14.4" customHeight="1" x14ac:dyDescent="0.3">
      <c r="A805" s="661" t="s">
        <v>580</v>
      </c>
      <c r="B805" s="662" t="s">
        <v>581</v>
      </c>
      <c r="C805" s="663" t="s">
        <v>602</v>
      </c>
      <c r="D805" s="664" t="s">
        <v>2455</v>
      </c>
      <c r="E805" s="663" t="s">
        <v>6920</v>
      </c>
      <c r="F805" s="664" t="s">
        <v>6921</v>
      </c>
      <c r="G805" s="663" t="s">
        <v>5569</v>
      </c>
      <c r="H805" s="663" t="s">
        <v>5570</v>
      </c>
      <c r="I805" s="665">
        <v>846.99</v>
      </c>
      <c r="J805" s="665">
        <v>5</v>
      </c>
      <c r="K805" s="666">
        <v>4234.93</v>
      </c>
    </row>
    <row r="806" spans="1:11" ht="14.4" customHeight="1" x14ac:dyDescent="0.3">
      <c r="A806" s="661" t="s">
        <v>580</v>
      </c>
      <c r="B806" s="662" t="s">
        <v>581</v>
      </c>
      <c r="C806" s="663" t="s">
        <v>602</v>
      </c>
      <c r="D806" s="664" t="s">
        <v>2455</v>
      </c>
      <c r="E806" s="663" t="s">
        <v>6920</v>
      </c>
      <c r="F806" s="664" t="s">
        <v>6921</v>
      </c>
      <c r="G806" s="663" t="s">
        <v>5571</v>
      </c>
      <c r="H806" s="663" t="s">
        <v>5572</v>
      </c>
      <c r="I806" s="665">
        <v>846.99</v>
      </c>
      <c r="J806" s="665">
        <v>5</v>
      </c>
      <c r="K806" s="666">
        <v>4234.93</v>
      </c>
    </row>
    <row r="807" spans="1:11" ht="14.4" customHeight="1" x14ac:dyDescent="0.3">
      <c r="A807" s="661" t="s">
        <v>580</v>
      </c>
      <c r="B807" s="662" t="s">
        <v>581</v>
      </c>
      <c r="C807" s="663" t="s">
        <v>602</v>
      </c>
      <c r="D807" s="664" t="s">
        <v>2455</v>
      </c>
      <c r="E807" s="663" t="s">
        <v>6920</v>
      </c>
      <c r="F807" s="664" t="s">
        <v>6921</v>
      </c>
      <c r="G807" s="663" t="s">
        <v>5573</v>
      </c>
      <c r="H807" s="663" t="s">
        <v>5574</v>
      </c>
      <c r="I807" s="665">
        <v>846.99</v>
      </c>
      <c r="J807" s="665">
        <v>5</v>
      </c>
      <c r="K807" s="666">
        <v>4234.93</v>
      </c>
    </row>
    <row r="808" spans="1:11" ht="14.4" customHeight="1" x14ac:dyDescent="0.3">
      <c r="A808" s="661" t="s">
        <v>580</v>
      </c>
      <c r="B808" s="662" t="s">
        <v>581</v>
      </c>
      <c r="C808" s="663" t="s">
        <v>602</v>
      </c>
      <c r="D808" s="664" t="s">
        <v>2455</v>
      </c>
      <c r="E808" s="663" t="s">
        <v>6920</v>
      </c>
      <c r="F808" s="664" t="s">
        <v>6921</v>
      </c>
      <c r="G808" s="663" t="s">
        <v>5575</v>
      </c>
      <c r="H808" s="663" t="s">
        <v>5576</v>
      </c>
      <c r="I808" s="665">
        <v>1419.3</v>
      </c>
      <c r="J808" s="665">
        <v>5</v>
      </c>
      <c r="K808" s="666">
        <v>7096.49</v>
      </c>
    </row>
    <row r="809" spans="1:11" ht="14.4" customHeight="1" x14ac:dyDescent="0.3">
      <c r="A809" s="661" t="s">
        <v>580</v>
      </c>
      <c r="B809" s="662" t="s">
        <v>581</v>
      </c>
      <c r="C809" s="663" t="s">
        <v>602</v>
      </c>
      <c r="D809" s="664" t="s">
        <v>2455</v>
      </c>
      <c r="E809" s="663" t="s">
        <v>6920</v>
      </c>
      <c r="F809" s="664" t="s">
        <v>6921</v>
      </c>
      <c r="G809" s="663" t="s">
        <v>5577</v>
      </c>
      <c r="H809" s="663" t="s">
        <v>5578</v>
      </c>
      <c r="I809" s="665">
        <v>846.99</v>
      </c>
      <c r="J809" s="665">
        <v>5</v>
      </c>
      <c r="K809" s="666">
        <v>4234.93</v>
      </c>
    </row>
    <row r="810" spans="1:11" ht="14.4" customHeight="1" x14ac:dyDescent="0.3">
      <c r="A810" s="661" t="s">
        <v>580</v>
      </c>
      <c r="B810" s="662" t="s">
        <v>581</v>
      </c>
      <c r="C810" s="663" t="s">
        <v>602</v>
      </c>
      <c r="D810" s="664" t="s">
        <v>2455</v>
      </c>
      <c r="E810" s="663" t="s">
        <v>6920</v>
      </c>
      <c r="F810" s="664" t="s">
        <v>6921</v>
      </c>
      <c r="G810" s="663" t="s">
        <v>5579</v>
      </c>
      <c r="H810" s="663" t="s">
        <v>5580</v>
      </c>
      <c r="I810" s="665">
        <v>1681.48</v>
      </c>
      <c r="J810" s="665">
        <v>2</v>
      </c>
      <c r="K810" s="666">
        <v>3362.97</v>
      </c>
    </row>
    <row r="811" spans="1:11" ht="14.4" customHeight="1" x14ac:dyDescent="0.3">
      <c r="A811" s="661" t="s">
        <v>580</v>
      </c>
      <c r="B811" s="662" t="s">
        <v>581</v>
      </c>
      <c r="C811" s="663" t="s">
        <v>602</v>
      </c>
      <c r="D811" s="664" t="s">
        <v>2455</v>
      </c>
      <c r="E811" s="663" t="s">
        <v>6920</v>
      </c>
      <c r="F811" s="664" t="s">
        <v>6921</v>
      </c>
      <c r="G811" s="663" t="s">
        <v>5581</v>
      </c>
      <c r="H811" s="663" t="s">
        <v>5582</v>
      </c>
      <c r="I811" s="665">
        <v>1838.51</v>
      </c>
      <c r="J811" s="665">
        <v>2</v>
      </c>
      <c r="K811" s="666">
        <v>3677.02</v>
      </c>
    </row>
    <row r="812" spans="1:11" ht="14.4" customHeight="1" x14ac:dyDescent="0.3">
      <c r="A812" s="661" t="s">
        <v>580</v>
      </c>
      <c r="B812" s="662" t="s">
        <v>581</v>
      </c>
      <c r="C812" s="663" t="s">
        <v>602</v>
      </c>
      <c r="D812" s="664" t="s">
        <v>2455</v>
      </c>
      <c r="E812" s="663" t="s">
        <v>6920</v>
      </c>
      <c r="F812" s="664" t="s">
        <v>6921</v>
      </c>
      <c r="G812" s="663" t="s">
        <v>5583</v>
      </c>
      <c r="H812" s="663" t="s">
        <v>5584</v>
      </c>
      <c r="I812" s="665">
        <v>1358.88</v>
      </c>
      <c r="J812" s="665">
        <v>2</v>
      </c>
      <c r="K812" s="666">
        <v>2717.75</v>
      </c>
    </row>
    <row r="813" spans="1:11" ht="14.4" customHeight="1" x14ac:dyDescent="0.3">
      <c r="A813" s="661" t="s">
        <v>580</v>
      </c>
      <c r="B813" s="662" t="s">
        <v>581</v>
      </c>
      <c r="C813" s="663" t="s">
        <v>602</v>
      </c>
      <c r="D813" s="664" t="s">
        <v>2455</v>
      </c>
      <c r="E813" s="663" t="s">
        <v>6920</v>
      </c>
      <c r="F813" s="664" t="s">
        <v>6921</v>
      </c>
      <c r="G813" s="663" t="s">
        <v>5585</v>
      </c>
      <c r="H813" s="663" t="s">
        <v>5586</v>
      </c>
      <c r="I813" s="665">
        <v>5146.1785714285716</v>
      </c>
      <c r="J813" s="665">
        <v>7</v>
      </c>
      <c r="K813" s="666">
        <v>36023.25</v>
      </c>
    </row>
    <row r="814" spans="1:11" ht="14.4" customHeight="1" x14ac:dyDescent="0.3">
      <c r="A814" s="661" t="s">
        <v>580</v>
      </c>
      <c r="B814" s="662" t="s">
        <v>581</v>
      </c>
      <c r="C814" s="663" t="s">
        <v>602</v>
      </c>
      <c r="D814" s="664" t="s">
        <v>2455</v>
      </c>
      <c r="E814" s="663" t="s">
        <v>6920</v>
      </c>
      <c r="F814" s="664" t="s">
        <v>6921</v>
      </c>
      <c r="G814" s="663" t="s">
        <v>5587</v>
      </c>
      <c r="H814" s="663" t="s">
        <v>5588</v>
      </c>
      <c r="I814" s="665">
        <v>2808.68</v>
      </c>
      <c r="J814" s="665">
        <v>1</v>
      </c>
      <c r="K814" s="666">
        <v>2808.68</v>
      </c>
    </row>
    <row r="815" spans="1:11" ht="14.4" customHeight="1" x14ac:dyDescent="0.3">
      <c r="A815" s="661" t="s">
        <v>580</v>
      </c>
      <c r="B815" s="662" t="s">
        <v>581</v>
      </c>
      <c r="C815" s="663" t="s">
        <v>602</v>
      </c>
      <c r="D815" s="664" t="s">
        <v>2455</v>
      </c>
      <c r="E815" s="663" t="s">
        <v>6920</v>
      </c>
      <c r="F815" s="664" t="s">
        <v>6921</v>
      </c>
      <c r="G815" s="663" t="s">
        <v>5589</v>
      </c>
      <c r="H815" s="663" t="s">
        <v>5590</v>
      </c>
      <c r="I815" s="665">
        <v>17838</v>
      </c>
      <c r="J815" s="665">
        <v>1</v>
      </c>
      <c r="K815" s="666">
        <v>17838</v>
      </c>
    </row>
    <row r="816" spans="1:11" ht="14.4" customHeight="1" x14ac:dyDescent="0.3">
      <c r="A816" s="661" t="s">
        <v>580</v>
      </c>
      <c r="B816" s="662" t="s">
        <v>581</v>
      </c>
      <c r="C816" s="663" t="s">
        <v>602</v>
      </c>
      <c r="D816" s="664" t="s">
        <v>2455</v>
      </c>
      <c r="E816" s="663" t="s">
        <v>6920</v>
      </c>
      <c r="F816" s="664" t="s">
        <v>6921</v>
      </c>
      <c r="G816" s="663" t="s">
        <v>5591</v>
      </c>
      <c r="H816" s="663" t="s">
        <v>5592</v>
      </c>
      <c r="I816" s="665">
        <v>80.099999999999994</v>
      </c>
      <c r="J816" s="665">
        <v>40</v>
      </c>
      <c r="K816" s="666">
        <v>3204.08</v>
      </c>
    </row>
    <row r="817" spans="1:11" ht="14.4" customHeight="1" x14ac:dyDescent="0.3">
      <c r="A817" s="661" t="s">
        <v>580</v>
      </c>
      <c r="B817" s="662" t="s">
        <v>581</v>
      </c>
      <c r="C817" s="663" t="s">
        <v>602</v>
      </c>
      <c r="D817" s="664" t="s">
        <v>2455</v>
      </c>
      <c r="E817" s="663" t="s">
        <v>6920</v>
      </c>
      <c r="F817" s="664" t="s">
        <v>6921</v>
      </c>
      <c r="G817" s="663" t="s">
        <v>5593</v>
      </c>
      <c r="H817" s="663" t="s">
        <v>5594</v>
      </c>
      <c r="I817" s="665">
        <v>3692.4</v>
      </c>
      <c r="J817" s="665">
        <v>1</v>
      </c>
      <c r="K817" s="666">
        <v>3692.4</v>
      </c>
    </row>
    <row r="818" spans="1:11" ht="14.4" customHeight="1" x14ac:dyDescent="0.3">
      <c r="A818" s="661" t="s">
        <v>580</v>
      </c>
      <c r="B818" s="662" t="s">
        <v>581</v>
      </c>
      <c r="C818" s="663" t="s">
        <v>602</v>
      </c>
      <c r="D818" s="664" t="s">
        <v>2455</v>
      </c>
      <c r="E818" s="663" t="s">
        <v>6920</v>
      </c>
      <c r="F818" s="664" t="s">
        <v>6921</v>
      </c>
      <c r="G818" s="663" t="s">
        <v>5595</v>
      </c>
      <c r="H818" s="663" t="s">
        <v>5596</v>
      </c>
      <c r="I818" s="665">
        <v>610.5</v>
      </c>
      <c r="J818" s="665">
        <v>1</v>
      </c>
      <c r="K818" s="666">
        <v>610.5</v>
      </c>
    </row>
    <row r="819" spans="1:11" ht="14.4" customHeight="1" x14ac:dyDescent="0.3">
      <c r="A819" s="661" t="s">
        <v>580</v>
      </c>
      <c r="B819" s="662" t="s">
        <v>581</v>
      </c>
      <c r="C819" s="663" t="s">
        <v>602</v>
      </c>
      <c r="D819" s="664" t="s">
        <v>2455</v>
      </c>
      <c r="E819" s="663" t="s">
        <v>6920</v>
      </c>
      <c r="F819" s="664" t="s">
        <v>6921</v>
      </c>
      <c r="G819" s="663" t="s">
        <v>5597</v>
      </c>
      <c r="H819" s="663" t="s">
        <v>5598</v>
      </c>
      <c r="I819" s="665">
        <v>1358.88</v>
      </c>
      <c r="J819" s="665">
        <v>2</v>
      </c>
      <c r="K819" s="666">
        <v>2717.75</v>
      </c>
    </row>
    <row r="820" spans="1:11" ht="14.4" customHeight="1" x14ac:dyDescent="0.3">
      <c r="A820" s="661" t="s">
        <v>580</v>
      </c>
      <c r="B820" s="662" t="s">
        <v>581</v>
      </c>
      <c r="C820" s="663" t="s">
        <v>602</v>
      </c>
      <c r="D820" s="664" t="s">
        <v>2455</v>
      </c>
      <c r="E820" s="663" t="s">
        <v>6920</v>
      </c>
      <c r="F820" s="664" t="s">
        <v>6921</v>
      </c>
      <c r="G820" s="663" t="s">
        <v>5599</v>
      </c>
      <c r="H820" s="663" t="s">
        <v>5600</v>
      </c>
      <c r="I820" s="665">
        <v>1423.86</v>
      </c>
      <c r="J820" s="665">
        <v>1</v>
      </c>
      <c r="K820" s="666">
        <v>1423.86</v>
      </c>
    </row>
    <row r="821" spans="1:11" ht="14.4" customHeight="1" x14ac:dyDescent="0.3">
      <c r="A821" s="661" t="s">
        <v>580</v>
      </c>
      <c r="B821" s="662" t="s">
        <v>581</v>
      </c>
      <c r="C821" s="663" t="s">
        <v>602</v>
      </c>
      <c r="D821" s="664" t="s">
        <v>2455</v>
      </c>
      <c r="E821" s="663" t="s">
        <v>6920</v>
      </c>
      <c r="F821" s="664" t="s">
        <v>6921</v>
      </c>
      <c r="G821" s="663" t="s">
        <v>5601</v>
      </c>
      <c r="H821" s="663" t="s">
        <v>5602</v>
      </c>
      <c r="I821" s="665">
        <v>606.48</v>
      </c>
      <c r="J821" s="665">
        <v>1</v>
      </c>
      <c r="K821" s="666">
        <v>606.48</v>
      </c>
    </row>
    <row r="822" spans="1:11" ht="14.4" customHeight="1" x14ac:dyDescent="0.3">
      <c r="A822" s="661" t="s">
        <v>580</v>
      </c>
      <c r="B822" s="662" t="s">
        <v>581</v>
      </c>
      <c r="C822" s="663" t="s">
        <v>602</v>
      </c>
      <c r="D822" s="664" t="s">
        <v>2455</v>
      </c>
      <c r="E822" s="663" t="s">
        <v>6920</v>
      </c>
      <c r="F822" s="664" t="s">
        <v>6921</v>
      </c>
      <c r="G822" s="663" t="s">
        <v>5603</v>
      </c>
      <c r="H822" s="663" t="s">
        <v>5604</v>
      </c>
      <c r="I822" s="665">
        <v>1419.3</v>
      </c>
      <c r="J822" s="665">
        <v>3</v>
      </c>
      <c r="K822" s="666">
        <v>4257.8900000000003</v>
      </c>
    </row>
    <row r="823" spans="1:11" ht="14.4" customHeight="1" x14ac:dyDescent="0.3">
      <c r="A823" s="661" t="s">
        <v>580</v>
      </c>
      <c r="B823" s="662" t="s">
        <v>581</v>
      </c>
      <c r="C823" s="663" t="s">
        <v>602</v>
      </c>
      <c r="D823" s="664" t="s">
        <v>2455</v>
      </c>
      <c r="E823" s="663" t="s">
        <v>6920</v>
      </c>
      <c r="F823" s="664" t="s">
        <v>6921</v>
      </c>
      <c r="G823" s="663" t="s">
        <v>5605</v>
      </c>
      <c r="H823" s="663" t="s">
        <v>5606</v>
      </c>
      <c r="I823" s="665">
        <v>1358.87</v>
      </c>
      <c r="J823" s="665">
        <v>1</v>
      </c>
      <c r="K823" s="666">
        <v>1358.87</v>
      </c>
    </row>
    <row r="824" spans="1:11" ht="14.4" customHeight="1" x14ac:dyDescent="0.3">
      <c r="A824" s="661" t="s">
        <v>580</v>
      </c>
      <c r="B824" s="662" t="s">
        <v>581</v>
      </c>
      <c r="C824" s="663" t="s">
        <v>602</v>
      </c>
      <c r="D824" s="664" t="s">
        <v>2455</v>
      </c>
      <c r="E824" s="663" t="s">
        <v>6920</v>
      </c>
      <c r="F824" s="664" t="s">
        <v>6921</v>
      </c>
      <c r="G824" s="663" t="s">
        <v>5607</v>
      </c>
      <c r="H824" s="663" t="s">
        <v>5608</v>
      </c>
      <c r="I824" s="665">
        <v>610.5</v>
      </c>
      <c r="J824" s="665">
        <v>2</v>
      </c>
      <c r="K824" s="666">
        <v>1221</v>
      </c>
    </row>
    <row r="825" spans="1:11" ht="14.4" customHeight="1" x14ac:dyDescent="0.3">
      <c r="A825" s="661" t="s">
        <v>580</v>
      </c>
      <c r="B825" s="662" t="s">
        <v>581</v>
      </c>
      <c r="C825" s="663" t="s">
        <v>602</v>
      </c>
      <c r="D825" s="664" t="s">
        <v>2455</v>
      </c>
      <c r="E825" s="663" t="s">
        <v>6920</v>
      </c>
      <c r="F825" s="664" t="s">
        <v>6921</v>
      </c>
      <c r="G825" s="663" t="s">
        <v>5609</v>
      </c>
      <c r="H825" s="663" t="s">
        <v>5610</v>
      </c>
      <c r="I825" s="665">
        <v>610.5</v>
      </c>
      <c r="J825" s="665">
        <v>2</v>
      </c>
      <c r="K825" s="666">
        <v>1221</v>
      </c>
    </row>
    <row r="826" spans="1:11" ht="14.4" customHeight="1" x14ac:dyDescent="0.3">
      <c r="A826" s="661" t="s">
        <v>580</v>
      </c>
      <c r="B826" s="662" t="s">
        <v>581</v>
      </c>
      <c r="C826" s="663" t="s">
        <v>602</v>
      </c>
      <c r="D826" s="664" t="s">
        <v>2455</v>
      </c>
      <c r="E826" s="663" t="s">
        <v>6920</v>
      </c>
      <c r="F826" s="664" t="s">
        <v>6921</v>
      </c>
      <c r="G826" s="663" t="s">
        <v>5611</v>
      </c>
      <c r="H826" s="663" t="s">
        <v>5612</v>
      </c>
      <c r="I826" s="665">
        <v>4933.93</v>
      </c>
      <c r="J826" s="665">
        <v>1</v>
      </c>
      <c r="K826" s="666">
        <v>4933.93</v>
      </c>
    </row>
    <row r="827" spans="1:11" ht="14.4" customHeight="1" x14ac:dyDescent="0.3">
      <c r="A827" s="661" t="s">
        <v>580</v>
      </c>
      <c r="B827" s="662" t="s">
        <v>581</v>
      </c>
      <c r="C827" s="663" t="s">
        <v>602</v>
      </c>
      <c r="D827" s="664" t="s">
        <v>2455</v>
      </c>
      <c r="E827" s="663" t="s">
        <v>6920</v>
      </c>
      <c r="F827" s="664" t="s">
        <v>6921</v>
      </c>
      <c r="G827" s="663" t="s">
        <v>5613</v>
      </c>
      <c r="H827" s="663" t="s">
        <v>5614</v>
      </c>
      <c r="I827" s="665">
        <v>1358.88</v>
      </c>
      <c r="J827" s="665">
        <v>2</v>
      </c>
      <c r="K827" s="666">
        <v>2717.75</v>
      </c>
    </row>
    <row r="828" spans="1:11" ht="14.4" customHeight="1" x14ac:dyDescent="0.3">
      <c r="A828" s="661" t="s">
        <v>580</v>
      </c>
      <c r="B828" s="662" t="s">
        <v>581</v>
      </c>
      <c r="C828" s="663" t="s">
        <v>602</v>
      </c>
      <c r="D828" s="664" t="s">
        <v>2455</v>
      </c>
      <c r="E828" s="663" t="s">
        <v>6920</v>
      </c>
      <c r="F828" s="664" t="s">
        <v>6921</v>
      </c>
      <c r="G828" s="663" t="s">
        <v>5615</v>
      </c>
      <c r="H828" s="663" t="s">
        <v>5616</v>
      </c>
      <c r="I828" s="665">
        <v>606.48</v>
      </c>
      <c r="J828" s="665">
        <v>1</v>
      </c>
      <c r="K828" s="666">
        <v>606.48</v>
      </c>
    </row>
    <row r="829" spans="1:11" ht="14.4" customHeight="1" x14ac:dyDescent="0.3">
      <c r="A829" s="661" t="s">
        <v>580</v>
      </c>
      <c r="B829" s="662" t="s">
        <v>581</v>
      </c>
      <c r="C829" s="663" t="s">
        <v>602</v>
      </c>
      <c r="D829" s="664" t="s">
        <v>2455</v>
      </c>
      <c r="E829" s="663" t="s">
        <v>6920</v>
      </c>
      <c r="F829" s="664" t="s">
        <v>6921</v>
      </c>
      <c r="G829" s="663" t="s">
        <v>5617</v>
      </c>
      <c r="H829" s="663" t="s">
        <v>5618</v>
      </c>
      <c r="I829" s="665">
        <v>1804.61</v>
      </c>
      <c r="J829" s="665">
        <v>2</v>
      </c>
      <c r="K829" s="666">
        <v>3609.22</v>
      </c>
    </row>
    <row r="830" spans="1:11" ht="14.4" customHeight="1" x14ac:dyDescent="0.3">
      <c r="A830" s="661" t="s">
        <v>580</v>
      </c>
      <c r="B830" s="662" t="s">
        <v>581</v>
      </c>
      <c r="C830" s="663" t="s">
        <v>602</v>
      </c>
      <c r="D830" s="664" t="s">
        <v>2455</v>
      </c>
      <c r="E830" s="663" t="s">
        <v>6920</v>
      </c>
      <c r="F830" s="664" t="s">
        <v>6921</v>
      </c>
      <c r="G830" s="663" t="s">
        <v>5619</v>
      </c>
      <c r="H830" s="663" t="s">
        <v>5620</v>
      </c>
      <c r="I830" s="665">
        <v>118.59</v>
      </c>
      <c r="J830" s="665">
        <v>5</v>
      </c>
      <c r="K830" s="666">
        <v>592.94000000000005</v>
      </c>
    </row>
    <row r="831" spans="1:11" ht="14.4" customHeight="1" x14ac:dyDescent="0.3">
      <c r="A831" s="661" t="s">
        <v>580</v>
      </c>
      <c r="B831" s="662" t="s">
        <v>581</v>
      </c>
      <c r="C831" s="663" t="s">
        <v>602</v>
      </c>
      <c r="D831" s="664" t="s">
        <v>2455</v>
      </c>
      <c r="E831" s="663" t="s">
        <v>6920</v>
      </c>
      <c r="F831" s="664" t="s">
        <v>6921</v>
      </c>
      <c r="G831" s="663" t="s">
        <v>5621</v>
      </c>
      <c r="H831" s="663" t="s">
        <v>5622</v>
      </c>
      <c r="I831" s="665">
        <v>570</v>
      </c>
      <c r="J831" s="665">
        <v>16</v>
      </c>
      <c r="K831" s="666">
        <v>9120</v>
      </c>
    </row>
    <row r="832" spans="1:11" ht="14.4" customHeight="1" x14ac:dyDescent="0.3">
      <c r="A832" s="661" t="s">
        <v>580</v>
      </c>
      <c r="B832" s="662" t="s">
        <v>581</v>
      </c>
      <c r="C832" s="663" t="s">
        <v>602</v>
      </c>
      <c r="D832" s="664" t="s">
        <v>2455</v>
      </c>
      <c r="E832" s="663" t="s">
        <v>6920</v>
      </c>
      <c r="F832" s="664" t="s">
        <v>6921</v>
      </c>
      <c r="G832" s="663" t="s">
        <v>5623</v>
      </c>
      <c r="H832" s="663" t="s">
        <v>5624</v>
      </c>
      <c r="I832" s="665">
        <v>117.39</v>
      </c>
      <c r="J832" s="665">
        <v>5</v>
      </c>
      <c r="K832" s="666">
        <v>586.96</v>
      </c>
    </row>
    <row r="833" spans="1:11" ht="14.4" customHeight="1" x14ac:dyDescent="0.3">
      <c r="A833" s="661" t="s">
        <v>580</v>
      </c>
      <c r="B833" s="662" t="s">
        <v>581</v>
      </c>
      <c r="C833" s="663" t="s">
        <v>602</v>
      </c>
      <c r="D833" s="664" t="s">
        <v>2455</v>
      </c>
      <c r="E833" s="663" t="s">
        <v>6920</v>
      </c>
      <c r="F833" s="664" t="s">
        <v>6921</v>
      </c>
      <c r="G833" s="663" t="s">
        <v>5625</v>
      </c>
      <c r="H833" s="663" t="s">
        <v>5626</v>
      </c>
      <c r="I833" s="665">
        <v>2227.56</v>
      </c>
      <c r="J833" s="665">
        <v>1</v>
      </c>
      <c r="K833" s="666">
        <v>2227.56</v>
      </c>
    </row>
    <row r="834" spans="1:11" ht="14.4" customHeight="1" x14ac:dyDescent="0.3">
      <c r="A834" s="661" t="s">
        <v>580</v>
      </c>
      <c r="B834" s="662" t="s">
        <v>581</v>
      </c>
      <c r="C834" s="663" t="s">
        <v>602</v>
      </c>
      <c r="D834" s="664" t="s">
        <v>2455</v>
      </c>
      <c r="E834" s="663" t="s">
        <v>6920</v>
      </c>
      <c r="F834" s="664" t="s">
        <v>6921</v>
      </c>
      <c r="G834" s="663" t="s">
        <v>5627</v>
      </c>
      <c r="H834" s="663" t="s">
        <v>5628</v>
      </c>
      <c r="I834" s="665">
        <v>2033.76</v>
      </c>
      <c r="J834" s="665">
        <v>1</v>
      </c>
      <c r="K834" s="666">
        <v>2033.76</v>
      </c>
    </row>
    <row r="835" spans="1:11" ht="14.4" customHeight="1" x14ac:dyDescent="0.3">
      <c r="A835" s="661" t="s">
        <v>580</v>
      </c>
      <c r="B835" s="662" t="s">
        <v>581</v>
      </c>
      <c r="C835" s="663" t="s">
        <v>602</v>
      </c>
      <c r="D835" s="664" t="s">
        <v>2455</v>
      </c>
      <c r="E835" s="663" t="s">
        <v>6920</v>
      </c>
      <c r="F835" s="664" t="s">
        <v>6921</v>
      </c>
      <c r="G835" s="663" t="s">
        <v>5629</v>
      </c>
      <c r="H835" s="663" t="s">
        <v>5630</v>
      </c>
      <c r="I835" s="665">
        <v>60.39</v>
      </c>
      <c r="J835" s="665">
        <v>40</v>
      </c>
      <c r="K835" s="666">
        <v>2415.4699999999998</v>
      </c>
    </row>
    <row r="836" spans="1:11" ht="14.4" customHeight="1" x14ac:dyDescent="0.3">
      <c r="A836" s="661" t="s">
        <v>580</v>
      </c>
      <c r="B836" s="662" t="s">
        <v>581</v>
      </c>
      <c r="C836" s="663" t="s">
        <v>602</v>
      </c>
      <c r="D836" s="664" t="s">
        <v>2455</v>
      </c>
      <c r="E836" s="663" t="s">
        <v>6920</v>
      </c>
      <c r="F836" s="664" t="s">
        <v>6921</v>
      </c>
      <c r="G836" s="663" t="s">
        <v>5631</v>
      </c>
      <c r="H836" s="663" t="s">
        <v>5632</v>
      </c>
      <c r="I836" s="665">
        <v>10780</v>
      </c>
      <c r="J836" s="665">
        <v>1</v>
      </c>
      <c r="K836" s="666">
        <v>10780</v>
      </c>
    </row>
    <row r="837" spans="1:11" ht="14.4" customHeight="1" x14ac:dyDescent="0.3">
      <c r="A837" s="661" t="s">
        <v>580</v>
      </c>
      <c r="B837" s="662" t="s">
        <v>581</v>
      </c>
      <c r="C837" s="663" t="s">
        <v>602</v>
      </c>
      <c r="D837" s="664" t="s">
        <v>2455</v>
      </c>
      <c r="E837" s="663" t="s">
        <v>6920</v>
      </c>
      <c r="F837" s="664" t="s">
        <v>6921</v>
      </c>
      <c r="G837" s="663" t="s">
        <v>5633</v>
      </c>
      <c r="H837" s="663" t="s">
        <v>5634</v>
      </c>
      <c r="I837" s="665">
        <v>400.14</v>
      </c>
      <c r="J837" s="665">
        <v>1</v>
      </c>
      <c r="K837" s="666">
        <v>400.14</v>
      </c>
    </row>
    <row r="838" spans="1:11" ht="14.4" customHeight="1" x14ac:dyDescent="0.3">
      <c r="A838" s="661" t="s">
        <v>580</v>
      </c>
      <c r="B838" s="662" t="s">
        <v>581</v>
      </c>
      <c r="C838" s="663" t="s">
        <v>602</v>
      </c>
      <c r="D838" s="664" t="s">
        <v>2455</v>
      </c>
      <c r="E838" s="663" t="s">
        <v>6920</v>
      </c>
      <c r="F838" s="664" t="s">
        <v>6921</v>
      </c>
      <c r="G838" s="663" t="s">
        <v>5635</v>
      </c>
      <c r="H838" s="663" t="s">
        <v>5636</v>
      </c>
      <c r="I838" s="665">
        <v>570</v>
      </c>
      <c r="J838" s="665">
        <v>2</v>
      </c>
      <c r="K838" s="666">
        <v>1140</v>
      </c>
    </row>
    <row r="839" spans="1:11" ht="14.4" customHeight="1" x14ac:dyDescent="0.3">
      <c r="A839" s="661" t="s">
        <v>580</v>
      </c>
      <c r="B839" s="662" t="s">
        <v>581</v>
      </c>
      <c r="C839" s="663" t="s">
        <v>602</v>
      </c>
      <c r="D839" s="664" t="s">
        <v>2455</v>
      </c>
      <c r="E839" s="663" t="s">
        <v>6920</v>
      </c>
      <c r="F839" s="664" t="s">
        <v>6921</v>
      </c>
      <c r="G839" s="663" t="s">
        <v>5637</v>
      </c>
      <c r="H839" s="663" t="s">
        <v>5638</v>
      </c>
      <c r="I839" s="665">
        <v>118.59</v>
      </c>
      <c r="J839" s="665">
        <v>5</v>
      </c>
      <c r="K839" s="666">
        <v>592.94000000000005</v>
      </c>
    </row>
    <row r="840" spans="1:11" ht="14.4" customHeight="1" x14ac:dyDescent="0.3">
      <c r="A840" s="661" t="s">
        <v>580</v>
      </c>
      <c r="B840" s="662" t="s">
        <v>581</v>
      </c>
      <c r="C840" s="663" t="s">
        <v>602</v>
      </c>
      <c r="D840" s="664" t="s">
        <v>2455</v>
      </c>
      <c r="E840" s="663" t="s">
        <v>6920</v>
      </c>
      <c r="F840" s="664" t="s">
        <v>6921</v>
      </c>
      <c r="G840" s="663" t="s">
        <v>5639</v>
      </c>
      <c r="H840" s="663" t="s">
        <v>5640</v>
      </c>
      <c r="I840" s="665">
        <v>610.5</v>
      </c>
      <c r="J840" s="665">
        <v>1</v>
      </c>
      <c r="K840" s="666">
        <v>610.5</v>
      </c>
    </row>
    <row r="841" spans="1:11" ht="14.4" customHeight="1" x14ac:dyDescent="0.3">
      <c r="A841" s="661" t="s">
        <v>580</v>
      </c>
      <c r="B841" s="662" t="s">
        <v>581</v>
      </c>
      <c r="C841" s="663" t="s">
        <v>602</v>
      </c>
      <c r="D841" s="664" t="s">
        <v>2455</v>
      </c>
      <c r="E841" s="663" t="s">
        <v>6920</v>
      </c>
      <c r="F841" s="664" t="s">
        <v>6921</v>
      </c>
      <c r="G841" s="663" t="s">
        <v>5641</v>
      </c>
      <c r="H841" s="663" t="s">
        <v>5642</v>
      </c>
      <c r="I841" s="665">
        <v>443.49</v>
      </c>
      <c r="J841" s="665">
        <v>5</v>
      </c>
      <c r="K841" s="666">
        <v>2217.4299999999998</v>
      </c>
    </row>
    <row r="842" spans="1:11" ht="14.4" customHeight="1" x14ac:dyDescent="0.3">
      <c r="A842" s="661" t="s">
        <v>580</v>
      </c>
      <c r="B842" s="662" t="s">
        <v>581</v>
      </c>
      <c r="C842" s="663" t="s">
        <v>602</v>
      </c>
      <c r="D842" s="664" t="s">
        <v>2455</v>
      </c>
      <c r="E842" s="663" t="s">
        <v>6920</v>
      </c>
      <c r="F842" s="664" t="s">
        <v>6921</v>
      </c>
      <c r="G842" s="663" t="s">
        <v>5643</v>
      </c>
      <c r="H842" s="663" t="s">
        <v>5644</v>
      </c>
      <c r="I842" s="665">
        <v>400.14000000000004</v>
      </c>
      <c r="J842" s="665">
        <v>3</v>
      </c>
      <c r="K842" s="666">
        <v>1200.42</v>
      </c>
    </row>
    <row r="843" spans="1:11" ht="14.4" customHeight="1" x14ac:dyDescent="0.3">
      <c r="A843" s="661" t="s">
        <v>580</v>
      </c>
      <c r="B843" s="662" t="s">
        <v>581</v>
      </c>
      <c r="C843" s="663" t="s">
        <v>602</v>
      </c>
      <c r="D843" s="664" t="s">
        <v>2455</v>
      </c>
      <c r="E843" s="663" t="s">
        <v>6920</v>
      </c>
      <c r="F843" s="664" t="s">
        <v>6921</v>
      </c>
      <c r="G843" s="663" t="s">
        <v>5645</v>
      </c>
      <c r="H843" s="663" t="s">
        <v>5646</v>
      </c>
      <c r="I843" s="665">
        <v>1838.5033333333333</v>
      </c>
      <c r="J843" s="665">
        <v>3</v>
      </c>
      <c r="K843" s="666">
        <v>5515.51</v>
      </c>
    </row>
    <row r="844" spans="1:11" ht="14.4" customHeight="1" x14ac:dyDescent="0.3">
      <c r="A844" s="661" t="s">
        <v>580</v>
      </c>
      <c r="B844" s="662" t="s">
        <v>581</v>
      </c>
      <c r="C844" s="663" t="s">
        <v>602</v>
      </c>
      <c r="D844" s="664" t="s">
        <v>2455</v>
      </c>
      <c r="E844" s="663" t="s">
        <v>6920</v>
      </c>
      <c r="F844" s="664" t="s">
        <v>6921</v>
      </c>
      <c r="G844" s="663" t="s">
        <v>5647</v>
      </c>
      <c r="H844" s="663" t="s">
        <v>5648</v>
      </c>
      <c r="I844" s="665">
        <v>2033.76</v>
      </c>
      <c r="J844" s="665">
        <v>3</v>
      </c>
      <c r="K844" s="666">
        <v>6101.29</v>
      </c>
    </row>
    <row r="845" spans="1:11" ht="14.4" customHeight="1" x14ac:dyDescent="0.3">
      <c r="A845" s="661" t="s">
        <v>580</v>
      </c>
      <c r="B845" s="662" t="s">
        <v>581</v>
      </c>
      <c r="C845" s="663" t="s">
        <v>602</v>
      </c>
      <c r="D845" s="664" t="s">
        <v>2455</v>
      </c>
      <c r="E845" s="663" t="s">
        <v>6920</v>
      </c>
      <c r="F845" s="664" t="s">
        <v>6921</v>
      </c>
      <c r="G845" s="663" t="s">
        <v>5649</v>
      </c>
      <c r="H845" s="663" t="s">
        <v>5650</v>
      </c>
      <c r="I845" s="665">
        <v>443.49</v>
      </c>
      <c r="J845" s="665">
        <v>15</v>
      </c>
      <c r="K845" s="666">
        <v>6652.2899999999991</v>
      </c>
    </row>
    <row r="846" spans="1:11" ht="14.4" customHeight="1" x14ac:dyDescent="0.3">
      <c r="A846" s="661" t="s">
        <v>580</v>
      </c>
      <c r="B846" s="662" t="s">
        <v>581</v>
      </c>
      <c r="C846" s="663" t="s">
        <v>602</v>
      </c>
      <c r="D846" s="664" t="s">
        <v>2455</v>
      </c>
      <c r="E846" s="663" t="s">
        <v>6920</v>
      </c>
      <c r="F846" s="664" t="s">
        <v>6921</v>
      </c>
      <c r="G846" s="663" t="s">
        <v>5651</v>
      </c>
      <c r="H846" s="663" t="s">
        <v>5652</v>
      </c>
      <c r="I846" s="665">
        <v>344.28</v>
      </c>
      <c r="J846" s="665">
        <v>1</v>
      </c>
      <c r="K846" s="666">
        <v>344.28</v>
      </c>
    </row>
    <row r="847" spans="1:11" ht="14.4" customHeight="1" x14ac:dyDescent="0.3">
      <c r="A847" s="661" t="s">
        <v>580</v>
      </c>
      <c r="B847" s="662" t="s">
        <v>581</v>
      </c>
      <c r="C847" s="663" t="s">
        <v>602</v>
      </c>
      <c r="D847" s="664" t="s">
        <v>2455</v>
      </c>
      <c r="E847" s="663" t="s">
        <v>6920</v>
      </c>
      <c r="F847" s="664" t="s">
        <v>6921</v>
      </c>
      <c r="G847" s="663" t="s">
        <v>5653</v>
      </c>
      <c r="H847" s="663" t="s">
        <v>5654</v>
      </c>
      <c r="I847" s="665">
        <v>4205.46</v>
      </c>
      <c r="J847" s="665">
        <v>2</v>
      </c>
      <c r="K847" s="666">
        <v>8410.92</v>
      </c>
    </row>
    <row r="848" spans="1:11" ht="14.4" customHeight="1" x14ac:dyDescent="0.3">
      <c r="A848" s="661" t="s">
        <v>580</v>
      </c>
      <c r="B848" s="662" t="s">
        <v>581</v>
      </c>
      <c r="C848" s="663" t="s">
        <v>602</v>
      </c>
      <c r="D848" s="664" t="s">
        <v>2455</v>
      </c>
      <c r="E848" s="663" t="s">
        <v>6920</v>
      </c>
      <c r="F848" s="664" t="s">
        <v>6921</v>
      </c>
      <c r="G848" s="663" t="s">
        <v>5655</v>
      </c>
      <c r="H848" s="663" t="s">
        <v>5656</v>
      </c>
      <c r="I848" s="665">
        <v>503.88</v>
      </c>
      <c r="J848" s="665">
        <v>1</v>
      </c>
      <c r="K848" s="666">
        <v>503.88</v>
      </c>
    </row>
    <row r="849" spans="1:11" ht="14.4" customHeight="1" x14ac:dyDescent="0.3">
      <c r="A849" s="661" t="s">
        <v>580</v>
      </c>
      <c r="B849" s="662" t="s">
        <v>581</v>
      </c>
      <c r="C849" s="663" t="s">
        <v>602</v>
      </c>
      <c r="D849" s="664" t="s">
        <v>2455</v>
      </c>
      <c r="E849" s="663" t="s">
        <v>6920</v>
      </c>
      <c r="F849" s="664" t="s">
        <v>6921</v>
      </c>
      <c r="G849" s="663" t="s">
        <v>5657</v>
      </c>
      <c r="H849" s="663" t="s">
        <v>5658</v>
      </c>
      <c r="I849" s="665">
        <v>2227.56</v>
      </c>
      <c r="J849" s="665">
        <v>1</v>
      </c>
      <c r="K849" s="666">
        <v>2227.56</v>
      </c>
    </row>
    <row r="850" spans="1:11" ht="14.4" customHeight="1" x14ac:dyDescent="0.3">
      <c r="A850" s="661" t="s">
        <v>580</v>
      </c>
      <c r="B850" s="662" t="s">
        <v>581</v>
      </c>
      <c r="C850" s="663" t="s">
        <v>602</v>
      </c>
      <c r="D850" s="664" t="s">
        <v>2455</v>
      </c>
      <c r="E850" s="663" t="s">
        <v>6920</v>
      </c>
      <c r="F850" s="664" t="s">
        <v>6921</v>
      </c>
      <c r="G850" s="663" t="s">
        <v>5659</v>
      </c>
      <c r="H850" s="663" t="s">
        <v>5660</v>
      </c>
      <c r="I850" s="665">
        <v>503.88</v>
      </c>
      <c r="J850" s="665">
        <v>1</v>
      </c>
      <c r="K850" s="666">
        <v>503.88</v>
      </c>
    </row>
    <row r="851" spans="1:11" ht="14.4" customHeight="1" x14ac:dyDescent="0.3">
      <c r="A851" s="661" t="s">
        <v>580</v>
      </c>
      <c r="B851" s="662" t="s">
        <v>581</v>
      </c>
      <c r="C851" s="663" t="s">
        <v>602</v>
      </c>
      <c r="D851" s="664" t="s">
        <v>2455</v>
      </c>
      <c r="E851" s="663" t="s">
        <v>6920</v>
      </c>
      <c r="F851" s="664" t="s">
        <v>6921</v>
      </c>
      <c r="G851" s="663" t="s">
        <v>5661</v>
      </c>
      <c r="H851" s="663" t="s">
        <v>5662</v>
      </c>
      <c r="I851" s="665">
        <v>118.59</v>
      </c>
      <c r="J851" s="665">
        <v>6</v>
      </c>
      <c r="K851" s="666">
        <v>711.53</v>
      </c>
    </row>
    <row r="852" spans="1:11" ht="14.4" customHeight="1" x14ac:dyDescent="0.3">
      <c r="A852" s="661" t="s">
        <v>580</v>
      </c>
      <c r="B852" s="662" t="s">
        <v>581</v>
      </c>
      <c r="C852" s="663" t="s">
        <v>602</v>
      </c>
      <c r="D852" s="664" t="s">
        <v>2455</v>
      </c>
      <c r="E852" s="663" t="s">
        <v>6920</v>
      </c>
      <c r="F852" s="664" t="s">
        <v>6921</v>
      </c>
      <c r="G852" s="663" t="s">
        <v>5663</v>
      </c>
      <c r="H852" s="663" t="s">
        <v>5664</v>
      </c>
      <c r="I852" s="665">
        <v>443.49</v>
      </c>
      <c r="J852" s="665">
        <v>8</v>
      </c>
      <c r="K852" s="666">
        <v>3547.89</v>
      </c>
    </row>
    <row r="853" spans="1:11" ht="14.4" customHeight="1" x14ac:dyDescent="0.3">
      <c r="A853" s="661" t="s">
        <v>580</v>
      </c>
      <c r="B853" s="662" t="s">
        <v>581</v>
      </c>
      <c r="C853" s="663" t="s">
        <v>602</v>
      </c>
      <c r="D853" s="664" t="s">
        <v>2455</v>
      </c>
      <c r="E853" s="663" t="s">
        <v>6920</v>
      </c>
      <c r="F853" s="664" t="s">
        <v>6921</v>
      </c>
      <c r="G853" s="663" t="s">
        <v>5665</v>
      </c>
      <c r="H853" s="663" t="s">
        <v>5666</v>
      </c>
      <c r="I853" s="665">
        <v>503.88</v>
      </c>
      <c r="J853" s="665">
        <v>1</v>
      </c>
      <c r="K853" s="666">
        <v>503.88</v>
      </c>
    </row>
    <row r="854" spans="1:11" ht="14.4" customHeight="1" x14ac:dyDescent="0.3">
      <c r="A854" s="661" t="s">
        <v>580</v>
      </c>
      <c r="B854" s="662" t="s">
        <v>581</v>
      </c>
      <c r="C854" s="663" t="s">
        <v>602</v>
      </c>
      <c r="D854" s="664" t="s">
        <v>2455</v>
      </c>
      <c r="E854" s="663" t="s">
        <v>6920</v>
      </c>
      <c r="F854" s="664" t="s">
        <v>6921</v>
      </c>
      <c r="G854" s="663" t="s">
        <v>5667</v>
      </c>
      <c r="H854" s="663" t="s">
        <v>5668</v>
      </c>
      <c r="I854" s="665">
        <v>570</v>
      </c>
      <c r="J854" s="665">
        <v>3</v>
      </c>
      <c r="K854" s="666">
        <v>1710</v>
      </c>
    </row>
    <row r="855" spans="1:11" ht="14.4" customHeight="1" x14ac:dyDescent="0.3">
      <c r="A855" s="661" t="s">
        <v>580</v>
      </c>
      <c r="B855" s="662" t="s">
        <v>581</v>
      </c>
      <c r="C855" s="663" t="s">
        <v>602</v>
      </c>
      <c r="D855" s="664" t="s">
        <v>2455</v>
      </c>
      <c r="E855" s="663" t="s">
        <v>6920</v>
      </c>
      <c r="F855" s="664" t="s">
        <v>6921</v>
      </c>
      <c r="G855" s="663" t="s">
        <v>5669</v>
      </c>
      <c r="H855" s="663" t="s">
        <v>5670</v>
      </c>
      <c r="I855" s="665">
        <v>1907.47</v>
      </c>
      <c r="J855" s="665">
        <v>1</v>
      </c>
      <c r="K855" s="666">
        <v>1907.47</v>
      </c>
    </row>
    <row r="856" spans="1:11" ht="14.4" customHeight="1" x14ac:dyDescent="0.3">
      <c r="A856" s="661" t="s">
        <v>580</v>
      </c>
      <c r="B856" s="662" t="s">
        <v>581</v>
      </c>
      <c r="C856" s="663" t="s">
        <v>602</v>
      </c>
      <c r="D856" s="664" t="s">
        <v>2455</v>
      </c>
      <c r="E856" s="663" t="s">
        <v>6920</v>
      </c>
      <c r="F856" s="664" t="s">
        <v>6921</v>
      </c>
      <c r="G856" s="663" t="s">
        <v>5671</v>
      </c>
      <c r="H856" s="663" t="s">
        <v>5672</v>
      </c>
      <c r="I856" s="665">
        <v>118.59</v>
      </c>
      <c r="J856" s="665">
        <v>3</v>
      </c>
      <c r="K856" s="666">
        <v>355.76</v>
      </c>
    </row>
    <row r="857" spans="1:11" ht="14.4" customHeight="1" x14ac:dyDescent="0.3">
      <c r="A857" s="661" t="s">
        <v>580</v>
      </c>
      <c r="B857" s="662" t="s">
        <v>581</v>
      </c>
      <c r="C857" s="663" t="s">
        <v>602</v>
      </c>
      <c r="D857" s="664" t="s">
        <v>2455</v>
      </c>
      <c r="E857" s="663" t="s">
        <v>6920</v>
      </c>
      <c r="F857" s="664" t="s">
        <v>6921</v>
      </c>
      <c r="G857" s="663" t="s">
        <v>5673</v>
      </c>
      <c r="H857" s="663" t="s">
        <v>5674</v>
      </c>
      <c r="I857" s="665">
        <v>144.79</v>
      </c>
      <c r="J857" s="665">
        <v>10</v>
      </c>
      <c r="K857" s="666">
        <v>1447.86</v>
      </c>
    </row>
    <row r="858" spans="1:11" ht="14.4" customHeight="1" x14ac:dyDescent="0.3">
      <c r="A858" s="661" t="s">
        <v>580</v>
      </c>
      <c r="B858" s="662" t="s">
        <v>581</v>
      </c>
      <c r="C858" s="663" t="s">
        <v>602</v>
      </c>
      <c r="D858" s="664" t="s">
        <v>2455</v>
      </c>
      <c r="E858" s="663" t="s">
        <v>6920</v>
      </c>
      <c r="F858" s="664" t="s">
        <v>6921</v>
      </c>
      <c r="G858" s="663" t="s">
        <v>5675</v>
      </c>
      <c r="H858" s="663" t="s">
        <v>5676</v>
      </c>
      <c r="I858" s="665">
        <v>610.5</v>
      </c>
      <c r="J858" s="665">
        <v>4</v>
      </c>
      <c r="K858" s="666">
        <v>2442</v>
      </c>
    </row>
    <row r="859" spans="1:11" ht="14.4" customHeight="1" x14ac:dyDescent="0.3">
      <c r="A859" s="661" t="s">
        <v>580</v>
      </c>
      <c r="B859" s="662" t="s">
        <v>581</v>
      </c>
      <c r="C859" s="663" t="s">
        <v>602</v>
      </c>
      <c r="D859" s="664" t="s">
        <v>2455</v>
      </c>
      <c r="E859" s="663" t="s">
        <v>6920</v>
      </c>
      <c r="F859" s="664" t="s">
        <v>6921</v>
      </c>
      <c r="G859" s="663" t="s">
        <v>5677</v>
      </c>
      <c r="H859" s="663" t="s">
        <v>5678</v>
      </c>
      <c r="I859" s="665">
        <v>119.69</v>
      </c>
      <c r="J859" s="665">
        <v>5</v>
      </c>
      <c r="K859" s="666">
        <v>598.46</v>
      </c>
    </row>
    <row r="860" spans="1:11" ht="14.4" customHeight="1" x14ac:dyDescent="0.3">
      <c r="A860" s="661" t="s">
        <v>580</v>
      </c>
      <c r="B860" s="662" t="s">
        <v>581</v>
      </c>
      <c r="C860" s="663" t="s">
        <v>602</v>
      </c>
      <c r="D860" s="664" t="s">
        <v>2455</v>
      </c>
      <c r="E860" s="663" t="s">
        <v>6920</v>
      </c>
      <c r="F860" s="664" t="s">
        <v>6921</v>
      </c>
      <c r="G860" s="663" t="s">
        <v>5679</v>
      </c>
      <c r="H860" s="663" t="s">
        <v>5680</v>
      </c>
      <c r="I860" s="665">
        <v>1858.54</v>
      </c>
      <c r="J860" s="665">
        <v>2</v>
      </c>
      <c r="K860" s="666">
        <v>3717.08</v>
      </c>
    </row>
    <row r="861" spans="1:11" ht="14.4" customHeight="1" x14ac:dyDescent="0.3">
      <c r="A861" s="661" t="s">
        <v>580</v>
      </c>
      <c r="B861" s="662" t="s">
        <v>581</v>
      </c>
      <c r="C861" s="663" t="s">
        <v>602</v>
      </c>
      <c r="D861" s="664" t="s">
        <v>2455</v>
      </c>
      <c r="E861" s="663" t="s">
        <v>6920</v>
      </c>
      <c r="F861" s="664" t="s">
        <v>6921</v>
      </c>
      <c r="G861" s="663" t="s">
        <v>5681</v>
      </c>
      <c r="H861" s="663" t="s">
        <v>5682</v>
      </c>
      <c r="I861" s="665">
        <v>1804.61</v>
      </c>
      <c r="J861" s="665">
        <v>1</v>
      </c>
      <c r="K861" s="666">
        <v>1804.61</v>
      </c>
    </row>
    <row r="862" spans="1:11" ht="14.4" customHeight="1" x14ac:dyDescent="0.3">
      <c r="A862" s="661" t="s">
        <v>580</v>
      </c>
      <c r="B862" s="662" t="s">
        <v>581</v>
      </c>
      <c r="C862" s="663" t="s">
        <v>602</v>
      </c>
      <c r="D862" s="664" t="s">
        <v>2455</v>
      </c>
      <c r="E862" s="663" t="s">
        <v>6920</v>
      </c>
      <c r="F862" s="664" t="s">
        <v>6921</v>
      </c>
      <c r="G862" s="663" t="s">
        <v>5683</v>
      </c>
      <c r="H862" s="663" t="s">
        <v>5684</v>
      </c>
      <c r="I862" s="665">
        <v>1546.98</v>
      </c>
      <c r="J862" s="665">
        <v>1</v>
      </c>
      <c r="K862" s="666">
        <v>1546.98</v>
      </c>
    </row>
    <row r="863" spans="1:11" ht="14.4" customHeight="1" x14ac:dyDescent="0.3">
      <c r="A863" s="661" t="s">
        <v>580</v>
      </c>
      <c r="B863" s="662" t="s">
        <v>581</v>
      </c>
      <c r="C863" s="663" t="s">
        <v>602</v>
      </c>
      <c r="D863" s="664" t="s">
        <v>2455</v>
      </c>
      <c r="E863" s="663" t="s">
        <v>6920</v>
      </c>
      <c r="F863" s="664" t="s">
        <v>6921</v>
      </c>
      <c r="G863" s="663" t="s">
        <v>5685</v>
      </c>
      <c r="H863" s="663" t="s">
        <v>5686</v>
      </c>
      <c r="I863" s="665">
        <v>118.59</v>
      </c>
      <c r="J863" s="665">
        <v>8</v>
      </c>
      <c r="K863" s="666">
        <v>948.7</v>
      </c>
    </row>
    <row r="864" spans="1:11" ht="14.4" customHeight="1" x14ac:dyDescent="0.3">
      <c r="A864" s="661" t="s">
        <v>580</v>
      </c>
      <c r="B864" s="662" t="s">
        <v>581</v>
      </c>
      <c r="C864" s="663" t="s">
        <v>602</v>
      </c>
      <c r="D864" s="664" t="s">
        <v>2455</v>
      </c>
      <c r="E864" s="663" t="s">
        <v>6920</v>
      </c>
      <c r="F864" s="664" t="s">
        <v>6921</v>
      </c>
      <c r="G864" s="663" t="s">
        <v>5687</v>
      </c>
      <c r="H864" s="663" t="s">
        <v>5688</v>
      </c>
      <c r="I864" s="665">
        <v>2024.34</v>
      </c>
      <c r="J864" s="665">
        <v>6</v>
      </c>
      <c r="K864" s="666">
        <v>12146.01</v>
      </c>
    </row>
    <row r="865" spans="1:11" ht="14.4" customHeight="1" x14ac:dyDescent="0.3">
      <c r="A865" s="661" t="s">
        <v>580</v>
      </c>
      <c r="B865" s="662" t="s">
        <v>581</v>
      </c>
      <c r="C865" s="663" t="s">
        <v>602</v>
      </c>
      <c r="D865" s="664" t="s">
        <v>2455</v>
      </c>
      <c r="E865" s="663" t="s">
        <v>6920</v>
      </c>
      <c r="F865" s="664" t="s">
        <v>6921</v>
      </c>
      <c r="G865" s="663" t="s">
        <v>5689</v>
      </c>
      <c r="H865" s="663" t="s">
        <v>5690</v>
      </c>
      <c r="I865" s="665">
        <v>2024.34</v>
      </c>
      <c r="J865" s="665">
        <v>2</v>
      </c>
      <c r="K865" s="666">
        <v>4048.67</v>
      </c>
    </row>
    <row r="866" spans="1:11" ht="14.4" customHeight="1" x14ac:dyDescent="0.3">
      <c r="A866" s="661" t="s">
        <v>580</v>
      </c>
      <c r="B866" s="662" t="s">
        <v>581</v>
      </c>
      <c r="C866" s="663" t="s">
        <v>602</v>
      </c>
      <c r="D866" s="664" t="s">
        <v>2455</v>
      </c>
      <c r="E866" s="663" t="s">
        <v>6920</v>
      </c>
      <c r="F866" s="664" t="s">
        <v>6921</v>
      </c>
      <c r="G866" s="663" t="s">
        <v>5691</v>
      </c>
      <c r="H866" s="663" t="s">
        <v>5692</v>
      </c>
      <c r="I866" s="665">
        <v>2828.34</v>
      </c>
      <c r="J866" s="665">
        <v>1</v>
      </c>
      <c r="K866" s="666">
        <v>2828.34</v>
      </c>
    </row>
    <row r="867" spans="1:11" ht="14.4" customHeight="1" x14ac:dyDescent="0.3">
      <c r="A867" s="661" t="s">
        <v>580</v>
      </c>
      <c r="B867" s="662" t="s">
        <v>581</v>
      </c>
      <c r="C867" s="663" t="s">
        <v>602</v>
      </c>
      <c r="D867" s="664" t="s">
        <v>2455</v>
      </c>
      <c r="E867" s="663" t="s">
        <v>6920</v>
      </c>
      <c r="F867" s="664" t="s">
        <v>6921</v>
      </c>
      <c r="G867" s="663" t="s">
        <v>5693</v>
      </c>
      <c r="H867" s="663" t="s">
        <v>5694</v>
      </c>
      <c r="I867" s="665">
        <v>595.08000000000004</v>
      </c>
      <c r="J867" s="665">
        <v>4</v>
      </c>
      <c r="K867" s="666">
        <v>2380.3200000000002</v>
      </c>
    </row>
    <row r="868" spans="1:11" ht="14.4" customHeight="1" x14ac:dyDescent="0.3">
      <c r="A868" s="661" t="s">
        <v>580</v>
      </c>
      <c r="B868" s="662" t="s">
        <v>581</v>
      </c>
      <c r="C868" s="663" t="s">
        <v>602</v>
      </c>
      <c r="D868" s="664" t="s">
        <v>2455</v>
      </c>
      <c r="E868" s="663" t="s">
        <v>6920</v>
      </c>
      <c r="F868" s="664" t="s">
        <v>6921</v>
      </c>
      <c r="G868" s="663" t="s">
        <v>5695</v>
      </c>
      <c r="H868" s="663" t="s">
        <v>5696</v>
      </c>
      <c r="I868" s="665">
        <v>610.5</v>
      </c>
      <c r="J868" s="665">
        <v>1</v>
      </c>
      <c r="K868" s="666">
        <v>610.5</v>
      </c>
    </row>
    <row r="869" spans="1:11" ht="14.4" customHeight="1" x14ac:dyDescent="0.3">
      <c r="A869" s="661" t="s">
        <v>580</v>
      </c>
      <c r="B869" s="662" t="s">
        <v>581</v>
      </c>
      <c r="C869" s="663" t="s">
        <v>602</v>
      </c>
      <c r="D869" s="664" t="s">
        <v>2455</v>
      </c>
      <c r="E869" s="663" t="s">
        <v>6920</v>
      </c>
      <c r="F869" s="664" t="s">
        <v>6921</v>
      </c>
      <c r="G869" s="663" t="s">
        <v>5697</v>
      </c>
      <c r="H869" s="663" t="s">
        <v>5698</v>
      </c>
      <c r="I869" s="665">
        <v>610.5</v>
      </c>
      <c r="J869" s="665">
        <v>1</v>
      </c>
      <c r="K869" s="666">
        <v>610.5</v>
      </c>
    </row>
    <row r="870" spans="1:11" ht="14.4" customHeight="1" x14ac:dyDescent="0.3">
      <c r="A870" s="661" t="s">
        <v>580</v>
      </c>
      <c r="B870" s="662" t="s">
        <v>581</v>
      </c>
      <c r="C870" s="663" t="s">
        <v>602</v>
      </c>
      <c r="D870" s="664" t="s">
        <v>2455</v>
      </c>
      <c r="E870" s="663" t="s">
        <v>6920</v>
      </c>
      <c r="F870" s="664" t="s">
        <v>6921</v>
      </c>
      <c r="G870" s="663" t="s">
        <v>5699</v>
      </c>
      <c r="H870" s="663" t="s">
        <v>5700</v>
      </c>
      <c r="I870" s="665">
        <v>610.5</v>
      </c>
      <c r="J870" s="665">
        <v>1</v>
      </c>
      <c r="K870" s="666">
        <v>610.5</v>
      </c>
    </row>
    <row r="871" spans="1:11" ht="14.4" customHeight="1" x14ac:dyDescent="0.3">
      <c r="A871" s="661" t="s">
        <v>580</v>
      </c>
      <c r="B871" s="662" t="s">
        <v>581</v>
      </c>
      <c r="C871" s="663" t="s">
        <v>602</v>
      </c>
      <c r="D871" s="664" t="s">
        <v>2455</v>
      </c>
      <c r="E871" s="663" t="s">
        <v>6920</v>
      </c>
      <c r="F871" s="664" t="s">
        <v>6921</v>
      </c>
      <c r="G871" s="663" t="s">
        <v>5701</v>
      </c>
      <c r="H871" s="663" t="s">
        <v>5702</v>
      </c>
      <c r="I871" s="665">
        <v>610.5</v>
      </c>
      <c r="J871" s="665">
        <v>1</v>
      </c>
      <c r="K871" s="666">
        <v>610.5</v>
      </c>
    </row>
    <row r="872" spans="1:11" ht="14.4" customHeight="1" x14ac:dyDescent="0.3">
      <c r="A872" s="661" t="s">
        <v>580</v>
      </c>
      <c r="B872" s="662" t="s">
        <v>581</v>
      </c>
      <c r="C872" s="663" t="s">
        <v>602</v>
      </c>
      <c r="D872" s="664" t="s">
        <v>2455</v>
      </c>
      <c r="E872" s="663" t="s">
        <v>6920</v>
      </c>
      <c r="F872" s="664" t="s">
        <v>6921</v>
      </c>
      <c r="G872" s="663" t="s">
        <v>5703</v>
      </c>
      <c r="H872" s="663" t="s">
        <v>5704</v>
      </c>
      <c r="I872" s="665">
        <v>610.5</v>
      </c>
      <c r="J872" s="665">
        <v>1</v>
      </c>
      <c r="K872" s="666">
        <v>610.5</v>
      </c>
    </row>
    <row r="873" spans="1:11" ht="14.4" customHeight="1" x14ac:dyDescent="0.3">
      <c r="A873" s="661" t="s">
        <v>580</v>
      </c>
      <c r="B873" s="662" t="s">
        <v>581</v>
      </c>
      <c r="C873" s="663" t="s">
        <v>602</v>
      </c>
      <c r="D873" s="664" t="s">
        <v>2455</v>
      </c>
      <c r="E873" s="663" t="s">
        <v>6920</v>
      </c>
      <c r="F873" s="664" t="s">
        <v>6921</v>
      </c>
      <c r="G873" s="663" t="s">
        <v>5705</v>
      </c>
      <c r="H873" s="663" t="s">
        <v>5706</v>
      </c>
      <c r="I873" s="665">
        <v>570</v>
      </c>
      <c r="J873" s="665">
        <v>6</v>
      </c>
      <c r="K873" s="666">
        <v>3420</v>
      </c>
    </row>
    <row r="874" spans="1:11" ht="14.4" customHeight="1" x14ac:dyDescent="0.3">
      <c r="A874" s="661" t="s">
        <v>580</v>
      </c>
      <c r="B874" s="662" t="s">
        <v>581</v>
      </c>
      <c r="C874" s="663" t="s">
        <v>602</v>
      </c>
      <c r="D874" s="664" t="s">
        <v>2455</v>
      </c>
      <c r="E874" s="663" t="s">
        <v>6920</v>
      </c>
      <c r="F874" s="664" t="s">
        <v>6921</v>
      </c>
      <c r="G874" s="663" t="s">
        <v>5707</v>
      </c>
      <c r="H874" s="663" t="s">
        <v>5708</v>
      </c>
      <c r="I874" s="665">
        <v>547.23</v>
      </c>
      <c r="J874" s="665">
        <v>2</v>
      </c>
      <c r="K874" s="666">
        <v>1094.46</v>
      </c>
    </row>
    <row r="875" spans="1:11" ht="14.4" customHeight="1" x14ac:dyDescent="0.3">
      <c r="A875" s="661" t="s">
        <v>580</v>
      </c>
      <c r="B875" s="662" t="s">
        <v>581</v>
      </c>
      <c r="C875" s="663" t="s">
        <v>602</v>
      </c>
      <c r="D875" s="664" t="s">
        <v>2455</v>
      </c>
      <c r="E875" s="663" t="s">
        <v>6920</v>
      </c>
      <c r="F875" s="664" t="s">
        <v>6921</v>
      </c>
      <c r="G875" s="663" t="s">
        <v>5709</v>
      </c>
      <c r="H875" s="663" t="s">
        <v>5710</v>
      </c>
      <c r="I875" s="665">
        <v>846.99</v>
      </c>
      <c r="J875" s="665">
        <v>6</v>
      </c>
      <c r="K875" s="666">
        <v>5081.92</v>
      </c>
    </row>
    <row r="876" spans="1:11" ht="14.4" customHeight="1" x14ac:dyDescent="0.3">
      <c r="A876" s="661" t="s">
        <v>580</v>
      </c>
      <c r="B876" s="662" t="s">
        <v>581</v>
      </c>
      <c r="C876" s="663" t="s">
        <v>602</v>
      </c>
      <c r="D876" s="664" t="s">
        <v>2455</v>
      </c>
      <c r="E876" s="663" t="s">
        <v>6920</v>
      </c>
      <c r="F876" s="664" t="s">
        <v>6921</v>
      </c>
      <c r="G876" s="663" t="s">
        <v>5711</v>
      </c>
      <c r="H876" s="663" t="s">
        <v>5712</v>
      </c>
      <c r="I876" s="665">
        <v>4752.95</v>
      </c>
      <c r="J876" s="665">
        <v>3</v>
      </c>
      <c r="K876" s="666">
        <v>14258.849999999999</v>
      </c>
    </row>
    <row r="877" spans="1:11" ht="14.4" customHeight="1" x14ac:dyDescent="0.3">
      <c r="A877" s="661" t="s">
        <v>580</v>
      </c>
      <c r="B877" s="662" t="s">
        <v>581</v>
      </c>
      <c r="C877" s="663" t="s">
        <v>602</v>
      </c>
      <c r="D877" s="664" t="s">
        <v>2455</v>
      </c>
      <c r="E877" s="663" t="s">
        <v>6920</v>
      </c>
      <c r="F877" s="664" t="s">
        <v>6921</v>
      </c>
      <c r="G877" s="663" t="s">
        <v>5713</v>
      </c>
      <c r="H877" s="663" t="s">
        <v>5714</v>
      </c>
      <c r="I877" s="665">
        <v>1804.61</v>
      </c>
      <c r="J877" s="665">
        <v>2</v>
      </c>
      <c r="K877" s="666">
        <v>3609.22</v>
      </c>
    </row>
    <row r="878" spans="1:11" ht="14.4" customHeight="1" x14ac:dyDescent="0.3">
      <c r="A878" s="661" t="s">
        <v>580</v>
      </c>
      <c r="B878" s="662" t="s">
        <v>581</v>
      </c>
      <c r="C878" s="663" t="s">
        <v>602</v>
      </c>
      <c r="D878" s="664" t="s">
        <v>2455</v>
      </c>
      <c r="E878" s="663" t="s">
        <v>6920</v>
      </c>
      <c r="F878" s="664" t="s">
        <v>6921</v>
      </c>
      <c r="G878" s="663" t="s">
        <v>5715</v>
      </c>
      <c r="H878" s="663" t="s">
        <v>5716</v>
      </c>
      <c r="I878" s="665">
        <v>2808.68</v>
      </c>
      <c r="J878" s="665">
        <v>2</v>
      </c>
      <c r="K878" s="666">
        <v>5617.36</v>
      </c>
    </row>
    <row r="879" spans="1:11" ht="14.4" customHeight="1" x14ac:dyDescent="0.3">
      <c r="A879" s="661" t="s">
        <v>580</v>
      </c>
      <c r="B879" s="662" t="s">
        <v>581</v>
      </c>
      <c r="C879" s="663" t="s">
        <v>602</v>
      </c>
      <c r="D879" s="664" t="s">
        <v>2455</v>
      </c>
      <c r="E879" s="663" t="s">
        <v>6920</v>
      </c>
      <c r="F879" s="664" t="s">
        <v>6921</v>
      </c>
      <c r="G879" s="663" t="s">
        <v>5717</v>
      </c>
      <c r="H879" s="663" t="s">
        <v>5718</v>
      </c>
      <c r="I879" s="665">
        <v>2808.68</v>
      </c>
      <c r="J879" s="665">
        <v>2</v>
      </c>
      <c r="K879" s="666">
        <v>5617.36</v>
      </c>
    </row>
    <row r="880" spans="1:11" ht="14.4" customHeight="1" x14ac:dyDescent="0.3">
      <c r="A880" s="661" t="s">
        <v>580</v>
      </c>
      <c r="B880" s="662" t="s">
        <v>581</v>
      </c>
      <c r="C880" s="663" t="s">
        <v>602</v>
      </c>
      <c r="D880" s="664" t="s">
        <v>2455</v>
      </c>
      <c r="E880" s="663" t="s">
        <v>6920</v>
      </c>
      <c r="F880" s="664" t="s">
        <v>6921</v>
      </c>
      <c r="G880" s="663" t="s">
        <v>5719</v>
      </c>
      <c r="H880" s="663" t="s">
        <v>5720</v>
      </c>
      <c r="I880" s="665">
        <v>2828.34</v>
      </c>
      <c r="J880" s="665">
        <v>1</v>
      </c>
      <c r="K880" s="666">
        <v>2828.34</v>
      </c>
    </row>
    <row r="881" spans="1:11" ht="14.4" customHeight="1" x14ac:dyDescent="0.3">
      <c r="A881" s="661" t="s">
        <v>580</v>
      </c>
      <c r="B881" s="662" t="s">
        <v>581</v>
      </c>
      <c r="C881" s="663" t="s">
        <v>602</v>
      </c>
      <c r="D881" s="664" t="s">
        <v>2455</v>
      </c>
      <c r="E881" s="663" t="s">
        <v>6920</v>
      </c>
      <c r="F881" s="664" t="s">
        <v>6921</v>
      </c>
      <c r="G881" s="663" t="s">
        <v>5721</v>
      </c>
      <c r="H881" s="663" t="s">
        <v>5722</v>
      </c>
      <c r="I881" s="665">
        <v>2832.9</v>
      </c>
      <c r="J881" s="665">
        <v>1</v>
      </c>
      <c r="K881" s="666">
        <v>2832.9</v>
      </c>
    </row>
    <row r="882" spans="1:11" ht="14.4" customHeight="1" x14ac:dyDescent="0.3">
      <c r="A882" s="661" t="s">
        <v>580</v>
      </c>
      <c r="B882" s="662" t="s">
        <v>581</v>
      </c>
      <c r="C882" s="663" t="s">
        <v>602</v>
      </c>
      <c r="D882" s="664" t="s">
        <v>2455</v>
      </c>
      <c r="E882" s="663" t="s">
        <v>6920</v>
      </c>
      <c r="F882" s="664" t="s">
        <v>6921</v>
      </c>
      <c r="G882" s="663" t="s">
        <v>5723</v>
      </c>
      <c r="H882" s="663" t="s">
        <v>5724</v>
      </c>
      <c r="I882" s="665">
        <v>5146.166666666667</v>
      </c>
      <c r="J882" s="665">
        <v>3</v>
      </c>
      <c r="K882" s="666">
        <v>15438.5</v>
      </c>
    </row>
    <row r="883" spans="1:11" ht="14.4" customHeight="1" x14ac:dyDescent="0.3">
      <c r="A883" s="661" t="s">
        <v>580</v>
      </c>
      <c r="B883" s="662" t="s">
        <v>581</v>
      </c>
      <c r="C883" s="663" t="s">
        <v>602</v>
      </c>
      <c r="D883" s="664" t="s">
        <v>2455</v>
      </c>
      <c r="E883" s="663" t="s">
        <v>6920</v>
      </c>
      <c r="F883" s="664" t="s">
        <v>6921</v>
      </c>
      <c r="G883" s="663" t="s">
        <v>5725</v>
      </c>
      <c r="H883" s="663" t="s">
        <v>5726</v>
      </c>
      <c r="I883" s="665">
        <v>481.38</v>
      </c>
      <c r="J883" s="665">
        <v>6</v>
      </c>
      <c r="K883" s="666">
        <v>2888.27</v>
      </c>
    </row>
    <row r="884" spans="1:11" ht="14.4" customHeight="1" x14ac:dyDescent="0.3">
      <c r="A884" s="661" t="s">
        <v>580</v>
      </c>
      <c r="B884" s="662" t="s">
        <v>581</v>
      </c>
      <c r="C884" s="663" t="s">
        <v>602</v>
      </c>
      <c r="D884" s="664" t="s">
        <v>2455</v>
      </c>
      <c r="E884" s="663" t="s">
        <v>6920</v>
      </c>
      <c r="F884" s="664" t="s">
        <v>6921</v>
      </c>
      <c r="G884" s="663" t="s">
        <v>5727</v>
      </c>
      <c r="H884" s="663" t="s">
        <v>5728</v>
      </c>
      <c r="I884" s="665">
        <v>17837.650000000001</v>
      </c>
      <c r="J884" s="665">
        <v>1</v>
      </c>
      <c r="K884" s="666">
        <v>17837.650000000001</v>
      </c>
    </row>
    <row r="885" spans="1:11" ht="14.4" customHeight="1" x14ac:dyDescent="0.3">
      <c r="A885" s="661" t="s">
        <v>580</v>
      </c>
      <c r="B885" s="662" t="s">
        <v>581</v>
      </c>
      <c r="C885" s="663" t="s">
        <v>602</v>
      </c>
      <c r="D885" s="664" t="s">
        <v>2455</v>
      </c>
      <c r="E885" s="663" t="s">
        <v>6920</v>
      </c>
      <c r="F885" s="664" t="s">
        <v>6921</v>
      </c>
      <c r="G885" s="663" t="s">
        <v>5729</v>
      </c>
      <c r="H885" s="663" t="s">
        <v>5730</v>
      </c>
      <c r="I885" s="665">
        <v>118.59</v>
      </c>
      <c r="J885" s="665">
        <v>10</v>
      </c>
      <c r="K885" s="666">
        <v>1185.8800000000001</v>
      </c>
    </row>
    <row r="886" spans="1:11" ht="14.4" customHeight="1" x14ac:dyDescent="0.3">
      <c r="A886" s="661" t="s">
        <v>580</v>
      </c>
      <c r="B886" s="662" t="s">
        <v>581</v>
      </c>
      <c r="C886" s="663" t="s">
        <v>602</v>
      </c>
      <c r="D886" s="664" t="s">
        <v>2455</v>
      </c>
      <c r="E886" s="663" t="s">
        <v>6920</v>
      </c>
      <c r="F886" s="664" t="s">
        <v>6921</v>
      </c>
      <c r="G886" s="663" t="s">
        <v>5731</v>
      </c>
      <c r="H886" s="663" t="s">
        <v>5732</v>
      </c>
      <c r="I886" s="665">
        <v>1838.51</v>
      </c>
      <c r="J886" s="665">
        <v>2</v>
      </c>
      <c r="K886" s="666">
        <v>3677.02</v>
      </c>
    </row>
    <row r="887" spans="1:11" ht="14.4" customHeight="1" x14ac:dyDescent="0.3">
      <c r="A887" s="661" t="s">
        <v>580</v>
      </c>
      <c r="B887" s="662" t="s">
        <v>581</v>
      </c>
      <c r="C887" s="663" t="s">
        <v>602</v>
      </c>
      <c r="D887" s="664" t="s">
        <v>2455</v>
      </c>
      <c r="E887" s="663" t="s">
        <v>6920</v>
      </c>
      <c r="F887" s="664" t="s">
        <v>6921</v>
      </c>
      <c r="G887" s="663" t="s">
        <v>5733</v>
      </c>
      <c r="H887" s="663" t="s">
        <v>5734</v>
      </c>
      <c r="I887" s="665">
        <v>9087.74</v>
      </c>
      <c r="J887" s="665">
        <v>1</v>
      </c>
      <c r="K887" s="666">
        <v>9087.74</v>
      </c>
    </row>
    <row r="888" spans="1:11" ht="14.4" customHeight="1" x14ac:dyDescent="0.3">
      <c r="A888" s="661" t="s">
        <v>580</v>
      </c>
      <c r="B888" s="662" t="s">
        <v>581</v>
      </c>
      <c r="C888" s="663" t="s">
        <v>602</v>
      </c>
      <c r="D888" s="664" t="s">
        <v>2455</v>
      </c>
      <c r="E888" s="663" t="s">
        <v>6920</v>
      </c>
      <c r="F888" s="664" t="s">
        <v>6921</v>
      </c>
      <c r="G888" s="663" t="s">
        <v>5735</v>
      </c>
      <c r="H888" s="663" t="s">
        <v>5736</v>
      </c>
      <c r="I888" s="665">
        <v>1725</v>
      </c>
      <c r="J888" s="665">
        <v>1</v>
      </c>
      <c r="K888" s="666">
        <v>1725</v>
      </c>
    </row>
    <row r="889" spans="1:11" ht="14.4" customHeight="1" x14ac:dyDescent="0.3">
      <c r="A889" s="661" t="s">
        <v>580</v>
      </c>
      <c r="B889" s="662" t="s">
        <v>581</v>
      </c>
      <c r="C889" s="663" t="s">
        <v>602</v>
      </c>
      <c r="D889" s="664" t="s">
        <v>2455</v>
      </c>
      <c r="E889" s="663" t="s">
        <v>6920</v>
      </c>
      <c r="F889" s="664" t="s">
        <v>6921</v>
      </c>
      <c r="G889" s="663" t="s">
        <v>5737</v>
      </c>
      <c r="H889" s="663" t="s">
        <v>5738</v>
      </c>
      <c r="I889" s="665">
        <v>2828.34</v>
      </c>
      <c r="J889" s="665">
        <v>1</v>
      </c>
      <c r="K889" s="666">
        <v>2828.34</v>
      </c>
    </row>
    <row r="890" spans="1:11" ht="14.4" customHeight="1" x14ac:dyDescent="0.3">
      <c r="A890" s="661" t="s">
        <v>580</v>
      </c>
      <c r="B890" s="662" t="s">
        <v>581</v>
      </c>
      <c r="C890" s="663" t="s">
        <v>602</v>
      </c>
      <c r="D890" s="664" t="s">
        <v>2455</v>
      </c>
      <c r="E890" s="663" t="s">
        <v>6920</v>
      </c>
      <c r="F890" s="664" t="s">
        <v>6921</v>
      </c>
      <c r="G890" s="663" t="s">
        <v>5739</v>
      </c>
      <c r="H890" s="663" t="s">
        <v>5740</v>
      </c>
      <c r="I890" s="665">
        <v>8115.67</v>
      </c>
      <c r="J890" s="665">
        <v>1</v>
      </c>
      <c r="K890" s="666">
        <v>8115.67</v>
      </c>
    </row>
    <row r="891" spans="1:11" ht="14.4" customHeight="1" x14ac:dyDescent="0.3">
      <c r="A891" s="661" t="s">
        <v>580</v>
      </c>
      <c r="B891" s="662" t="s">
        <v>581</v>
      </c>
      <c r="C891" s="663" t="s">
        <v>602</v>
      </c>
      <c r="D891" s="664" t="s">
        <v>2455</v>
      </c>
      <c r="E891" s="663" t="s">
        <v>6920</v>
      </c>
      <c r="F891" s="664" t="s">
        <v>6921</v>
      </c>
      <c r="G891" s="663" t="s">
        <v>5741</v>
      </c>
      <c r="H891" s="663" t="s">
        <v>5742</v>
      </c>
      <c r="I891" s="665">
        <v>5146.25</v>
      </c>
      <c r="J891" s="665">
        <v>1</v>
      </c>
      <c r="K891" s="666">
        <v>5146.25</v>
      </c>
    </row>
    <row r="892" spans="1:11" ht="14.4" customHeight="1" x14ac:dyDescent="0.3">
      <c r="A892" s="661" t="s">
        <v>580</v>
      </c>
      <c r="B892" s="662" t="s">
        <v>581</v>
      </c>
      <c r="C892" s="663" t="s">
        <v>602</v>
      </c>
      <c r="D892" s="664" t="s">
        <v>2455</v>
      </c>
      <c r="E892" s="663" t="s">
        <v>6920</v>
      </c>
      <c r="F892" s="664" t="s">
        <v>6921</v>
      </c>
      <c r="G892" s="663" t="s">
        <v>5743</v>
      </c>
      <c r="H892" s="663" t="s">
        <v>5744</v>
      </c>
      <c r="I892" s="665">
        <v>1907.47</v>
      </c>
      <c r="J892" s="665">
        <v>3</v>
      </c>
      <c r="K892" s="666">
        <v>5722.41</v>
      </c>
    </row>
    <row r="893" spans="1:11" ht="14.4" customHeight="1" x14ac:dyDescent="0.3">
      <c r="A893" s="661" t="s">
        <v>580</v>
      </c>
      <c r="B893" s="662" t="s">
        <v>581</v>
      </c>
      <c r="C893" s="663" t="s">
        <v>602</v>
      </c>
      <c r="D893" s="664" t="s">
        <v>2455</v>
      </c>
      <c r="E893" s="663" t="s">
        <v>6920</v>
      </c>
      <c r="F893" s="664" t="s">
        <v>6921</v>
      </c>
      <c r="G893" s="663" t="s">
        <v>5745</v>
      </c>
      <c r="H893" s="663" t="s">
        <v>5746</v>
      </c>
      <c r="I893" s="665">
        <v>10789.77</v>
      </c>
      <c r="J893" s="665">
        <v>1</v>
      </c>
      <c r="K893" s="666">
        <v>10789.77</v>
      </c>
    </row>
    <row r="894" spans="1:11" ht="14.4" customHeight="1" x14ac:dyDescent="0.3">
      <c r="A894" s="661" t="s">
        <v>580</v>
      </c>
      <c r="B894" s="662" t="s">
        <v>581</v>
      </c>
      <c r="C894" s="663" t="s">
        <v>602</v>
      </c>
      <c r="D894" s="664" t="s">
        <v>2455</v>
      </c>
      <c r="E894" s="663" t="s">
        <v>6920</v>
      </c>
      <c r="F894" s="664" t="s">
        <v>6921</v>
      </c>
      <c r="G894" s="663" t="s">
        <v>5747</v>
      </c>
      <c r="H894" s="663" t="s">
        <v>5748</v>
      </c>
      <c r="I894" s="665">
        <v>1858.54</v>
      </c>
      <c r="J894" s="665">
        <v>1</v>
      </c>
      <c r="K894" s="666">
        <v>1858.54</v>
      </c>
    </row>
    <row r="895" spans="1:11" ht="14.4" customHeight="1" x14ac:dyDescent="0.3">
      <c r="A895" s="661" t="s">
        <v>580</v>
      </c>
      <c r="B895" s="662" t="s">
        <v>581</v>
      </c>
      <c r="C895" s="663" t="s">
        <v>602</v>
      </c>
      <c r="D895" s="664" t="s">
        <v>2455</v>
      </c>
      <c r="E895" s="663" t="s">
        <v>6920</v>
      </c>
      <c r="F895" s="664" t="s">
        <v>6921</v>
      </c>
      <c r="G895" s="663" t="s">
        <v>5749</v>
      </c>
      <c r="H895" s="663" t="s">
        <v>5750</v>
      </c>
      <c r="I895" s="665">
        <v>1858.54</v>
      </c>
      <c r="J895" s="665">
        <v>1</v>
      </c>
      <c r="K895" s="666">
        <v>1858.54</v>
      </c>
    </row>
    <row r="896" spans="1:11" ht="14.4" customHeight="1" x14ac:dyDescent="0.3">
      <c r="A896" s="661" t="s">
        <v>580</v>
      </c>
      <c r="B896" s="662" t="s">
        <v>581</v>
      </c>
      <c r="C896" s="663" t="s">
        <v>602</v>
      </c>
      <c r="D896" s="664" t="s">
        <v>2455</v>
      </c>
      <c r="E896" s="663" t="s">
        <v>6920</v>
      </c>
      <c r="F896" s="664" t="s">
        <v>6921</v>
      </c>
      <c r="G896" s="663" t="s">
        <v>5751</v>
      </c>
      <c r="H896" s="663" t="s">
        <v>5752</v>
      </c>
      <c r="I896" s="665">
        <v>17837.650000000001</v>
      </c>
      <c r="J896" s="665">
        <v>1</v>
      </c>
      <c r="K896" s="666">
        <v>17837.650000000001</v>
      </c>
    </row>
    <row r="897" spans="1:11" ht="14.4" customHeight="1" x14ac:dyDescent="0.3">
      <c r="A897" s="661" t="s">
        <v>580</v>
      </c>
      <c r="B897" s="662" t="s">
        <v>581</v>
      </c>
      <c r="C897" s="663" t="s">
        <v>602</v>
      </c>
      <c r="D897" s="664" t="s">
        <v>2455</v>
      </c>
      <c r="E897" s="663" t="s">
        <v>6920</v>
      </c>
      <c r="F897" s="664" t="s">
        <v>6921</v>
      </c>
      <c r="G897" s="663" t="s">
        <v>5753</v>
      </c>
      <c r="H897" s="663" t="s">
        <v>5754</v>
      </c>
      <c r="I897" s="665">
        <v>4205.46</v>
      </c>
      <c r="J897" s="665">
        <v>1</v>
      </c>
      <c r="K897" s="666">
        <v>4205.46</v>
      </c>
    </row>
    <row r="898" spans="1:11" ht="14.4" customHeight="1" x14ac:dyDescent="0.3">
      <c r="A898" s="661" t="s">
        <v>580</v>
      </c>
      <c r="B898" s="662" t="s">
        <v>581</v>
      </c>
      <c r="C898" s="663" t="s">
        <v>602</v>
      </c>
      <c r="D898" s="664" t="s">
        <v>2455</v>
      </c>
      <c r="E898" s="663" t="s">
        <v>6920</v>
      </c>
      <c r="F898" s="664" t="s">
        <v>6921</v>
      </c>
      <c r="G898" s="663" t="s">
        <v>5755</v>
      </c>
      <c r="H898" s="663" t="s">
        <v>5756</v>
      </c>
      <c r="I898" s="665">
        <v>1048.8</v>
      </c>
      <c r="J898" s="665">
        <v>1</v>
      </c>
      <c r="K898" s="666">
        <v>1048.8</v>
      </c>
    </row>
    <row r="899" spans="1:11" ht="14.4" customHeight="1" x14ac:dyDescent="0.3">
      <c r="A899" s="661" t="s">
        <v>580</v>
      </c>
      <c r="B899" s="662" t="s">
        <v>581</v>
      </c>
      <c r="C899" s="663" t="s">
        <v>602</v>
      </c>
      <c r="D899" s="664" t="s">
        <v>2455</v>
      </c>
      <c r="E899" s="663" t="s">
        <v>6920</v>
      </c>
      <c r="F899" s="664" t="s">
        <v>6921</v>
      </c>
      <c r="G899" s="663" t="s">
        <v>5757</v>
      </c>
      <c r="H899" s="663" t="s">
        <v>5758</v>
      </c>
      <c r="I899" s="665">
        <v>1048.8</v>
      </c>
      <c r="J899" s="665">
        <v>2</v>
      </c>
      <c r="K899" s="666">
        <v>2097.6</v>
      </c>
    </row>
    <row r="900" spans="1:11" ht="14.4" customHeight="1" x14ac:dyDescent="0.3">
      <c r="A900" s="661" t="s">
        <v>580</v>
      </c>
      <c r="B900" s="662" t="s">
        <v>581</v>
      </c>
      <c r="C900" s="663" t="s">
        <v>602</v>
      </c>
      <c r="D900" s="664" t="s">
        <v>2455</v>
      </c>
      <c r="E900" s="663" t="s">
        <v>6920</v>
      </c>
      <c r="F900" s="664" t="s">
        <v>6921</v>
      </c>
      <c r="G900" s="663" t="s">
        <v>5759</v>
      </c>
      <c r="H900" s="663" t="s">
        <v>5760</v>
      </c>
      <c r="I900" s="665">
        <v>1048.8</v>
      </c>
      <c r="J900" s="665">
        <v>1</v>
      </c>
      <c r="K900" s="666">
        <v>1048.8</v>
      </c>
    </row>
    <row r="901" spans="1:11" ht="14.4" customHeight="1" x14ac:dyDescent="0.3">
      <c r="A901" s="661" t="s">
        <v>580</v>
      </c>
      <c r="B901" s="662" t="s">
        <v>581</v>
      </c>
      <c r="C901" s="663" t="s">
        <v>602</v>
      </c>
      <c r="D901" s="664" t="s">
        <v>2455</v>
      </c>
      <c r="E901" s="663" t="s">
        <v>6920</v>
      </c>
      <c r="F901" s="664" t="s">
        <v>6921</v>
      </c>
      <c r="G901" s="663" t="s">
        <v>5761</v>
      </c>
      <c r="H901" s="663" t="s">
        <v>5762</v>
      </c>
      <c r="I901" s="665">
        <v>400.14</v>
      </c>
      <c r="J901" s="665">
        <v>1</v>
      </c>
      <c r="K901" s="666">
        <v>400.14</v>
      </c>
    </row>
    <row r="902" spans="1:11" ht="14.4" customHeight="1" x14ac:dyDescent="0.3">
      <c r="A902" s="661" t="s">
        <v>580</v>
      </c>
      <c r="B902" s="662" t="s">
        <v>581</v>
      </c>
      <c r="C902" s="663" t="s">
        <v>602</v>
      </c>
      <c r="D902" s="664" t="s">
        <v>2455</v>
      </c>
      <c r="E902" s="663" t="s">
        <v>6920</v>
      </c>
      <c r="F902" s="664" t="s">
        <v>6921</v>
      </c>
      <c r="G902" s="663" t="s">
        <v>5763</v>
      </c>
      <c r="H902" s="663" t="s">
        <v>5764</v>
      </c>
      <c r="I902" s="665">
        <v>400.14</v>
      </c>
      <c r="J902" s="665">
        <v>1</v>
      </c>
      <c r="K902" s="666">
        <v>400.14</v>
      </c>
    </row>
    <row r="903" spans="1:11" ht="14.4" customHeight="1" x14ac:dyDescent="0.3">
      <c r="A903" s="661" t="s">
        <v>580</v>
      </c>
      <c r="B903" s="662" t="s">
        <v>581</v>
      </c>
      <c r="C903" s="663" t="s">
        <v>602</v>
      </c>
      <c r="D903" s="664" t="s">
        <v>2455</v>
      </c>
      <c r="E903" s="663" t="s">
        <v>6920</v>
      </c>
      <c r="F903" s="664" t="s">
        <v>6921</v>
      </c>
      <c r="G903" s="663" t="s">
        <v>5765</v>
      </c>
      <c r="H903" s="663" t="s">
        <v>5766</v>
      </c>
      <c r="I903" s="665">
        <v>400.14</v>
      </c>
      <c r="J903" s="665">
        <v>1</v>
      </c>
      <c r="K903" s="666">
        <v>400.14</v>
      </c>
    </row>
    <row r="904" spans="1:11" ht="14.4" customHeight="1" x14ac:dyDescent="0.3">
      <c r="A904" s="661" t="s">
        <v>580</v>
      </c>
      <c r="B904" s="662" t="s">
        <v>581</v>
      </c>
      <c r="C904" s="663" t="s">
        <v>602</v>
      </c>
      <c r="D904" s="664" t="s">
        <v>2455</v>
      </c>
      <c r="E904" s="663" t="s">
        <v>6920</v>
      </c>
      <c r="F904" s="664" t="s">
        <v>6921</v>
      </c>
      <c r="G904" s="663" t="s">
        <v>5767</v>
      </c>
      <c r="H904" s="663" t="s">
        <v>5768</v>
      </c>
      <c r="I904" s="665">
        <v>400.14</v>
      </c>
      <c r="J904" s="665">
        <v>1</v>
      </c>
      <c r="K904" s="666">
        <v>400.14</v>
      </c>
    </row>
    <row r="905" spans="1:11" ht="14.4" customHeight="1" x14ac:dyDescent="0.3">
      <c r="A905" s="661" t="s">
        <v>580</v>
      </c>
      <c r="B905" s="662" t="s">
        <v>581</v>
      </c>
      <c r="C905" s="663" t="s">
        <v>602</v>
      </c>
      <c r="D905" s="664" t="s">
        <v>2455</v>
      </c>
      <c r="E905" s="663" t="s">
        <v>6920</v>
      </c>
      <c r="F905" s="664" t="s">
        <v>6921</v>
      </c>
      <c r="G905" s="663" t="s">
        <v>5769</v>
      </c>
      <c r="H905" s="663" t="s">
        <v>5770</v>
      </c>
      <c r="I905" s="665">
        <v>2808.68</v>
      </c>
      <c r="J905" s="665">
        <v>2</v>
      </c>
      <c r="K905" s="666">
        <v>5617.36</v>
      </c>
    </row>
    <row r="906" spans="1:11" ht="14.4" customHeight="1" x14ac:dyDescent="0.3">
      <c r="A906" s="661" t="s">
        <v>580</v>
      </c>
      <c r="B906" s="662" t="s">
        <v>581</v>
      </c>
      <c r="C906" s="663" t="s">
        <v>602</v>
      </c>
      <c r="D906" s="664" t="s">
        <v>2455</v>
      </c>
      <c r="E906" s="663" t="s">
        <v>6920</v>
      </c>
      <c r="F906" s="664" t="s">
        <v>6921</v>
      </c>
      <c r="G906" s="663" t="s">
        <v>5771</v>
      </c>
      <c r="H906" s="663" t="s">
        <v>5772</v>
      </c>
      <c r="I906" s="665">
        <v>10780</v>
      </c>
      <c r="J906" s="665">
        <v>2</v>
      </c>
      <c r="K906" s="666">
        <v>21560</v>
      </c>
    </row>
    <row r="907" spans="1:11" ht="14.4" customHeight="1" x14ac:dyDescent="0.3">
      <c r="A907" s="661" t="s">
        <v>580</v>
      </c>
      <c r="B907" s="662" t="s">
        <v>581</v>
      </c>
      <c r="C907" s="663" t="s">
        <v>602</v>
      </c>
      <c r="D907" s="664" t="s">
        <v>2455</v>
      </c>
      <c r="E907" s="663" t="s">
        <v>6920</v>
      </c>
      <c r="F907" s="664" t="s">
        <v>6921</v>
      </c>
      <c r="G907" s="663" t="s">
        <v>5773</v>
      </c>
      <c r="H907" s="663" t="s">
        <v>5774</v>
      </c>
      <c r="I907" s="665">
        <v>610.5</v>
      </c>
      <c r="J907" s="665">
        <v>1</v>
      </c>
      <c r="K907" s="666">
        <v>610.5</v>
      </c>
    </row>
    <row r="908" spans="1:11" ht="14.4" customHeight="1" x14ac:dyDescent="0.3">
      <c r="A908" s="661" t="s">
        <v>580</v>
      </c>
      <c r="B908" s="662" t="s">
        <v>581</v>
      </c>
      <c r="C908" s="663" t="s">
        <v>602</v>
      </c>
      <c r="D908" s="664" t="s">
        <v>2455</v>
      </c>
      <c r="E908" s="663" t="s">
        <v>6920</v>
      </c>
      <c r="F908" s="664" t="s">
        <v>6921</v>
      </c>
      <c r="G908" s="663" t="s">
        <v>5775</v>
      </c>
      <c r="H908" s="663" t="s">
        <v>5776</v>
      </c>
      <c r="I908" s="665">
        <v>610.5</v>
      </c>
      <c r="J908" s="665">
        <v>1</v>
      </c>
      <c r="K908" s="666">
        <v>610.5</v>
      </c>
    </row>
    <row r="909" spans="1:11" ht="14.4" customHeight="1" x14ac:dyDescent="0.3">
      <c r="A909" s="661" t="s">
        <v>580</v>
      </c>
      <c r="B909" s="662" t="s">
        <v>581</v>
      </c>
      <c r="C909" s="663" t="s">
        <v>602</v>
      </c>
      <c r="D909" s="664" t="s">
        <v>2455</v>
      </c>
      <c r="E909" s="663" t="s">
        <v>6920</v>
      </c>
      <c r="F909" s="664" t="s">
        <v>6921</v>
      </c>
      <c r="G909" s="663" t="s">
        <v>5777</v>
      </c>
      <c r="H909" s="663" t="s">
        <v>5778</v>
      </c>
      <c r="I909" s="665">
        <v>570</v>
      </c>
      <c r="J909" s="665">
        <v>1</v>
      </c>
      <c r="K909" s="666">
        <v>570</v>
      </c>
    </row>
    <row r="910" spans="1:11" ht="14.4" customHeight="1" x14ac:dyDescent="0.3">
      <c r="A910" s="661" t="s">
        <v>580</v>
      </c>
      <c r="B910" s="662" t="s">
        <v>581</v>
      </c>
      <c r="C910" s="663" t="s">
        <v>602</v>
      </c>
      <c r="D910" s="664" t="s">
        <v>2455</v>
      </c>
      <c r="E910" s="663" t="s">
        <v>6920</v>
      </c>
      <c r="F910" s="664" t="s">
        <v>6921</v>
      </c>
      <c r="G910" s="663" t="s">
        <v>5779</v>
      </c>
      <c r="H910" s="663" t="s">
        <v>5780</v>
      </c>
      <c r="I910" s="665">
        <v>1254</v>
      </c>
      <c r="J910" s="665">
        <v>2</v>
      </c>
      <c r="K910" s="666">
        <v>2508</v>
      </c>
    </row>
    <row r="911" spans="1:11" ht="14.4" customHeight="1" x14ac:dyDescent="0.3">
      <c r="A911" s="661" t="s">
        <v>580</v>
      </c>
      <c r="B911" s="662" t="s">
        <v>581</v>
      </c>
      <c r="C911" s="663" t="s">
        <v>602</v>
      </c>
      <c r="D911" s="664" t="s">
        <v>2455</v>
      </c>
      <c r="E911" s="663" t="s">
        <v>6920</v>
      </c>
      <c r="F911" s="664" t="s">
        <v>6921</v>
      </c>
      <c r="G911" s="663" t="s">
        <v>5781</v>
      </c>
      <c r="H911" s="663" t="s">
        <v>5782</v>
      </c>
      <c r="I911" s="665">
        <v>1254</v>
      </c>
      <c r="J911" s="665">
        <v>2</v>
      </c>
      <c r="K911" s="666">
        <v>2508</v>
      </c>
    </row>
    <row r="912" spans="1:11" ht="14.4" customHeight="1" x14ac:dyDescent="0.3">
      <c r="A912" s="661" t="s">
        <v>580</v>
      </c>
      <c r="B912" s="662" t="s">
        <v>581</v>
      </c>
      <c r="C912" s="663" t="s">
        <v>602</v>
      </c>
      <c r="D912" s="664" t="s">
        <v>2455</v>
      </c>
      <c r="E912" s="663" t="s">
        <v>6920</v>
      </c>
      <c r="F912" s="664" t="s">
        <v>6921</v>
      </c>
      <c r="G912" s="663" t="s">
        <v>5783</v>
      </c>
      <c r="H912" s="663" t="s">
        <v>5784</v>
      </c>
      <c r="I912" s="665">
        <v>1254</v>
      </c>
      <c r="J912" s="665">
        <v>1</v>
      </c>
      <c r="K912" s="666">
        <v>1254</v>
      </c>
    </row>
    <row r="913" spans="1:11" ht="14.4" customHeight="1" x14ac:dyDescent="0.3">
      <c r="A913" s="661" t="s">
        <v>580</v>
      </c>
      <c r="B913" s="662" t="s">
        <v>581</v>
      </c>
      <c r="C913" s="663" t="s">
        <v>602</v>
      </c>
      <c r="D913" s="664" t="s">
        <v>2455</v>
      </c>
      <c r="E913" s="663" t="s">
        <v>6920</v>
      </c>
      <c r="F913" s="664" t="s">
        <v>6921</v>
      </c>
      <c r="G913" s="663" t="s">
        <v>5785</v>
      </c>
      <c r="H913" s="663" t="s">
        <v>5786</v>
      </c>
      <c r="I913" s="665">
        <v>1254</v>
      </c>
      <c r="J913" s="665">
        <v>1</v>
      </c>
      <c r="K913" s="666">
        <v>1254</v>
      </c>
    </row>
    <row r="914" spans="1:11" ht="14.4" customHeight="1" x14ac:dyDescent="0.3">
      <c r="A914" s="661" t="s">
        <v>580</v>
      </c>
      <c r="B914" s="662" t="s">
        <v>581</v>
      </c>
      <c r="C914" s="663" t="s">
        <v>602</v>
      </c>
      <c r="D914" s="664" t="s">
        <v>2455</v>
      </c>
      <c r="E914" s="663" t="s">
        <v>6920</v>
      </c>
      <c r="F914" s="664" t="s">
        <v>6921</v>
      </c>
      <c r="G914" s="663" t="s">
        <v>5787</v>
      </c>
      <c r="H914" s="663" t="s">
        <v>5788</v>
      </c>
      <c r="I914" s="665">
        <v>9000.2999999999993</v>
      </c>
      <c r="J914" s="665">
        <v>1</v>
      </c>
      <c r="K914" s="666">
        <v>9000.2999999999993</v>
      </c>
    </row>
    <row r="915" spans="1:11" ht="14.4" customHeight="1" x14ac:dyDescent="0.3">
      <c r="A915" s="661" t="s">
        <v>580</v>
      </c>
      <c r="B915" s="662" t="s">
        <v>581</v>
      </c>
      <c r="C915" s="663" t="s">
        <v>602</v>
      </c>
      <c r="D915" s="664" t="s">
        <v>2455</v>
      </c>
      <c r="E915" s="663" t="s">
        <v>6920</v>
      </c>
      <c r="F915" s="664" t="s">
        <v>6921</v>
      </c>
      <c r="G915" s="663" t="s">
        <v>5789</v>
      </c>
      <c r="H915" s="663" t="s">
        <v>5790</v>
      </c>
      <c r="I915" s="665">
        <v>90.8</v>
      </c>
      <c r="J915" s="665">
        <v>1</v>
      </c>
      <c r="K915" s="666">
        <v>90.8</v>
      </c>
    </row>
    <row r="916" spans="1:11" ht="14.4" customHeight="1" x14ac:dyDescent="0.3">
      <c r="A916" s="661" t="s">
        <v>580</v>
      </c>
      <c r="B916" s="662" t="s">
        <v>581</v>
      </c>
      <c r="C916" s="663" t="s">
        <v>602</v>
      </c>
      <c r="D916" s="664" t="s">
        <v>2455</v>
      </c>
      <c r="E916" s="663" t="s">
        <v>6920</v>
      </c>
      <c r="F916" s="664" t="s">
        <v>6921</v>
      </c>
      <c r="G916" s="663" t="s">
        <v>5791</v>
      </c>
      <c r="H916" s="663" t="s">
        <v>5792</v>
      </c>
      <c r="I916" s="665">
        <v>1048.8</v>
      </c>
      <c r="J916" s="665">
        <v>1</v>
      </c>
      <c r="K916" s="666">
        <v>1048.8</v>
      </c>
    </row>
    <row r="917" spans="1:11" ht="14.4" customHeight="1" x14ac:dyDescent="0.3">
      <c r="A917" s="661" t="s">
        <v>580</v>
      </c>
      <c r="B917" s="662" t="s">
        <v>581</v>
      </c>
      <c r="C917" s="663" t="s">
        <v>602</v>
      </c>
      <c r="D917" s="664" t="s">
        <v>2455</v>
      </c>
      <c r="E917" s="663" t="s">
        <v>6920</v>
      </c>
      <c r="F917" s="664" t="s">
        <v>6921</v>
      </c>
      <c r="G917" s="663" t="s">
        <v>5793</v>
      </c>
      <c r="H917" s="663" t="s">
        <v>5794</v>
      </c>
      <c r="I917" s="665">
        <v>400.14</v>
      </c>
      <c r="J917" s="665">
        <v>1</v>
      </c>
      <c r="K917" s="666">
        <v>400.14</v>
      </c>
    </row>
    <row r="918" spans="1:11" ht="14.4" customHeight="1" x14ac:dyDescent="0.3">
      <c r="A918" s="661" t="s">
        <v>580</v>
      </c>
      <c r="B918" s="662" t="s">
        <v>581</v>
      </c>
      <c r="C918" s="663" t="s">
        <v>602</v>
      </c>
      <c r="D918" s="664" t="s">
        <v>2455</v>
      </c>
      <c r="E918" s="663" t="s">
        <v>6920</v>
      </c>
      <c r="F918" s="664" t="s">
        <v>6921</v>
      </c>
      <c r="G918" s="663" t="s">
        <v>5795</v>
      </c>
      <c r="H918" s="663" t="s">
        <v>5796</v>
      </c>
      <c r="I918" s="665">
        <v>1048.8</v>
      </c>
      <c r="J918" s="665">
        <v>1</v>
      </c>
      <c r="K918" s="666">
        <v>1048.8</v>
      </c>
    </row>
    <row r="919" spans="1:11" ht="14.4" customHeight="1" x14ac:dyDescent="0.3">
      <c r="A919" s="661" t="s">
        <v>580</v>
      </c>
      <c r="B919" s="662" t="s">
        <v>581</v>
      </c>
      <c r="C919" s="663" t="s">
        <v>602</v>
      </c>
      <c r="D919" s="664" t="s">
        <v>2455</v>
      </c>
      <c r="E919" s="663" t="s">
        <v>6920</v>
      </c>
      <c r="F919" s="664" t="s">
        <v>6921</v>
      </c>
      <c r="G919" s="663" t="s">
        <v>5797</v>
      </c>
      <c r="H919" s="663" t="s">
        <v>5798</v>
      </c>
      <c r="I919" s="665">
        <v>4804.7</v>
      </c>
      <c r="J919" s="665">
        <v>1</v>
      </c>
      <c r="K919" s="666">
        <v>4804.7</v>
      </c>
    </row>
    <row r="920" spans="1:11" ht="14.4" customHeight="1" x14ac:dyDescent="0.3">
      <c r="A920" s="661" t="s">
        <v>580</v>
      </c>
      <c r="B920" s="662" t="s">
        <v>581</v>
      </c>
      <c r="C920" s="663" t="s">
        <v>602</v>
      </c>
      <c r="D920" s="664" t="s">
        <v>2455</v>
      </c>
      <c r="E920" s="663" t="s">
        <v>6920</v>
      </c>
      <c r="F920" s="664" t="s">
        <v>6921</v>
      </c>
      <c r="G920" s="663" t="s">
        <v>5799</v>
      </c>
      <c r="H920" s="663" t="s">
        <v>5800</v>
      </c>
      <c r="I920" s="665">
        <v>5146.25</v>
      </c>
      <c r="J920" s="665">
        <v>1</v>
      </c>
      <c r="K920" s="666">
        <v>5146.25</v>
      </c>
    </row>
    <row r="921" spans="1:11" ht="14.4" customHeight="1" x14ac:dyDescent="0.3">
      <c r="A921" s="661" t="s">
        <v>580</v>
      </c>
      <c r="B921" s="662" t="s">
        <v>581</v>
      </c>
      <c r="C921" s="663" t="s">
        <v>602</v>
      </c>
      <c r="D921" s="664" t="s">
        <v>2455</v>
      </c>
      <c r="E921" s="663" t="s">
        <v>6920</v>
      </c>
      <c r="F921" s="664" t="s">
        <v>6921</v>
      </c>
      <c r="G921" s="663" t="s">
        <v>5801</v>
      </c>
      <c r="H921" s="663" t="s">
        <v>5802</v>
      </c>
      <c r="I921" s="665">
        <v>8605.66</v>
      </c>
      <c r="J921" s="665">
        <v>1</v>
      </c>
      <c r="K921" s="666">
        <v>8605.66</v>
      </c>
    </row>
    <row r="922" spans="1:11" ht="14.4" customHeight="1" x14ac:dyDescent="0.3">
      <c r="A922" s="661" t="s">
        <v>580</v>
      </c>
      <c r="B922" s="662" t="s">
        <v>581</v>
      </c>
      <c r="C922" s="663" t="s">
        <v>602</v>
      </c>
      <c r="D922" s="664" t="s">
        <v>2455</v>
      </c>
      <c r="E922" s="663" t="s">
        <v>6920</v>
      </c>
      <c r="F922" s="664" t="s">
        <v>6921</v>
      </c>
      <c r="G922" s="663" t="s">
        <v>5803</v>
      </c>
      <c r="H922" s="663" t="s">
        <v>5804</v>
      </c>
      <c r="I922" s="665">
        <v>8099.45</v>
      </c>
      <c r="J922" s="665">
        <v>1</v>
      </c>
      <c r="K922" s="666">
        <v>8099.45</v>
      </c>
    </row>
    <row r="923" spans="1:11" ht="14.4" customHeight="1" x14ac:dyDescent="0.3">
      <c r="A923" s="661" t="s">
        <v>580</v>
      </c>
      <c r="B923" s="662" t="s">
        <v>581</v>
      </c>
      <c r="C923" s="663" t="s">
        <v>602</v>
      </c>
      <c r="D923" s="664" t="s">
        <v>2455</v>
      </c>
      <c r="E923" s="663" t="s">
        <v>6920</v>
      </c>
      <c r="F923" s="664" t="s">
        <v>6921</v>
      </c>
      <c r="G923" s="663" t="s">
        <v>5805</v>
      </c>
      <c r="H923" s="663" t="s">
        <v>5806</v>
      </c>
      <c r="I923" s="665">
        <v>846.99</v>
      </c>
      <c r="J923" s="665">
        <v>5</v>
      </c>
      <c r="K923" s="666">
        <v>4234.93</v>
      </c>
    </row>
    <row r="924" spans="1:11" ht="14.4" customHeight="1" x14ac:dyDescent="0.3">
      <c r="A924" s="661" t="s">
        <v>580</v>
      </c>
      <c r="B924" s="662" t="s">
        <v>581</v>
      </c>
      <c r="C924" s="663" t="s">
        <v>602</v>
      </c>
      <c r="D924" s="664" t="s">
        <v>2455</v>
      </c>
      <c r="E924" s="663" t="s">
        <v>6920</v>
      </c>
      <c r="F924" s="664" t="s">
        <v>6921</v>
      </c>
      <c r="G924" s="663" t="s">
        <v>5807</v>
      </c>
      <c r="H924" s="663" t="s">
        <v>5808</v>
      </c>
      <c r="I924" s="665">
        <v>1907.47</v>
      </c>
      <c r="J924" s="665">
        <v>1</v>
      </c>
      <c r="K924" s="666">
        <v>1907.47</v>
      </c>
    </row>
    <row r="925" spans="1:11" ht="14.4" customHeight="1" x14ac:dyDescent="0.3">
      <c r="A925" s="661" t="s">
        <v>580</v>
      </c>
      <c r="B925" s="662" t="s">
        <v>581</v>
      </c>
      <c r="C925" s="663" t="s">
        <v>602</v>
      </c>
      <c r="D925" s="664" t="s">
        <v>2455</v>
      </c>
      <c r="E925" s="663" t="s">
        <v>6920</v>
      </c>
      <c r="F925" s="664" t="s">
        <v>6921</v>
      </c>
      <c r="G925" s="663" t="s">
        <v>5809</v>
      </c>
      <c r="H925" s="663" t="s">
        <v>5810</v>
      </c>
      <c r="I925" s="665">
        <v>144.79</v>
      </c>
      <c r="J925" s="665">
        <v>5</v>
      </c>
      <c r="K925" s="666">
        <v>723.95</v>
      </c>
    </row>
    <row r="926" spans="1:11" ht="14.4" customHeight="1" x14ac:dyDescent="0.3">
      <c r="A926" s="661" t="s">
        <v>580</v>
      </c>
      <c r="B926" s="662" t="s">
        <v>581</v>
      </c>
      <c r="C926" s="663" t="s">
        <v>602</v>
      </c>
      <c r="D926" s="664" t="s">
        <v>2455</v>
      </c>
      <c r="E926" s="663" t="s">
        <v>6920</v>
      </c>
      <c r="F926" s="664" t="s">
        <v>6921</v>
      </c>
      <c r="G926" s="663" t="s">
        <v>5811</v>
      </c>
      <c r="H926" s="663" t="s">
        <v>5812</v>
      </c>
      <c r="I926" s="665">
        <v>193.8</v>
      </c>
      <c r="J926" s="665">
        <v>3</v>
      </c>
      <c r="K926" s="666">
        <v>581.4</v>
      </c>
    </row>
    <row r="927" spans="1:11" ht="14.4" customHeight="1" x14ac:dyDescent="0.3">
      <c r="A927" s="661" t="s">
        <v>580</v>
      </c>
      <c r="B927" s="662" t="s">
        <v>581</v>
      </c>
      <c r="C927" s="663" t="s">
        <v>602</v>
      </c>
      <c r="D927" s="664" t="s">
        <v>2455</v>
      </c>
      <c r="E927" s="663" t="s">
        <v>6920</v>
      </c>
      <c r="F927" s="664" t="s">
        <v>6921</v>
      </c>
      <c r="G927" s="663" t="s">
        <v>5813</v>
      </c>
      <c r="H927" s="663" t="s">
        <v>5814</v>
      </c>
      <c r="I927" s="665">
        <v>3203.65</v>
      </c>
      <c r="J927" s="665">
        <v>1</v>
      </c>
      <c r="K927" s="666">
        <v>3203.65</v>
      </c>
    </row>
    <row r="928" spans="1:11" ht="14.4" customHeight="1" x14ac:dyDescent="0.3">
      <c r="A928" s="661" t="s">
        <v>580</v>
      </c>
      <c r="B928" s="662" t="s">
        <v>581</v>
      </c>
      <c r="C928" s="663" t="s">
        <v>602</v>
      </c>
      <c r="D928" s="664" t="s">
        <v>2455</v>
      </c>
      <c r="E928" s="663" t="s">
        <v>6920</v>
      </c>
      <c r="F928" s="664" t="s">
        <v>6921</v>
      </c>
      <c r="G928" s="663" t="s">
        <v>5815</v>
      </c>
      <c r="H928" s="663" t="s">
        <v>5816</v>
      </c>
      <c r="I928" s="665">
        <v>3761.98</v>
      </c>
      <c r="J928" s="665">
        <v>1</v>
      </c>
      <c r="K928" s="666">
        <v>3761.98</v>
      </c>
    </row>
    <row r="929" spans="1:11" ht="14.4" customHeight="1" x14ac:dyDescent="0.3">
      <c r="A929" s="661" t="s">
        <v>580</v>
      </c>
      <c r="B929" s="662" t="s">
        <v>581</v>
      </c>
      <c r="C929" s="663" t="s">
        <v>602</v>
      </c>
      <c r="D929" s="664" t="s">
        <v>2455</v>
      </c>
      <c r="E929" s="663" t="s">
        <v>6920</v>
      </c>
      <c r="F929" s="664" t="s">
        <v>6921</v>
      </c>
      <c r="G929" s="663" t="s">
        <v>5817</v>
      </c>
      <c r="H929" s="663" t="s">
        <v>5818</v>
      </c>
      <c r="I929" s="665">
        <v>610.5</v>
      </c>
      <c r="J929" s="665">
        <v>1</v>
      </c>
      <c r="K929" s="666">
        <v>610.5</v>
      </c>
    </row>
    <row r="930" spans="1:11" ht="14.4" customHeight="1" x14ac:dyDescent="0.3">
      <c r="A930" s="661" t="s">
        <v>580</v>
      </c>
      <c r="B930" s="662" t="s">
        <v>581</v>
      </c>
      <c r="C930" s="663" t="s">
        <v>602</v>
      </c>
      <c r="D930" s="664" t="s">
        <v>2455</v>
      </c>
      <c r="E930" s="663" t="s">
        <v>6922</v>
      </c>
      <c r="F930" s="664" t="s">
        <v>6923</v>
      </c>
      <c r="G930" s="663" t="s">
        <v>5819</v>
      </c>
      <c r="H930" s="663" t="s">
        <v>5820</v>
      </c>
      <c r="I930" s="665">
        <v>23660.299999999992</v>
      </c>
      <c r="J930" s="665">
        <v>12</v>
      </c>
      <c r="K930" s="666">
        <v>283923.59999999992</v>
      </c>
    </row>
    <row r="931" spans="1:11" ht="14.4" customHeight="1" x14ac:dyDescent="0.3">
      <c r="A931" s="661" t="s">
        <v>580</v>
      </c>
      <c r="B931" s="662" t="s">
        <v>581</v>
      </c>
      <c r="C931" s="663" t="s">
        <v>602</v>
      </c>
      <c r="D931" s="664" t="s">
        <v>2455</v>
      </c>
      <c r="E931" s="663" t="s">
        <v>6922</v>
      </c>
      <c r="F931" s="664" t="s">
        <v>6923</v>
      </c>
      <c r="G931" s="663" t="s">
        <v>5821</v>
      </c>
      <c r="H931" s="663" t="s">
        <v>5822</v>
      </c>
      <c r="I931" s="665">
        <v>23660.299999999992</v>
      </c>
      <c r="J931" s="665">
        <v>15</v>
      </c>
      <c r="K931" s="666">
        <v>354904.49999999988</v>
      </c>
    </row>
    <row r="932" spans="1:11" ht="14.4" customHeight="1" x14ac:dyDescent="0.3">
      <c r="A932" s="661" t="s">
        <v>580</v>
      </c>
      <c r="B932" s="662" t="s">
        <v>581</v>
      </c>
      <c r="C932" s="663" t="s">
        <v>602</v>
      </c>
      <c r="D932" s="664" t="s">
        <v>2455</v>
      </c>
      <c r="E932" s="663" t="s">
        <v>6922</v>
      </c>
      <c r="F932" s="664" t="s">
        <v>6923</v>
      </c>
      <c r="G932" s="663" t="s">
        <v>5823</v>
      </c>
      <c r="H932" s="663" t="s">
        <v>5824</v>
      </c>
      <c r="I932" s="665">
        <v>23660.299999999996</v>
      </c>
      <c r="J932" s="665">
        <v>7</v>
      </c>
      <c r="K932" s="666">
        <v>165622.09999999998</v>
      </c>
    </row>
    <row r="933" spans="1:11" ht="14.4" customHeight="1" x14ac:dyDescent="0.3">
      <c r="A933" s="661" t="s">
        <v>580</v>
      </c>
      <c r="B933" s="662" t="s">
        <v>581</v>
      </c>
      <c r="C933" s="663" t="s">
        <v>602</v>
      </c>
      <c r="D933" s="664" t="s">
        <v>2455</v>
      </c>
      <c r="E933" s="663" t="s">
        <v>6922</v>
      </c>
      <c r="F933" s="664" t="s">
        <v>6923</v>
      </c>
      <c r="G933" s="663" t="s">
        <v>5825</v>
      </c>
      <c r="H933" s="663" t="s">
        <v>5826</v>
      </c>
      <c r="I933" s="665">
        <v>43570.49</v>
      </c>
      <c r="J933" s="665">
        <v>2</v>
      </c>
      <c r="K933" s="666">
        <v>87140.98</v>
      </c>
    </row>
    <row r="934" spans="1:11" ht="14.4" customHeight="1" x14ac:dyDescent="0.3">
      <c r="A934" s="661" t="s">
        <v>580</v>
      </c>
      <c r="B934" s="662" t="s">
        <v>581</v>
      </c>
      <c r="C934" s="663" t="s">
        <v>602</v>
      </c>
      <c r="D934" s="664" t="s">
        <v>2455</v>
      </c>
      <c r="E934" s="663" t="s">
        <v>6922</v>
      </c>
      <c r="F934" s="664" t="s">
        <v>6923</v>
      </c>
      <c r="G934" s="663" t="s">
        <v>5827</v>
      </c>
      <c r="H934" s="663" t="s">
        <v>5828</v>
      </c>
      <c r="I934" s="665">
        <v>43570.49</v>
      </c>
      <c r="J934" s="665">
        <v>3</v>
      </c>
      <c r="K934" s="666">
        <v>130711.47</v>
      </c>
    </row>
    <row r="935" spans="1:11" ht="14.4" customHeight="1" x14ac:dyDescent="0.3">
      <c r="A935" s="661" t="s">
        <v>580</v>
      </c>
      <c r="B935" s="662" t="s">
        <v>581</v>
      </c>
      <c r="C935" s="663" t="s">
        <v>602</v>
      </c>
      <c r="D935" s="664" t="s">
        <v>2455</v>
      </c>
      <c r="E935" s="663" t="s">
        <v>6922</v>
      </c>
      <c r="F935" s="664" t="s">
        <v>6923</v>
      </c>
      <c r="G935" s="663" t="s">
        <v>5829</v>
      </c>
      <c r="H935" s="663" t="s">
        <v>5830</v>
      </c>
      <c r="I935" s="665">
        <v>13883.47</v>
      </c>
      <c r="J935" s="665">
        <v>1</v>
      </c>
      <c r="K935" s="666">
        <v>13883.47</v>
      </c>
    </row>
    <row r="936" spans="1:11" ht="14.4" customHeight="1" x14ac:dyDescent="0.3">
      <c r="A936" s="661" t="s">
        <v>580</v>
      </c>
      <c r="B936" s="662" t="s">
        <v>581</v>
      </c>
      <c r="C936" s="663" t="s">
        <v>602</v>
      </c>
      <c r="D936" s="664" t="s">
        <v>2455</v>
      </c>
      <c r="E936" s="663" t="s">
        <v>6922</v>
      </c>
      <c r="F936" s="664" t="s">
        <v>6923</v>
      </c>
      <c r="G936" s="663" t="s">
        <v>5831</v>
      </c>
      <c r="H936" s="663" t="s">
        <v>5832</v>
      </c>
      <c r="I936" s="665">
        <v>13883.47</v>
      </c>
      <c r="J936" s="665">
        <v>15</v>
      </c>
      <c r="K936" s="666">
        <v>208252.05</v>
      </c>
    </row>
    <row r="937" spans="1:11" ht="14.4" customHeight="1" x14ac:dyDescent="0.3">
      <c r="A937" s="661" t="s">
        <v>580</v>
      </c>
      <c r="B937" s="662" t="s">
        <v>581</v>
      </c>
      <c r="C937" s="663" t="s">
        <v>602</v>
      </c>
      <c r="D937" s="664" t="s">
        <v>2455</v>
      </c>
      <c r="E937" s="663" t="s">
        <v>6922</v>
      </c>
      <c r="F937" s="664" t="s">
        <v>6923</v>
      </c>
      <c r="G937" s="663" t="s">
        <v>5833</v>
      </c>
      <c r="H937" s="663" t="s">
        <v>5834</v>
      </c>
      <c r="I937" s="665">
        <v>13883.47</v>
      </c>
      <c r="J937" s="665">
        <v>6</v>
      </c>
      <c r="K937" s="666">
        <v>83300.819999999992</v>
      </c>
    </row>
    <row r="938" spans="1:11" ht="14.4" customHeight="1" x14ac:dyDescent="0.3">
      <c r="A938" s="661" t="s">
        <v>580</v>
      </c>
      <c r="B938" s="662" t="s">
        <v>581</v>
      </c>
      <c r="C938" s="663" t="s">
        <v>602</v>
      </c>
      <c r="D938" s="664" t="s">
        <v>2455</v>
      </c>
      <c r="E938" s="663" t="s">
        <v>6922</v>
      </c>
      <c r="F938" s="664" t="s">
        <v>6923</v>
      </c>
      <c r="G938" s="663" t="s">
        <v>5835</v>
      </c>
      <c r="H938" s="663" t="s">
        <v>5836</v>
      </c>
      <c r="I938" s="665">
        <v>236.42</v>
      </c>
      <c r="J938" s="665">
        <v>4</v>
      </c>
      <c r="K938" s="666">
        <v>945.68</v>
      </c>
    </row>
    <row r="939" spans="1:11" ht="14.4" customHeight="1" x14ac:dyDescent="0.3">
      <c r="A939" s="661" t="s">
        <v>580</v>
      </c>
      <c r="B939" s="662" t="s">
        <v>581</v>
      </c>
      <c r="C939" s="663" t="s">
        <v>602</v>
      </c>
      <c r="D939" s="664" t="s">
        <v>2455</v>
      </c>
      <c r="E939" s="663" t="s">
        <v>6922</v>
      </c>
      <c r="F939" s="664" t="s">
        <v>6923</v>
      </c>
      <c r="G939" s="663" t="s">
        <v>5837</v>
      </c>
      <c r="H939" s="663" t="s">
        <v>5838</v>
      </c>
      <c r="I939" s="665">
        <v>13840.58</v>
      </c>
      <c r="J939" s="665">
        <v>25</v>
      </c>
      <c r="K939" s="666">
        <v>346014.5</v>
      </c>
    </row>
    <row r="940" spans="1:11" ht="14.4" customHeight="1" x14ac:dyDescent="0.3">
      <c r="A940" s="661" t="s">
        <v>580</v>
      </c>
      <c r="B940" s="662" t="s">
        <v>581</v>
      </c>
      <c r="C940" s="663" t="s">
        <v>602</v>
      </c>
      <c r="D940" s="664" t="s">
        <v>2455</v>
      </c>
      <c r="E940" s="663" t="s">
        <v>6922</v>
      </c>
      <c r="F940" s="664" t="s">
        <v>6923</v>
      </c>
      <c r="G940" s="663" t="s">
        <v>5839</v>
      </c>
      <c r="H940" s="663" t="s">
        <v>5840</v>
      </c>
      <c r="I940" s="665">
        <v>13840.579999999994</v>
      </c>
      <c r="J940" s="665">
        <v>17</v>
      </c>
      <c r="K940" s="666">
        <v>235289.8599999999</v>
      </c>
    </row>
    <row r="941" spans="1:11" ht="14.4" customHeight="1" x14ac:dyDescent="0.3">
      <c r="A941" s="661" t="s">
        <v>580</v>
      </c>
      <c r="B941" s="662" t="s">
        <v>581</v>
      </c>
      <c r="C941" s="663" t="s">
        <v>602</v>
      </c>
      <c r="D941" s="664" t="s">
        <v>2455</v>
      </c>
      <c r="E941" s="663" t="s">
        <v>6922</v>
      </c>
      <c r="F941" s="664" t="s">
        <v>6923</v>
      </c>
      <c r="G941" s="663" t="s">
        <v>5841</v>
      </c>
      <c r="H941" s="663" t="s">
        <v>5842</v>
      </c>
      <c r="I941" s="665">
        <v>13840.58</v>
      </c>
      <c r="J941" s="665">
        <v>24</v>
      </c>
      <c r="K941" s="666">
        <v>332173.92</v>
      </c>
    </row>
    <row r="942" spans="1:11" ht="14.4" customHeight="1" x14ac:dyDescent="0.3">
      <c r="A942" s="661" t="s">
        <v>580</v>
      </c>
      <c r="B942" s="662" t="s">
        <v>581</v>
      </c>
      <c r="C942" s="663" t="s">
        <v>602</v>
      </c>
      <c r="D942" s="664" t="s">
        <v>2455</v>
      </c>
      <c r="E942" s="663" t="s">
        <v>6922</v>
      </c>
      <c r="F942" s="664" t="s">
        <v>6923</v>
      </c>
      <c r="G942" s="663" t="s">
        <v>5843</v>
      </c>
      <c r="H942" s="663" t="s">
        <v>5844</v>
      </c>
      <c r="I942" s="665">
        <v>13840.579999999996</v>
      </c>
      <c r="J942" s="665">
        <v>13</v>
      </c>
      <c r="K942" s="666">
        <v>179927.53999999995</v>
      </c>
    </row>
    <row r="943" spans="1:11" ht="14.4" customHeight="1" x14ac:dyDescent="0.3">
      <c r="A943" s="661" t="s">
        <v>580</v>
      </c>
      <c r="B943" s="662" t="s">
        <v>581</v>
      </c>
      <c r="C943" s="663" t="s">
        <v>602</v>
      </c>
      <c r="D943" s="664" t="s">
        <v>2455</v>
      </c>
      <c r="E943" s="663" t="s">
        <v>6922</v>
      </c>
      <c r="F943" s="664" t="s">
        <v>6923</v>
      </c>
      <c r="G943" s="663" t="s">
        <v>5845</v>
      </c>
      <c r="H943" s="663" t="s">
        <v>5846</v>
      </c>
      <c r="I943" s="665">
        <v>13840.58</v>
      </c>
      <c r="J943" s="665">
        <v>3</v>
      </c>
      <c r="K943" s="666">
        <v>41521.74</v>
      </c>
    </row>
    <row r="944" spans="1:11" ht="14.4" customHeight="1" x14ac:dyDescent="0.3">
      <c r="A944" s="661" t="s">
        <v>580</v>
      </c>
      <c r="B944" s="662" t="s">
        <v>581</v>
      </c>
      <c r="C944" s="663" t="s">
        <v>602</v>
      </c>
      <c r="D944" s="664" t="s">
        <v>2455</v>
      </c>
      <c r="E944" s="663" t="s">
        <v>6922</v>
      </c>
      <c r="F944" s="664" t="s">
        <v>6923</v>
      </c>
      <c r="G944" s="663" t="s">
        <v>5847</v>
      </c>
      <c r="H944" s="663" t="s">
        <v>5848</v>
      </c>
      <c r="I944" s="665">
        <v>279.3</v>
      </c>
      <c r="J944" s="665">
        <v>5</v>
      </c>
      <c r="K944" s="666">
        <v>1396.5</v>
      </c>
    </row>
    <row r="945" spans="1:11" ht="14.4" customHeight="1" x14ac:dyDescent="0.3">
      <c r="A945" s="661" t="s">
        <v>580</v>
      </c>
      <c r="B945" s="662" t="s">
        <v>581</v>
      </c>
      <c r="C945" s="663" t="s">
        <v>602</v>
      </c>
      <c r="D945" s="664" t="s">
        <v>2455</v>
      </c>
      <c r="E945" s="663" t="s">
        <v>6922</v>
      </c>
      <c r="F945" s="664" t="s">
        <v>6923</v>
      </c>
      <c r="G945" s="663" t="s">
        <v>5849</v>
      </c>
      <c r="H945" s="663" t="s">
        <v>5850</v>
      </c>
      <c r="I945" s="665">
        <v>8027.68</v>
      </c>
      <c r="J945" s="665">
        <v>6</v>
      </c>
      <c r="K945" s="666">
        <v>48166.080000000002</v>
      </c>
    </row>
    <row r="946" spans="1:11" ht="14.4" customHeight="1" x14ac:dyDescent="0.3">
      <c r="A946" s="661" t="s">
        <v>580</v>
      </c>
      <c r="B946" s="662" t="s">
        <v>581</v>
      </c>
      <c r="C946" s="663" t="s">
        <v>602</v>
      </c>
      <c r="D946" s="664" t="s">
        <v>2455</v>
      </c>
      <c r="E946" s="663" t="s">
        <v>6922</v>
      </c>
      <c r="F946" s="664" t="s">
        <v>6923</v>
      </c>
      <c r="G946" s="663" t="s">
        <v>5851</v>
      </c>
      <c r="H946" s="663" t="s">
        <v>5852</v>
      </c>
      <c r="I946" s="665">
        <v>8027.6799999999957</v>
      </c>
      <c r="J946" s="665">
        <v>23</v>
      </c>
      <c r="K946" s="666">
        <v>184636.6399999999</v>
      </c>
    </row>
    <row r="947" spans="1:11" ht="14.4" customHeight="1" x14ac:dyDescent="0.3">
      <c r="A947" s="661" t="s">
        <v>580</v>
      </c>
      <c r="B947" s="662" t="s">
        <v>581</v>
      </c>
      <c r="C947" s="663" t="s">
        <v>602</v>
      </c>
      <c r="D947" s="664" t="s">
        <v>2455</v>
      </c>
      <c r="E947" s="663" t="s">
        <v>6922</v>
      </c>
      <c r="F947" s="664" t="s">
        <v>6923</v>
      </c>
      <c r="G947" s="663" t="s">
        <v>5853</v>
      </c>
      <c r="H947" s="663" t="s">
        <v>5854</v>
      </c>
      <c r="I947" s="665">
        <v>8027.6798611111108</v>
      </c>
      <c r="J947" s="665">
        <v>72</v>
      </c>
      <c r="K947" s="666">
        <v>577992.94999999995</v>
      </c>
    </row>
    <row r="948" spans="1:11" ht="14.4" customHeight="1" x14ac:dyDescent="0.3">
      <c r="A948" s="661" t="s">
        <v>580</v>
      </c>
      <c r="B948" s="662" t="s">
        <v>581</v>
      </c>
      <c r="C948" s="663" t="s">
        <v>602</v>
      </c>
      <c r="D948" s="664" t="s">
        <v>2455</v>
      </c>
      <c r="E948" s="663" t="s">
        <v>6922</v>
      </c>
      <c r="F948" s="664" t="s">
        <v>6923</v>
      </c>
      <c r="G948" s="663" t="s">
        <v>5855</v>
      </c>
      <c r="H948" s="663" t="s">
        <v>5856</v>
      </c>
      <c r="I948" s="665">
        <v>8027.6799999999939</v>
      </c>
      <c r="J948" s="665">
        <v>63</v>
      </c>
      <c r="K948" s="666">
        <v>505743.83999999962</v>
      </c>
    </row>
    <row r="949" spans="1:11" ht="14.4" customHeight="1" x14ac:dyDescent="0.3">
      <c r="A949" s="661" t="s">
        <v>580</v>
      </c>
      <c r="B949" s="662" t="s">
        <v>581</v>
      </c>
      <c r="C949" s="663" t="s">
        <v>602</v>
      </c>
      <c r="D949" s="664" t="s">
        <v>2455</v>
      </c>
      <c r="E949" s="663" t="s">
        <v>6922</v>
      </c>
      <c r="F949" s="664" t="s">
        <v>6923</v>
      </c>
      <c r="G949" s="663" t="s">
        <v>5857</v>
      </c>
      <c r="H949" s="663" t="s">
        <v>5858</v>
      </c>
      <c r="I949" s="665">
        <v>8027.6799999999948</v>
      </c>
      <c r="J949" s="665">
        <v>26</v>
      </c>
      <c r="K949" s="666">
        <v>208719.67999999988</v>
      </c>
    </row>
    <row r="950" spans="1:11" ht="14.4" customHeight="1" x14ac:dyDescent="0.3">
      <c r="A950" s="661" t="s">
        <v>580</v>
      </c>
      <c r="B950" s="662" t="s">
        <v>581</v>
      </c>
      <c r="C950" s="663" t="s">
        <v>602</v>
      </c>
      <c r="D950" s="664" t="s">
        <v>2455</v>
      </c>
      <c r="E950" s="663" t="s">
        <v>6922</v>
      </c>
      <c r="F950" s="664" t="s">
        <v>6923</v>
      </c>
      <c r="G950" s="663" t="s">
        <v>5859</v>
      </c>
      <c r="H950" s="663" t="s">
        <v>5860</v>
      </c>
      <c r="I950" s="665">
        <v>453.52999999999992</v>
      </c>
      <c r="J950" s="665">
        <v>22</v>
      </c>
      <c r="K950" s="666">
        <v>9977.659999999998</v>
      </c>
    </row>
    <row r="951" spans="1:11" ht="14.4" customHeight="1" x14ac:dyDescent="0.3">
      <c r="A951" s="661" t="s">
        <v>580</v>
      </c>
      <c r="B951" s="662" t="s">
        <v>581</v>
      </c>
      <c r="C951" s="663" t="s">
        <v>602</v>
      </c>
      <c r="D951" s="664" t="s">
        <v>2455</v>
      </c>
      <c r="E951" s="663" t="s">
        <v>6922</v>
      </c>
      <c r="F951" s="664" t="s">
        <v>6923</v>
      </c>
      <c r="G951" s="663" t="s">
        <v>5861</v>
      </c>
      <c r="H951" s="663" t="s">
        <v>5862</v>
      </c>
      <c r="I951" s="665">
        <v>453.52999999999957</v>
      </c>
      <c r="J951" s="665">
        <v>71</v>
      </c>
      <c r="K951" s="666">
        <v>32200.629999999968</v>
      </c>
    </row>
    <row r="952" spans="1:11" ht="14.4" customHeight="1" x14ac:dyDescent="0.3">
      <c r="A952" s="661" t="s">
        <v>580</v>
      </c>
      <c r="B952" s="662" t="s">
        <v>581</v>
      </c>
      <c r="C952" s="663" t="s">
        <v>602</v>
      </c>
      <c r="D952" s="664" t="s">
        <v>2455</v>
      </c>
      <c r="E952" s="663" t="s">
        <v>6922</v>
      </c>
      <c r="F952" s="664" t="s">
        <v>6923</v>
      </c>
      <c r="G952" s="663" t="s">
        <v>5863</v>
      </c>
      <c r="H952" s="663" t="s">
        <v>5864</v>
      </c>
      <c r="I952" s="665">
        <v>453.52999999999963</v>
      </c>
      <c r="J952" s="665">
        <v>63</v>
      </c>
      <c r="K952" s="666">
        <v>28572.389999999978</v>
      </c>
    </row>
    <row r="953" spans="1:11" ht="14.4" customHeight="1" x14ac:dyDescent="0.3">
      <c r="A953" s="661" t="s">
        <v>580</v>
      </c>
      <c r="B953" s="662" t="s">
        <v>581</v>
      </c>
      <c r="C953" s="663" t="s">
        <v>602</v>
      </c>
      <c r="D953" s="664" t="s">
        <v>2455</v>
      </c>
      <c r="E953" s="663" t="s">
        <v>6922</v>
      </c>
      <c r="F953" s="664" t="s">
        <v>6923</v>
      </c>
      <c r="G953" s="663" t="s">
        <v>5865</v>
      </c>
      <c r="H953" s="663" t="s">
        <v>5866</v>
      </c>
      <c r="I953" s="665">
        <v>453.53000000000003</v>
      </c>
      <c r="J953" s="665">
        <v>28</v>
      </c>
      <c r="K953" s="666">
        <v>12698.84</v>
      </c>
    </row>
    <row r="954" spans="1:11" ht="14.4" customHeight="1" x14ac:dyDescent="0.3">
      <c r="A954" s="661" t="s">
        <v>580</v>
      </c>
      <c r="B954" s="662" t="s">
        <v>581</v>
      </c>
      <c r="C954" s="663" t="s">
        <v>602</v>
      </c>
      <c r="D954" s="664" t="s">
        <v>2455</v>
      </c>
      <c r="E954" s="663" t="s">
        <v>6922</v>
      </c>
      <c r="F954" s="664" t="s">
        <v>6923</v>
      </c>
      <c r="G954" s="663" t="s">
        <v>5867</v>
      </c>
      <c r="H954" s="663" t="s">
        <v>5868</v>
      </c>
      <c r="I954" s="665">
        <v>2611.7399999999989</v>
      </c>
      <c r="J954" s="665">
        <v>19</v>
      </c>
      <c r="K954" s="666">
        <v>49623.059999999976</v>
      </c>
    </row>
    <row r="955" spans="1:11" ht="14.4" customHeight="1" x14ac:dyDescent="0.3">
      <c r="A955" s="661" t="s">
        <v>580</v>
      </c>
      <c r="B955" s="662" t="s">
        <v>581</v>
      </c>
      <c r="C955" s="663" t="s">
        <v>602</v>
      </c>
      <c r="D955" s="664" t="s">
        <v>2455</v>
      </c>
      <c r="E955" s="663" t="s">
        <v>6922</v>
      </c>
      <c r="F955" s="664" t="s">
        <v>6923</v>
      </c>
      <c r="G955" s="663" t="s">
        <v>5869</v>
      </c>
      <c r="H955" s="663" t="s">
        <v>5870</v>
      </c>
      <c r="I955" s="665">
        <v>2611.7399999999993</v>
      </c>
      <c r="J955" s="665">
        <v>30</v>
      </c>
      <c r="K955" s="666">
        <v>78352.199999999983</v>
      </c>
    </row>
    <row r="956" spans="1:11" ht="14.4" customHeight="1" x14ac:dyDescent="0.3">
      <c r="A956" s="661" t="s">
        <v>580</v>
      </c>
      <c r="B956" s="662" t="s">
        <v>581</v>
      </c>
      <c r="C956" s="663" t="s">
        <v>602</v>
      </c>
      <c r="D956" s="664" t="s">
        <v>2455</v>
      </c>
      <c r="E956" s="663" t="s">
        <v>6922</v>
      </c>
      <c r="F956" s="664" t="s">
        <v>6923</v>
      </c>
      <c r="G956" s="663" t="s">
        <v>5871</v>
      </c>
      <c r="H956" s="663" t="s">
        <v>5872</v>
      </c>
      <c r="I956" s="665">
        <v>2611.7399999999989</v>
      </c>
      <c r="J956" s="665">
        <v>27</v>
      </c>
      <c r="K956" s="666">
        <v>70516.979999999967</v>
      </c>
    </row>
    <row r="957" spans="1:11" ht="14.4" customHeight="1" x14ac:dyDescent="0.3">
      <c r="A957" s="661" t="s">
        <v>580</v>
      </c>
      <c r="B957" s="662" t="s">
        <v>581</v>
      </c>
      <c r="C957" s="663" t="s">
        <v>602</v>
      </c>
      <c r="D957" s="664" t="s">
        <v>2455</v>
      </c>
      <c r="E957" s="663" t="s">
        <v>6922</v>
      </c>
      <c r="F957" s="664" t="s">
        <v>6923</v>
      </c>
      <c r="G957" s="663" t="s">
        <v>5873</v>
      </c>
      <c r="H957" s="663" t="s">
        <v>5874</v>
      </c>
      <c r="I957" s="665">
        <v>2611.7399999999989</v>
      </c>
      <c r="J957" s="665">
        <v>27</v>
      </c>
      <c r="K957" s="666">
        <v>70516.979999999967</v>
      </c>
    </row>
    <row r="958" spans="1:11" ht="14.4" customHeight="1" x14ac:dyDescent="0.3">
      <c r="A958" s="661" t="s">
        <v>580</v>
      </c>
      <c r="B958" s="662" t="s">
        <v>581</v>
      </c>
      <c r="C958" s="663" t="s">
        <v>602</v>
      </c>
      <c r="D958" s="664" t="s">
        <v>2455</v>
      </c>
      <c r="E958" s="663" t="s">
        <v>6922</v>
      </c>
      <c r="F958" s="664" t="s">
        <v>6923</v>
      </c>
      <c r="G958" s="663" t="s">
        <v>5875</v>
      </c>
      <c r="H958" s="663" t="s">
        <v>5876</v>
      </c>
      <c r="I958" s="665">
        <v>2611.7399999999989</v>
      </c>
      <c r="J958" s="665">
        <v>13</v>
      </c>
      <c r="K958" s="666">
        <v>33952.619999999988</v>
      </c>
    </row>
    <row r="959" spans="1:11" ht="14.4" customHeight="1" x14ac:dyDescent="0.3">
      <c r="A959" s="661" t="s">
        <v>580</v>
      </c>
      <c r="B959" s="662" t="s">
        <v>581</v>
      </c>
      <c r="C959" s="663" t="s">
        <v>602</v>
      </c>
      <c r="D959" s="664" t="s">
        <v>2455</v>
      </c>
      <c r="E959" s="663" t="s">
        <v>6922</v>
      </c>
      <c r="F959" s="664" t="s">
        <v>6923</v>
      </c>
      <c r="G959" s="663" t="s">
        <v>5877</v>
      </c>
      <c r="H959" s="663" t="s">
        <v>5878</v>
      </c>
      <c r="I959" s="665">
        <v>16508.2</v>
      </c>
      <c r="J959" s="665">
        <v>5</v>
      </c>
      <c r="K959" s="666">
        <v>82541</v>
      </c>
    </row>
    <row r="960" spans="1:11" ht="14.4" customHeight="1" x14ac:dyDescent="0.3">
      <c r="A960" s="661" t="s">
        <v>580</v>
      </c>
      <c r="B960" s="662" t="s">
        <v>581</v>
      </c>
      <c r="C960" s="663" t="s">
        <v>602</v>
      </c>
      <c r="D960" s="664" t="s">
        <v>2455</v>
      </c>
      <c r="E960" s="663" t="s">
        <v>6922</v>
      </c>
      <c r="F960" s="664" t="s">
        <v>6923</v>
      </c>
      <c r="G960" s="663" t="s">
        <v>5879</v>
      </c>
      <c r="H960" s="663" t="s">
        <v>5880</v>
      </c>
      <c r="I960" s="665">
        <v>7024.5999999999995</v>
      </c>
      <c r="J960" s="665">
        <v>6</v>
      </c>
      <c r="K960" s="666">
        <v>42147.6</v>
      </c>
    </row>
    <row r="961" spans="1:11" ht="14.4" customHeight="1" x14ac:dyDescent="0.3">
      <c r="A961" s="661" t="s">
        <v>580</v>
      </c>
      <c r="B961" s="662" t="s">
        <v>581</v>
      </c>
      <c r="C961" s="663" t="s">
        <v>602</v>
      </c>
      <c r="D961" s="664" t="s">
        <v>2455</v>
      </c>
      <c r="E961" s="663" t="s">
        <v>6922</v>
      </c>
      <c r="F961" s="664" t="s">
        <v>6923</v>
      </c>
      <c r="G961" s="663" t="s">
        <v>5881</v>
      </c>
      <c r="H961" s="663" t="s">
        <v>5882</v>
      </c>
      <c r="I961" s="665">
        <v>8809.3116666666629</v>
      </c>
      <c r="J961" s="665">
        <v>48</v>
      </c>
      <c r="K961" s="666">
        <v>422846.95999999985</v>
      </c>
    </row>
    <row r="962" spans="1:11" ht="14.4" customHeight="1" x14ac:dyDescent="0.3">
      <c r="A962" s="661" t="s">
        <v>580</v>
      </c>
      <c r="B962" s="662" t="s">
        <v>581</v>
      </c>
      <c r="C962" s="663" t="s">
        <v>602</v>
      </c>
      <c r="D962" s="664" t="s">
        <v>2455</v>
      </c>
      <c r="E962" s="663" t="s">
        <v>6922</v>
      </c>
      <c r="F962" s="664" t="s">
        <v>6923</v>
      </c>
      <c r="G962" s="663" t="s">
        <v>5883</v>
      </c>
      <c r="H962" s="663" t="s">
        <v>5884</v>
      </c>
      <c r="I962" s="665">
        <v>21119.989999999998</v>
      </c>
      <c r="J962" s="665">
        <v>13</v>
      </c>
      <c r="K962" s="666">
        <v>274559.87</v>
      </c>
    </row>
    <row r="963" spans="1:11" ht="14.4" customHeight="1" x14ac:dyDescent="0.3">
      <c r="A963" s="661" t="s">
        <v>580</v>
      </c>
      <c r="B963" s="662" t="s">
        <v>581</v>
      </c>
      <c r="C963" s="663" t="s">
        <v>602</v>
      </c>
      <c r="D963" s="664" t="s">
        <v>2455</v>
      </c>
      <c r="E963" s="663" t="s">
        <v>6922</v>
      </c>
      <c r="F963" s="664" t="s">
        <v>6923</v>
      </c>
      <c r="G963" s="663" t="s">
        <v>5885</v>
      </c>
      <c r="H963" s="663" t="s">
        <v>5886</v>
      </c>
      <c r="I963" s="665">
        <v>20636.832105263155</v>
      </c>
      <c r="J963" s="665">
        <v>19</v>
      </c>
      <c r="K963" s="666">
        <v>392099.80999999994</v>
      </c>
    </row>
    <row r="964" spans="1:11" ht="14.4" customHeight="1" x14ac:dyDescent="0.3">
      <c r="A964" s="661" t="s">
        <v>580</v>
      </c>
      <c r="B964" s="662" t="s">
        <v>581</v>
      </c>
      <c r="C964" s="663" t="s">
        <v>602</v>
      </c>
      <c r="D964" s="664" t="s">
        <v>2455</v>
      </c>
      <c r="E964" s="663" t="s">
        <v>6922</v>
      </c>
      <c r="F964" s="664" t="s">
        <v>6923</v>
      </c>
      <c r="G964" s="663" t="s">
        <v>5887</v>
      </c>
      <c r="H964" s="663" t="s">
        <v>5888</v>
      </c>
      <c r="I964" s="665">
        <v>17867</v>
      </c>
      <c r="J964" s="665">
        <v>20</v>
      </c>
      <c r="K964" s="666">
        <v>357340</v>
      </c>
    </row>
    <row r="965" spans="1:11" ht="14.4" customHeight="1" x14ac:dyDescent="0.3">
      <c r="A965" s="661" t="s">
        <v>580</v>
      </c>
      <c r="B965" s="662" t="s">
        <v>581</v>
      </c>
      <c r="C965" s="663" t="s">
        <v>602</v>
      </c>
      <c r="D965" s="664" t="s">
        <v>2455</v>
      </c>
      <c r="E965" s="663" t="s">
        <v>6922</v>
      </c>
      <c r="F965" s="664" t="s">
        <v>6923</v>
      </c>
      <c r="G965" s="663" t="s">
        <v>5889</v>
      </c>
      <c r="H965" s="663" t="s">
        <v>5890</v>
      </c>
      <c r="I965" s="665">
        <v>8603.69</v>
      </c>
      <c r="J965" s="665">
        <v>11</v>
      </c>
      <c r="K965" s="666">
        <v>94640.59</v>
      </c>
    </row>
    <row r="966" spans="1:11" ht="14.4" customHeight="1" x14ac:dyDescent="0.3">
      <c r="A966" s="661" t="s">
        <v>580</v>
      </c>
      <c r="B966" s="662" t="s">
        <v>581</v>
      </c>
      <c r="C966" s="663" t="s">
        <v>602</v>
      </c>
      <c r="D966" s="664" t="s">
        <v>2455</v>
      </c>
      <c r="E966" s="663" t="s">
        <v>6922</v>
      </c>
      <c r="F966" s="664" t="s">
        <v>6923</v>
      </c>
      <c r="G966" s="663" t="s">
        <v>5891</v>
      </c>
      <c r="H966" s="663" t="s">
        <v>5892</v>
      </c>
      <c r="I966" s="665">
        <v>9013.39</v>
      </c>
      <c r="J966" s="665">
        <v>9</v>
      </c>
      <c r="K966" s="666">
        <v>81120.509999999995</v>
      </c>
    </row>
    <row r="967" spans="1:11" ht="14.4" customHeight="1" x14ac:dyDescent="0.3">
      <c r="A967" s="661" t="s">
        <v>580</v>
      </c>
      <c r="B967" s="662" t="s">
        <v>581</v>
      </c>
      <c r="C967" s="663" t="s">
        <v>602</v>
      </c>
      <c r="D967" s="664" t="s">
        <v>2455</v>
      </c>
      <c r="E967" s="663" t="s">
        <v>6922</v>
      </c>
      <c r="F967" s="664" t="s">
        <v>6923</v>
      </c>
      <c r="G967" s="663" t="s">
        <v>5893</v>
      </c>
      <c r="H967" s="663" t="s">
        <v>5894</v>
      </c>
      <c r="I967" s="665">
        <v>3248.9900000000011</v>
      </c>
      <c r="J967" s="665">
        <v>31</v>
      </c>
      <c r="K967" s="666">
        <v>100718.69000000003</v>
      </c>
    </row>
    <row r="968" spans="1:11" ht="14.4" customHeight="1" x14ac:dyDescent="0.3">
      <c r="A968" s="661" t="s">
        <v>580</v>
      </c>
      <c r="B968" s="662" t="s">
        <v>581</v>
      </c>
      <c r="C968" s="663" t="s">
        <v>602</v>
      </c>
      <c r="D968" s="664" t="s">
        <v>2455</v>
      </c>
      <c r="E968" s="663" t="s">
        <v>6922</v>
      </c>
      <c r="F968" s="664" t="s">
        <v>6923</v>
      </c>
      <c r="G968" s="663" t="s">
        <v>5895</v>
      </c>
      <c r="H968" s="663" t="s">
        <v>5896</v>
      </c>
      <c r="I968" s="665">
        <v>3248.9899999999961</v>
      </c>
      <c r="J968" s="665">
        <v>82</v>
      </c>
      <c r="K968" s="666">
        <v>266417.1799999997</v>
      </c>
    </row>
    <row r="969" spans="1:11" ht="14.4" customHeight="1" x14ac:dyDescent="0.3">
      <c r="A969" s="661" t="s">
        <v>580</v>
      </c>
      <c r="B969" s="662" t="s">
        <v>581</v>
      </c>
      <c r="C969" s="663" t="s">
        <v>602</v>
      </c>
      <c r="D969" s="664" t="s">
        <v>2455</v>
      </c>
      <c r="E969" s="663" t="s">
        <v>6922</v>
      </c>
      <c r="F969" s="664" t="s">
        <v>6923</v>
      </c>
      <c r="G969" s="663" t="s">
        <v>5897</v>
      </c>
      <c r="H969" s="663" t="s">
        <v>5898</v>
      </c>
      <c r="I969" s="665">
        <v>10344.24</v>
      </c>
      <c r="J969" s="665">
        <v>2</v>
      </c>
      <c r="K969" s="666">
        <v>20688.48</v>
      </c>
    </row>
    <row r="970" spans="1:11" ht="14.4" customHeight="1" x14ac:dyDescent="0.3">
      <c r="A970" s="661" t="s">
        <v>580</v>
      </c>
      <c r="B970" s="662" t="s">
        <v>581</v>
      </c>
      <c r="C970" s="663" t="s">
        <v>602</v>
      </c>
      <c r="D970" s="664" t="s">
        <v>2455</v>
      </c>
      <c r="E970" s="663" t="s">
        <v>6922</v>
      </c>
      <c r="F970" s="664" t="s">
        <v>6923</v>
      </c>
      <c r="G970" s="663" t="s">
        <v>5899</v>
      </c>
      <c r="H970" s="663" t="s">
        <v>5900</v>
      </c>
      <c r="I970" s="665">
        <v>8796.119999999999</v>
      </c>
      <c r="J970" s="665">
        <v>14</v>
      </c>
      <c r="K970" s="666">
        <v>123145.67999999998</v>
      </c>
    </row>
    <row r="971" spans="1:11" ht="14.4" customHeight="1" x14ac:dyDescent="0.3">
      <c r="A971" s="661" t="s">
        <v>580</v>
      </c>
      <c r="B971" s="662" t="s">
        <v>581</v>
      </c>
      <c r="C971" s="663" t="s">
        <v>602</v>
      </c>
      <c r="D971" s="664" t="s">
        <v>2455</v>
      </c>
      <c r="E971" s="663" t="s">
        <v>6922</v>
      </c>
      <c r="F971" s="664" t="s">
        <v>6923</v>
      </c>
      <c r="G971" s="663" t="s">
        <v>5901</v>
      </c>
      <c r="H971" s="663" t="s">
        <v>5902</v>
      </c>
      <c r="I971" s="665">
        <v>5390</v>
      </c>
      <c r="J971" s="665">
        <v>12</v>
      </c>
      <c r="K971" s="666">
        <v>64680</v>
      </c>
    </row>
    <row r="972" spans="1:11" ht="14.4" customHeight="1" x14ac:dyDescent="0.3">
      <c r="A972" s="661" t="s">
        <v>580</v>
      </c>
      <c r="B972" s="662" t="s">
        <v>581</v>
      </c>
      <c r="C972" s="663" t="s">
        <v>602</v>
      </c>
      <c r="D972" s="664" t="s">
        <v>2455</v>
      </c>
      <c r="E972" s="663" t="s">
        <v>6922</v>
      </c>
      <c r="F972" s="664" t="s">
        <v>6923</v>
      </c>
      <c r="G972" s="663" t="s">
        <v>5903</v>
      </c>
      <c r="H972" s="663" t="s">
        <v>5904</v>
      </c>
      <c r="I972" s="665">
        <v>1876.8500000000024</v>
      </c>
      <c r="J972" s="665">
        <v>68</v>
      </c>
      <c r="K972" s="666">
        <v>127625.80000000016</v>
      </c>
    </row>
    <row r="973" spans="1:11" ht="14.4" customHeight="1" x14ac:dyDescent="0.3">
      <c r="A973" s="661" t="s">
        <v>580</v>
      </c>
      <c r="B973" s="662" t="s">
        <v>581</v>
      </c>
      <c r="C973" s="663" t="s">
        <v>602</v>
      </c>
      <c r="D973" s="664" t="s">
        <v>2455</v>
      </c>
      <c r="E973" s="663" t="s">
        <v>6922</v>
      </c>
      <c r="F973" s="664" t="s">
        <v>6923</v>
      </c>
      <c r="G973" s="663" t="s">
        <v>5905</v>
      </c>
      <c r="H973" s="663" t="s">
        <v>5906</v>
      </c>
      <c r="I973" s="665">
        <v>1876.8499999999995</v>
      </c>
      <c r="J973" s="665">
        <v>17</v>
      </c>
      <c r="K973" s="666">
        <v>31906.44999999999</v>
      </c>
    </row>
    <row r="974" spans="1:11" ht="14.4" customHeight="1" x14ac:dyDescent="0.3">
      <c r="A974" s="661" t="s">
        <v>580</v>
      </c>
      <c r="B974" s="662" t="s">
        <v>581</v>
      </c>
      <c r="C974" s="663" t="s">
        <v>602</v>
      </c>
      <c r="D974" s="664" t="s">
        <v>2455</v>
      </c>
      <c r="E974" s="663" t="s">
        <v>6922</v>
      </c>
      <c r="F974" s="664" t="s">
        <v>6923</v>
      </c>
      <c r="G974" s="663" t="s">
        <v>5907</v>
      </c>
      <c r="H974" s="663" t="s">
        <v>5908</v>
      </c>
      <c r="I974" s="665">
        <v>1876.8500000000017</v>
      </c>
      <c r="J974" s="665">
        <v>58</v>
      </c>
      <c r="K974" s="666">
        <v>108857.3000000001</v>
      </c>
    </row>
    <row r="975" spans="1:11" ht="14.4" customHeight="1" x14ac:dyDescent="0.3">
      <c r="A975" s="661" t="s">
        <v>580</v>
      </c>
      <c r="B975" s="662" t="s">
        <v>581</v>
      </c>
      <c r="C975" s="663" t="s">
        <v>602</v>
      </c>
      <c r="D975" s="664" t="s">
        <v>2455</v>
      </c>
      <c r="E975" s="663" t="s">
        <v>6922</v>
      </c>
      <c r="F975" s="664" t="s">
        <v>6923</v>
      </c>
      <c r="G975" s="663" t="s">
        <v>5909</v>
      </c>
      <c r="H975" s="663" t="s">
        <v>5910</v>
      </c>
      <c r="I975" s="665">
        <v>1876.8500000000006</v>
      </c>
      <c r="J975" s="665">
        <v>44</v>
      </c>
      <c r="K975" s="666">
        <v>82581.400000000023</v>
      </c>
    </row>
    <row r="976" spans="1:11" ht="14.4" customHeight="1" x14ac:dyDescent="0.3">
      <c r="A976" s="661" t="s">
        <v>580</v>
      </c>
      <c r="B976" s="662" t="s">
        <v>581</v>
      </c>
      <c r="C976" s="663" t="s">
        <v>602</v>
      </c>
      <c r="D976" s="664" t="s">
        <v>2455</v>
      </c>
      <c r="E976" s="663" t="s">
        <v>6922</v>
      </c>
      <c r="F976" s="664" t="s">
        <v>6923</v>
      </c>
      <c r="G976" s="663" t="s">
        <v>5911</v>
      </c>
      <c r="H976" s="663" t="s">
        <v>5912</v>
      </c>
      <c r="I976" s="665">
        <v>4848.0100000000011</v>
      </c>
      <c r="J976" s="665">
        <v>6</v>
      </c>
      <c r="K976" s="666">
        <v>29088.060000000005</v>
      </c>
    </row>
    <row r="977" spans="1:11" ht="14.4" customHeight="1" x14ac:dyDescent="0.3">
      <c r="A977" s="661" t="s">
        <v>580</v>
      </c>
      <c r="B977" s="662" t="s">
        <v>581</v>
      </c>
      <c r="C977" s="663" t="s">
        <v>602</v>
      </c>
      <c r="D977" s="664" t="s">
        <v>2455</v>
      </c>
      <c r="E977" s="663" t="s">
        <v>6922</v>
      </c>
      <c r="F977" s="664" t="s">
        <v>6923</v>
      </c>
      <c r="G977" s="663" t="s">
        <v>5913</v>
      </c>
      <c r="H977" s="663" t="s">
        <v>5914</v>
      </c>
      <c r="I977" s="665">
        <v>4848.0100000000066</v>
      </c>
      <c r="J977" s="665">
        <v>136</v>
      </c>
      <c r="K977" s="666">
        <v>659329.36000000092</v>
      </c>
    </row>
    <row r="978" spans="1:11" ht="14.4" customHeight="1" x14ac:dyDescent="0.3">
      <c r="A978" s="661" t="s">
        <v>580</v>
      </c>
      <c r="B978" s="662" t="s">
        <v>581</v>
      </c>
      <c r="C978" s="663" t="s">
        <v>602</v>
      </c>
      <c r="D978" s="664" t="s">
        <v>2455</v>
      </c>
      <c r="E978" s="663" t="s">
        <v>6922</v>
      </c>
      <c r="F978" s="664" t="s">
        <v>6923</v>
      </c>
      <c r="G978" s="663" t="s">
        <v>5915</v>
      </c>
      <c r="H978" s="663" t="s">
        <v>5916</v>
      </c>
      <c r="I978" s="665">
        <v>4848.010000000002</v>
      </c>
      <c r="J978" s="665">
        <v>46</v>
      </c>
      <c r="K978" s="666">
        <v>223008.46000000011</v>
      </c>
    </row>
    <row r="979" spans="1:11" ht="14.4" customHeight="1" x14ac:dyDescent="0.3">
      <c r="A979" s="661" t="s">
        <v>580</v>
      </c>
      <c r="B979" s="662" t="s">
        <v>581</v>
      </c>
      <c r="C979" s="663" t="s">
        <v>602</v>
      </c>
      <c r="D979" s="664" t="s">
        <v>2455</v>
      </c>
      <c r="E979" s="663" t="s">
        <v>6922</v>
      </c>
      <c r="F979" s="664" t="s">
        <v>6923</v>
      </c>
      <c r="G979" s="663" t="s">
        <v>5917</v>
      </c>
      <c r="H979" s="663" t="s">
        <v>5918</v>
      </c>
      <c r="I979" s="665">
        <v>16327.48</v>
      </c>
      <c r="J979" s="665">
        <v>1</v>
      </c>
      <c r="K979" s="666">
        <v>16327.48</v>
      </c>
    </row>
    <row r="980" spans="1:11" ht="14.4" customHeight="1" x14ac:dyDescent="0.3">
      <c r="A980" s="661" t="s">
        <v>580</v>
      </c>
      <c r="B980" s="662" t="s">
        <v>581</v>
      </c>
      <c r="C980" s="663" t="s">
        <v>602</v>
      </c>
      <c r="D980" s="664" t="s">
        <v>2455</v>
      </c>
      <c r="E980" s="663" t="s">
        <v>6922</v>
      </c>
      <c r="F980" s="664" t="s">
        <v>6923</v>
      </c>
      <c r="G980" s="663" t="s">
        <v>5919</v>
      </c>
      <c r="H980" s="663" t="s">
        <v>5920</v>
      </c>
      <c r="I980" s="665">
        <v>9091.01</v>
      </c>
      <c r="J980" s="665">
        <v>8</v>
      </c>
      <c r="K980" s="666">
        <v>72728.08</v>
      </c>
    </row>
    <row r="981" spans="1:11" ht="14.4" customHeight="1" x14ac:dyDescent="0.3">
      <c r="A981" s="661" t="s">
        <v>580</v>
      </c>
      <c r="B981" s="662" t="s">
        <v>581</v>
      </c>
      <c r="C981" s="663" t="s">
        <v>602</v>
      </c>
      <c r="D981" s="664" t="s">
        <v>2455</v>
      </c>
      <c r="E981" s="663" t="s">
        <v>6922</v>
      </c>
      <c r="F981" s="664" t="s">
        <v>6923</v>
      </c>
      <c r="G981" s="663" t="s">
        <v>5921</v>
      </c>
      <c r="H981" s="663" t="s">
        <v>5922</v>
      </c>
      <c r="I981" s="665">
        <v>3854.92</v>
      </c>
      <c r="J981" s="665">
        <v>1</v>
      </c>
      <c r="K981" s="666">
        <v>3854.92</v>
      </c>
    </row>
    <row r="982" spans="1:11" ht="14.4" customHeight="1" x14ac:dyDescent="0.3">
      <c r="A982" s="661" t="s">
        <v>580</v>
      </c>
      <c r="B982" s="662" t="s">
        <v>581</v>
      </c>
      <c r="C982" s="663" t="s">
        <v>602</v>
      </c>
      <c r="D982" s="664" t="s">
        <v>2455</v>
      </c>
      <c r="E982" s="663" t="s">
        <v>6922</v>
      </c>
      <c r="F982" s="664" t="s">
        <v>6923</v>
      </c>
      <c r="G982" s="663" t="s">
        <v>5923</v>
      </c>
      <c r="H982" s="663" t="s">
        <v>5924</v>
      </c>
      <c r="I982" s="665">
        <v>4848.01</v>
      </c>
      <c r="J982" s="665">
        <v>5</v>
      </c>
      <c r="K982" s="666">
        <v>24240.050000000003</v>
      </c>
    </row>
    <row r="983" spans="1:11" ht="14.4" customHeight="1" x14ac:dyDescent="0.3">
      <c r="A983" s="661" t="s">
        <v>580</v>
      </c>
      <c r="B983" s="662" t="s">
        <v>581</v>
      </c>
      <c r="C983" s="663" t="s">
        <v>602</v>
      </c>
      <c r="D983" s="664" t="s">
        <v>2455</v>
      </c>
      <c r="E983" s="663" t="s">
        <v>6922</v>
      </c>
      <c r="F983" s="664" t="s">
        <v>6923</v>
      </c>
      <c r="G983" s="663" t="s">
        <v>5925</v>
      </c>
      <c r="H983" s="663" t="s">
        <v>5926</v>
      </c>
      <c r="I983" s="665">
        <v>10720.3</v>
      </c>
      <c r="J983" s="665">
        <v>1</v>
      </c>
      <c r="K983" s="666">
        <v>10720.3</v>
      </c>
    </row>
    <row r="984" spans="1:11" ht="14.4" customHeight="1" x14ac:dyDescent="0.3">
      <c r="A984" s="661" t="s">
        <v>580</v>
      </c>
      <c r="B984" s="662" t="s">
        <v>581</v>
      </c>
      <c r="C984" s="663" t="s">
        <v>602</v>
      </c>
      <c r="D984" s="664" t="s">
        <v>2455</v>
      </c>
      <c r="E984" s="663" t="s">
        <v>6922</v>
      </c>
      <c r="F984" s="664" t="s">
        <v>6923</v>
      </c>
      <c r="G984" s="663" t="s">
        <v>5927</v>
      </c>
      <c r="H984" s="663" t="s">
        <v>5928</v>
      </c>
      <c r="I984" s="665">
        <v>6840</v>
      </c>
      <c r="J984" s="665">
        <v>8</v>
      </c>
      <c r="K984" s="666">
        <v>54720</v>
      </c>
    </row>
    <row r="985" spans="1:11" ht="14.4" customHeight="1" x14ac:dyDescent="0.3">
      <c r="A985" s="661" t="s">
        <v>580</v>
      </c>
      <c r="B985" s="662" t="s">
        <v>581</v>
      </c>
      <c r="C985" s="663" t="s">
        <v>602</v>
      </c>
      <c r="D985" s="664" t="s">
        <v>2455</v>
      </c>
      <c r="E985" s="663" t="s">
        <v>6922</v>
      </c>
      <c r="F985" s="664" t="s">
        <v>6923</v>
      </c>
      <c r="G985" s="663" t="s">
        <v>5929</v>
      </c>
      <c r="H985" s="663" t="s">
        <v>5930</v>
      </c>
      <c r="I985" s="665">
        <v>8796.119999999999</v>
      </c>
      <c r="J985" s="665">
        <v>13</v>
      </c>
      <c r="K985" s="666">
        <v>114349.55999999998</v>
      </c>
    </row>
    <row r="986" spans="1:11" ht="14.4" customHeight="1" x14ac:dyDescent="0.3">
      <c r="A986" s="661" t="s">
        <v>580</v>
      </c>
      <c r="B986" s="662" t="s">
        <v>581</v>
      </c>
      <c r="C986" s="663" t="s">
        <v>602</v>
      </c>
      <c r="D986" s="664" t="s">
        <v>2455</v>
      </c>
      <c r="E986" s="663" t="s">
        <v>6922</v>
      </c>
      <c r="F986" s="664" t="s">
        <v>6923</v>
      </c>
      <c r="G986" s="663" t="s">
        <v>5931</v>
      </c>
      <c r="H986" s="663" t="s">
        <v>5932</v>
      </c>
      <c r="I986" s="665">
        <v>6512.52</v>
      </c>
      <c r="J986" s="665">
        <v>2</v>
      </c>
      <c r="K986" s="666">
        <v>13025.04</v>
      </c>
    </row>
    <row r="987" spans="1:11" ht="14.4" customHeight="1" x14ac:dyDescent="0.3">
      <c r="A987" s="661" t="s">
        <v>580</v>
      </c>
      <c r="B987" s="662" t="s">
        <v>581</v>
      </c>
      <c r="C987" s="663" t="s">
        <v>602</v>
      </c>
      <c r="D987" s="664" t="s">
        <v>2455</v>
      </c>
      <c r="E987" s="663" t="s">
        <v>6922</v>
      </c>
      <c r="F987" s="664" t="s">
        <v>6923</v>
      </c>
      <c r="G987" s="663" t="s">
        <v>5933</v>
      </c>
      <c r="H987" s="663" t="s">
        <v>5934</v>
      </c>
      <c r="I987" s="665">
        <v>14216.61</v>
      </c>
      <c r="J987" s="665">
        <v>3</v>
      </c>
      <c r="K987" s="666">
        <v>42649.83</v>
      </c>
    </row>
    <row r="988" spans="1:11" ht="14.4" customHeight="1" x14ac:dyDescent="0.3">
      <c r="A988" s="661" t="s">
        <v>580</v>
      </c>
      <c r="B988" s="662" t="s">
        <v>581</v>
      </c>
      <c r="C988" s="663" t="s">
        <v>602</v>
      </c>
      <c r="D988" s="664" t="s">
        <v>2455</v>
      </c>
      <c r="E988" s="663" t="s">
        <v>6922</v>
      </c>
      <c r="F988" s="664" t="s">
        <v>6923</v>
      </c>
      <c r="G988" s="663" t="s">
        <v>5935</v>
      </c>
      <c r="H988" s="663" t="s">
        <v>5936</v>
      </c>
      <c r="I988" s="665">
        <v>236.42</v>
      </c>
      <c r="J988" s="665">
        <v>2</v>
      </c>
      <c r="K988" s="666">
        <v>472.84</v>
      </c>
    </row>
    <row r="989" spans="1:11" ht="14.4" customHeight="1" x14ac:dyDescent="0.3">
      <c r="A989" s="661" t="s">
        <v>580</v>
      </c>
      <c r="B989" s="662" t="s">
        <v>581</v>
      </c>
      <c r="C989" s="663" t="s">
        <v>602</v>
      </c>
      <c r="D989" s="664" t="s">
        <v>2455</v>
      </c>
      <c r="E989" s="663" t="s">
        <v>6922</v>
      </c>
      <c r="F989" s="664" t="s">
        <v>6923</v>
      </c>
      <c r="G989" s="663" t="s">
        <v>5937</v>
      </c>
      <c r="H989" s="663" t="s">
        <v>5938</v>
      </c>
      <c r="I989" s="665">
        <v>236.42</v>
      </c>
      <c r="J989" s="665">
        <v>4</v>
      </c>
      <c r="K989" s="666">
        <v>945.68</v>
      </c>
    </row>
    <row r="990" spans="1:11" ht="14.4" customHeight="1" x14ac:dyDescent="0.3">
      <c r="A990" s="661" t="s">
        <v>580</v>
      </c>
      <c r="B990" s="662" t="s">
        <v>581</v>
      </c>
      <c r="C990" s="663" t="s">
        <v>602</v>
      </c>
      <c r="D990" s="664" t="s">
        <v>2455</v>
      </c>
      <c r="E990" s="663" t="s">
        <v>6922</v>
      </c>
      <c r="F990" s="664" t="s">
        <v>6923</v>
      </c>
      <c r="G990" s="663" t="s">
        <v>5939</v>
      </c>
      <c r="H990" s="663" t="s">
        <v>5940</v>
      </c>
      <c r="I990" s="665">
        <v>13840.579999999996</v>
      </c>
      <c r="J990" s="665">
        <v>14</v>
      </c>
      <c r="K990" s="666">
        <v>193768.11999999994</v>
      </c>
    </row>
    <row r="991" spans="1:11" ht="14.4" customHeight="1" x14ac:dyDescent="0.3">
      <c r="A991" s="661" t="s">
        <v>580</v>
      </c>
      <c r="B991" s="662" t="s">
        <v>581</v>
      </c>
      <c r="C991" s="663" t="s">
        <v>602</v>
      </c>
      <c r="D991" s="664" t="s">
        <v>2455</v>
      </c>
      <c r="E991" s="663" t="s">
        <v>6922</v>
      </c>
      <c r="F991" s="664" t="s">
        <v>6923</v>
      </c>
      <c r="G991" s="663" t="s">
        <v>5941</v>
      </c>
      <c r="H991" s="663" t="s">
        <v>5942</v>
      </c>
      <c r="I991" s="665">
        <v>13840.58</v>
      </c>
      <c r="J991" s="665">
        <v>4</v>
      </c>
      <c r="K991" s="666">
        <v>55362.32</v>
      </c>
    </row>
    <row r="992" spans="1:11" ht="14.4" customHeight="1" x14ac:dyDescent="0.3">
      <c r="A992" s="661" t="s">
        <v>580</v>
      </c>
      <c r="B992" s="662" t="s">
        <v>581</v>
      </c>
      <c r="C992" s="663" t="s">
        <v>602</v>
      </c>
      <c r="D992" s="664" t="s">
        <v>2455</v>
      </c>
      <c r="E992" s="663" t="s">
        <v>6922</v>
      </c>
      <c r="F992" s="664" t="s">
        <v>6923</v>
      </c>
      <c r="G992" s="663" t="s">
        <v>5943</v>
      </c>
      <c r="H992" s="663" t="s">
        <v>5944</v>
      </c>
      <c r="I992" s="665">
        <v>4848.0100000000011</v>
      </c>
      <c r="J992" s="665">
        <v>7</v>
      </c>
      <c r="K992" s="666">
        <v>33936.070000000007</v>
      </c>
    </row>
    <row r="993" spans="1:11" ht="14.4" customHeight="1" x14ac:dyDescent="0.3">
      <c r="A993" s="661" t="s">
        <v>580</v>
      </c>
      <c r="B993" s="662" t="s">
        <v>581</v>
      </c>
      <c r="C993" s="663" t="s">
        <v>602</v>
      </c>
      <c r="D993" s="664" t="s">
        <v>2455</v>
      </c>
      <c r="E993" s="663" t="s">
        <v>6922</v>
      </c>
      <c r="F993" s="664" t="s">
        <v>6923</v>
      </c>
      <c r="G993" s="663" t="s">
        <v>5945</v>
      </c>
      <c r="H993" s="663" t="s">
        <v>5946</v>
      </c>
      <c r="I993" s="665">
        <v>2611.7400000000002</v>
      </c>
      <c r="J993" s="665">
        <v>7</v>
      </c>
      <c r="K993" s="666">
        <v>18282.18</v>
      </c>
    </row>
    <row r="994" spans="1:11" ht="14.4" customHeight="1" x14ac:dyDescent="0.3">
      <c r="A994" s="661" t="s">
        <v>580</v>
      </c>
      <c r="B994" s="662" t="s">
        <v>581</v>
      </c>
      <c r="C994" s="663" t="s">
        <v>602</v>
      </c>
      <c r="D994" s="664" t="s">
        <v>2455</v>
      </c>
      <c r="E994" s="663" t="s">
        <v>6922</v>
      </c>
      <c r="F994" s="664" t="s">
        <v>6923</v>
      </c>
      <c r="G994" s="663" t="s">
        <v>5947</v>
      </c>
      <c r="H994" s="663" t="s">
        <v>5948</v>
      </c>
      <c r="I994" s="665">
        <v>7024.5999999999995</v>
      </c>
      <c r="J994" s="665">
        <v>6</v>
      </c>
      <c r="K994" s="666">
        <v>42147.6</v>
      </c>
    </row>
    <row r="995" spans="1:11" ht="14.4" customHeight="1" x14ac:dyDescent="0.3">
      <c r="A995" s="661" t="s">
        <v>580</v>
      </c>
      <c r="B995" s="662" t="s">
        <v>581</v>
      </c>
      <c r="C995" s="663" t="s">
        <v>602</v>
      </c>
      <c r="D995" s="664" t="s">
        <v>2455</v>
      </c>
      <c r="E995" s="663" t="s">
        <v>6922</v>
      </c>
      <c r="F995" s="664" t="s">
        <v>6923</v>
      </c>
      <c r="G995" s="663" t="s">
        <v>5949</v>
      </c>
      <c r="H995" s="663" t="s">
        <v>5950</v>
      </c>
      <c r="I995" s="665">
        <v>7024.5999999999995</v>
      </c>
      <c r="J995" s="665">
        <v>7</v>
      </c>
      <c r="K995" s="666">
        <v>49172.2</v>
      </c>
    </row>
    <row r="996" spans="1:11" ht="14.4" customHeight="1" x14ac:dyDescent="0.3">
      <c r="A996" s="661" t="s">
        <v>580</v>
      </c>
      <c r="B996" s="662" t="s">
        <v>581</v>
      </c>
      <c r="C996" s="663" t="s">
        <v>602</v>
      </c>
      <c r="D996" s="664" t="s">
        <v>2455</v>
      </c>
      <c r="E996" s="663" t="s">
        <v>6922</v>
      </c>
      <c r="F996" s="664" t="s">
        <v>6923</v>
      </c>
      <c r="G996" s="663" t="s">
        <v>5951</v>
      </c>
      <c r="H996" s="663" t="s">
        <v>5952</v>
      </c>
      <c r="I996" s="665">
        <v>21196.656666666662</v>
      </c>
      <c r="J996" s="665">
        <v>18</v>
      </c>
      <c r="K996" s="666">
        <v>381539.81999999995</v>
      </c>
    </row>
    <row r="997" spans="1:11" ht="14.4" customHeight="1" x14ac:dyDescent="0.3">
      <c r="A997" s="661" t="s">
        <v>580</v>
      </c>
      <c r="B997" s="662" t="s">
        <v>581</v>
      </c>
      <c r="C997" s="663" t="s">
        <v>602</v>
      </c>
      <c r="D997" s="664" t="s">
        <v>2455</v>
      </c>
      <c r="E997" s="663" t="s">
        <v>6922</v>
      </c>
      <c r="F997" s="664" t="s">
        <v>6923</v>
      </c>
      <c r="G997" s="663" t="s">
        <v>5953</v>
      </c>
      <c r="H997" s="663" t="s">
        <v>5954</v>
      </c>
      <c r="I997" s="665">
        <v>20661.166470588232</v>
      </c>
      <c r="J997" s="665">
        <v>17</v>
      </c>
      <c r="K997" s="666">
        <v>351239.82999999996</v>
      </c>
    </row>
    <row r="998" spans="1:11" ht="14.4" customHeight="1" x14ac:dyDescent="0.3">
      <c r="A998" s="661" t="s">
        <v>580</v>
      </c>
      <c r="B998" s="662" t="s">
        <v>581</v>
      </c>
      <c r="C998" s="663" t="s">
        <v>602</v>
      </c>
      <c r="D998" s="664" t="s">
        <v>2455</v>
      </c>
      <c r="E998" s="663" t="s">
        <v>6922</v>
      </c>
      <c r="F998" s="664" t="s">
        <v>6923</v>
      </c>
      <c r="G998" s="663" t="s">
        <v>5955</v>
      </c>
      <c r="H998" s="663" t="s">
        <v>5956</v>
      </c>
      <c r="I998" s="665">
        <v>17867</v>
      </c>
      <c r="J998" s="665">
        <v>28</v>
      </c>
      <c r="K998" s="666">
        <v>500276</v>
      </c>
    </row>
    <row r="999" spans="1:11" ht="14.4" customHeight="1" x14ac:dyDescent="0.3">
      <c r="A999" s="661" t="s">
        <v>580</v>
      </c>
      <c r="B999" s="662" t="s">
        <v>581</v>
      </c>
      <c r="C999" s="663" t="s">
        <v>602</v>
      </c>
      <c r="D999" s="664" t="s">
        <v>2455</v>
      </c>
      <c r="E999" s="663" t="s">
        <v>6922</v>
      </c>
      <c r="F999" s="664" t="s">
        <v>6923</v>
      </c>
      <c r="G999" s="663" t="s">
        <v>5957</v>
      </c>
      <c r="H999" s="663" t="s">
        <v>5958</v>
      </c>
      <c r="I999" s="665">
        <v>9013.39</v>
      </c>
      <c r="J999" s="665">
        <v>11</v>
      </c>
      <c r="K999" s="666">
        <v>99147.29</v>
      </c>
    </row>
    <row r="1000" spans="1:11" ht="14.4" customHeight="1" x14ac:dyDescent="0.3">
      <c r="A1000" s="661" t="s">
        <v>580</v>
      </c>
      <c r="B1000" s="662" t="s">
        <v>581</v>
      </c>
      <c r="C1000" s="663" t="s">
        <v>602</v>
      </c>
      <c r="D1000" s="664" t="s">
        <v>2455</v>
      </c>
      <c r="E1000" s="663" t="s">
        <v>6922</v>
      </c>
      <c r="F1000" s="664" t="s">
        <v>6923</v>
      </c>
      <c r="G1000" s="663" t="s">
        <v>5959</v>
      </c>
      <c r="H1000" s="663" t="s">
        <v>5960</v>
      </c>
      <c r="I1000" s="665">
        <v>9013.39</v>
      </c>
      <c r="J1000" s="665">
        <v>5</v>
      </c>
      <c r="K1000" s="666">
        <v>45066.95</v>
      </c>
    </row>
    <row r="1001" spans="1:11" ht="14.4" customHeight="1" x14ac:dyDescent="0.3">
      <c r="A1001" s="661" t="s">
        <v>580</v>
      </c>
      <c r="B1001" s="662" t="s">
        <v>581</v>
      </c>
      <c r="C1001" s="663" t="s">
        <v>602</v>
      </c>
      <c r="D1001" s="664" t="s">
        <v>2455</v>
      </c>
      <c r="E1001" s="663" t="s">
        <v>6922</v>
      </c>
      <c r="F1001" s="664" t="s">
        <v>6923</v>
      </c>
      <c r="G1001" s="663" t="s">
        <v>5961</v>
      </c>
      <c r="H1001" s="663" t="s">
        <v>5962</v>
      </c>
      <c r="I1001" s="665">
        <v>9013.39</v>
      </c>
      <c r="J1001" s="665">
        <v>5</v>
      </c>
      <c r="K1001" s="666">
        <v>45066.95</v>
      </c>
    </row>
    <row r="1002" spans="1:11" ht="14.4" customHeight="1" x14ac:dyDescent="0.3">
      <c r="A1002" s="661" t="s">
        <v>580</v>
      </c>
      <c r="B1002" s="662" t="s">
        <v>581</v>
      </c>
      <c r="C1002" s="663" t="s">
        <v>602</v>
      </c>
      <c r="D1002" s="664" t="s">
        <v>2455</v>
      </c>
      <c r="E1002" s="663" t="s">
        <v>6922</v>
      </c>
      <c r="F1002" s="664" t="s">
        <v>6923</v>
      </c>
      <c r="G1002" s="663" t="s">
        <v>5963</v>
      </c>
      <c r="H1002" s="663" t="s">
        <v>5964</v>
      </c>
      <c r="I1002" s="665">
        <v>9013.39</v>
      </c>
      <c r="J1002" s="665">
        <v>4</v>
      </c>
      <c r="K1002" s="666">
        <v>36053.56</v>
      </c>
    </row>
    <row r="1003" spans="1:11" ht="14.4" customHeight="1" x14ac:dyDescent="0.3">
      <c r="A1003" s="661" t="s">
        <v>580</v>
      </c>
      <c r="B1003" s="662" t="s">
        <v>581</v>
      </c>
      <c r="C1003" s="663" t="s">
        <v>602</v>
      </c>
      <c r="D1003" s="664" t="s">
        <v>2455</v>
      </c>
      <c r="E1003" s="663" t="s">
        <v>6922</v>
      </c>
      <c r="F1003" s="664" t="s">
        <v>6923</v>
      </c>
      <c r="G1003" s="663" t="s">
        <v>5965</v>
      </c>
      <c r="H1003" s="663" t="s">
        <v>5966</v>
      </c>
      <c r="I1003" s="665">
        <v>10216.77</v>
      </c>
      <c r="J1003" s="665">
        <v>3</v>
      </c>
      <c r="K1003" s="666">
        <v>30650.31</v>
      </c>
    </row>
    <row r="1004" spans="1:11" ht="14.4" customHeight="1" x14ac:dyDescent="0.3">
      <c r="A1004" s="661" t="s">
        <v>580</v>
      </c>
      <c r="B1004" s="662" t="s">
        <v>581</v>
      </c>
      <c r="C1004" s="663" t="s">
        <v>602</v>
      </c>
      <c r="D1004" s="664" t="s">
        <v>2455</v>
      </c>
      <c r="E1004" s="663" t="s">
        <v>6922</v>
      </c>
      <c r="F1004" s="664" t="s">
        <v>6923</v>
      </c>
      <c r="G1004" s="663" t="s">
        <v>5967</v>
      </c>
      <c r="H1004" s="663" t="s">
        <v>5968</v>
      </c>
      <c r="I1004" s="665">
        <v>5390</v>
      </c>
      <c r="J1004" s="665">
        <v>14</v>
      </c>
      <c r="K1004" s="666">
        <v>75460</v>
      </c>
    </row>
    <row r="1005" spans="1:11" ht="14.4" customHeight="1" x14ac:dyDescent="0.3">
      <c r="A1005" s="661" t="s">
        <v>580</v>
      </c>
      <c r="B1005" s="662" t="s">
        <v>581</v>
      </c>
      <c r="C1005" s="663" t="s">
        <v>602</v>
      </c>
      <c r="D1005" s="664" t="s">
        <v>2455</v>
      </c>
      <c r="E1005" s="663" t="s">
        <v>6922</v>
      </c>
      <c r="F1005" s="664" t="s">
        <v>6923</v>
      </c>
      <c r="G1005" s="663" t="s">
        <v>5969</v>
      </c>
      <c r="H1005" s="663" t="s">
        <v>5970</v>
      </c>
      <c r="I1005" s="665">
        <v>1876.8500000000001</v>
      </c>
      <c r="J1005" s="665">
        <v>8</v>
      </c>
      <c r="K1005" s="666">
        <v>15014.800000000001</v>
      </c>
    </row>
    <row r="1006" spans="1:11" ht="14.4" customHeight="1" x14ac:dyDescent="0.3">
      <c r="A1006" s="661" t="s">
        <v>580</v>
      </c>
      <c r="B1006" s="662" t="s">
        <v>581</v>
      </c>
      <c r="C1006" s="663" t="s">
        <v>602</v>
      </c>
      <c r="D1006" s="664" t="s">
        <v>2455</v>
      </c>
      <c r="E1006" s="663" t="s">
        <v>6922</v>
      </c>
      <c r="F1006" s="664" t="s">
        <v>6923</v>
      </c>
      <c r="G1006" s="663" t="s">
        <v>5971</v>
      </c>
      <c r="H1006" s="663" t="s">
        <v>5972</v>
      </c>
      <c r="I1006" s="665">
        <v>16327.48</v>
      </c>
      <c r="J1006" s="665">
        <v>5</v>
      </c>
      <c r="K1006" s="666">
        <v>81637.399999999994</v>
      </c>
    </row>
    <row r="1007" spans="1:11" ht="14.4" customHeight="1" x14ac:dyDescent="0.3">
      <c r="A1007" s="661" t="s">
        <v>580</v>
      </c>
      <c r="B1007" s="662" t="s">
        <v>581</v>
      </c>
      <c r="C1007" s="663" t="s">
        <v>602</v>
      </c>
      <c r="D1007" s="664" t="s">
        <v>2455</v>
      </c>
      <c r="E1007" s="663" t="s">
        <v>6922</v>
      </c>
      <c r="F1007" s="664" t="s">
        <v>6923</v>
      </c>
      <c r="G1007" s="663" t="s">
        <v>5973</v>
      </c>
      <c r="H1007" s="663" t="s">
        <v>5974</v>
      </c>
      <c r="I1007" s="665">
        <v>9091.01</v>
      </c>
      <c r="J1007" s="665">
        <v>3</v>
      </c>
      <c r="K1007" s="666">
        <v>27273.03</v>
      </c>
    </row>
    <row r="1008" spans="1:11" ht="14.4" customHeight="1" x14ac:dyDescent="0.3">
      <c r="A1008" s="661" t="s">
        <v>580</v>
      </c>
      <c r="B1008" s="662" t="s">
        <v>581</v>
      </c>
      <c r="C1008" s="663" t="s">
        <v>602</v>
      </c>
      <c r="D1008" s="664" t="s">
        <v>2455</v>
      </c>
      <c r="E1008" s="663" t="s">
        <v>6922</v>
      </c>
      <c r="F1008" s="664" t="s">
        <v>6923</v>
      </c>
      <c r="G1008" s="663" t="s">
        <v>5975</v>
      </c>
      <c r="H1008" s="663" t="s">
        <v>5976</v>
      </c>
      <c r="I1008" s="665">
        <v>3854.9199999999992</v>
      </c>
      <c r="J1008" s="665">
        <v>7</v>
      </c>
      <c r="K1008" s="666">
        <v>26984.439999999995</v>
      </c>
    </row>
    <row r="1009" spans="1:11" ht="14.4" customHeight="1" x14ac:dyDescent="0.3">
      <c r="A1009" s="661" t="s">
        <v>580</v>
      </c>
      <c r="B1009" s="662" t="s">
        <v>581</v>
      </c>
      <c r="C1009" s="663" t="s">
        <v>602</v>
      </c>
      <c r="D1009" s="664" t="s">
        <v>2455</v>
      </c>
      <c r="E1009" s="663" t="s">
        <v>6922</v>
      </c>
      <c r="F1009" s="664" t="s">
        <v>6923</v>
      </c>
      <c r="G1009" s="663" t="s">
        <v>5977</v>
      </c>
      <c r="H1009" s="663" t="s">
        <v>5978</v>
      </c>
      <c r="I1009" s="665">
        <v>4848.0100000000011</v>
      </c>
      <c r="J1009" s="665">
        <v>12</v>
      </c>
      <c r="K1009" s="666">
        <v>58176.120000000017</v>
      </c>
    </row>
    <row r="1010" spans="1:11" ht="14.4" customHeight="1" x14ac:dyDescent="0.3">
      <c r="A1010" s="661" t="s">
        <v>580</v>
      </c>
      <c r="B1010" s="662" t="s">
        <v>581</v>
      </c>
      <c r="C1010" s="663" t="s">
        <v>602</v>
      </c>
      <c r="D1010" s="664" t="s">
        <v>2455</v>
      </c>
      <c r="E1010" s="663" t="s">
        <v>6922</v>
      </c>
      <c r="F1010" s="664" t="s">
        <v>6923</v>
      </c>
      <c r="G1010" s="663" t="s">
        <v>5979</v>
      </c>
      <c r="H1010" s="663" t="s">
        <v>5980</v>
      </c>
      <c r="I1010" s="665">
        <v>2611.7399999999998</v>
      </c>
      <c r="J1010" s="665">
        <v>3</v>
      </c>
      <c r="K1010" s="666">
        <v>7835.2199999999993</v>
      </c>
    </row>
    <row r="1011" spans="1:11" ht="14.4" customHeight="1" x14ac:dyDescent="0.3">
      <c r="A1011" s="661" t="s">
        <v>580</v>
      </c>
      <c r="B1011" s="662" t="s">
        <v>581</v>
      </c>
      <c r="C1011" s="663" t="s">
        <v>602</v>
      </c>
      <c r="D1011" s="664" t="s">
        <v>2455</v>
      </c>
      <c r="E1011" s="663" t="s">
        <v>6922</v>
      </c>
      <c r="F1011" s="664" t="s">
        <v>6923</v>
      </c>
      <c r="G1011" s="663" t="s">
        <v>5981</v>
      </c>
      <c r="H1011" s="663" t="s">
        <v>5982</v>
      </c>
      <c r="I1011" s="665">
        <v>2611.7399999999998</v>
      </c>
      <c r="J1011" s="665">
        <v>1</v>
      </c>
      <c r="K1011" s="666">
        <v>2611.7399999999998</v>
      </c>
    </row>
    <row r="1012" spans="1:11" ht="14.4" customHeight="1" x14ac:dyDescent="0.3">
      <c r="A1012" s="661" t="s">
        <v>580</v>
      </c>
      <c r="B1012" s="662" t="s">
        <v>581</v>
      </c>
      <c r="C1012" s="663" t="s">
        <v>602</v>
      </c>
      <c r="D1012" s="664" t="s">
        <v>2455</v>
      </c>
      <c r="E1012" s="663" t="s">
        <v>6922</v>
      </c>
      <c r="F1012" s="664" t="s">
        <v>6923</v>
      </c>
      <c r="G1012" s="663" t="s">
        <v>5983</v>
      </c>
      <c r="H1012" s="663" t="s">
        <v>5984</v>
      </c>
      <c r="I1012" s="665">
        <v>5000.2</v>
      </c>
      <c r="J1012" s="665">
        <v>6</v>
      </c>
      <c r="K1012" s="666">
        <v>30001.200000000001</v>
      </c>
    </row>
    <row r="1013" spans="1:11" ht="14.4" customHeight="1" x14ac:dyDescent="0.3">
      <c r="A1013" s="661" t="s">
        <v>580</v>
      </c>
      <c r="B1013" s="662" t="s">
        <v>581</v>
      </c>
      <c r="C1013" s="663" t="s">
        <v>602</v>
      </c>
      <c r="D1013" s="664" t="s">
        <v>2455</v>
      </c>
      <c r="E1013" s="663" t="s">
        <v>6922</v>
      </c>
      <c r="F1013" s="664" t="s">
        <v>6923</v>
      </c>
      <c r="G1013" s="663" t="s">
        <v>5985</v>
      </c>
      <c r="H1013" s="663" t="s">
        <v>5986</v>
      </c>
      <c r="I1013" s="665">
        <v>9430</v>
      </c>
      <c r="J1013" s="665">
        <v>2</v>
      </c>
      <c r="K1013" s="666">
        <v>18860</v>
      </c>
    </row>
    <row r="1014" spans="1:11" ht="14.4" customHeight="1" x14ac:dyDescent="0.3">
      <c r="A1014" s="661" t="s">
        <v>580</v>
      </c>
      <c r="B1014" s="662" t="s">
        <v>581</v>
      </c>
      <c r="C1014" s="663" t="s">
        <v>602</v>
      </c>
      <c r="D1014" s="664" t="s">
        <v>2455</v>
      </c>
      <c r="E1014" s="663" t="s">
        <v>6922</v>
      </c>
      <c r="F1014" s="664" t="s">
        <v>6923</v>
      </c>
      <c r="G1014" s="663" t="s">
        <v>5987</v>
      </c>
      <c r="H1014" s="663" t="s">
        <v>5988</v>
      </c>
      <c r="I1014" s="665">
        <v>985.54999999999984</v>
      </c>
      <c r="J1014" s="665">
        <v>3</v>
      </c>
      <c r="K1014" s="666">
        <v>2956.6499999999996</v>
      </c>
    </row>
    <row r="1015" spans="1:11" ht="14.4" customHeight="1" x14ac:dyDescent="0.3">
      <c r="A1015" s="661" t="s">
        <v>580</v>
      </c>
      <c r="B1015" s="662" t="s">
        <v>581</v>
      </c>
      <c r="C1015" s="663" t="s">
        <v>602</v>
      </c>
      <c r="D1015" s="664" t="s">
        <v>2455</v>
      </c>
      <c r="E1015" s="663" t="s">
        <v>6922</v>
      </c>
      <c r="F1015" s="664" t="s">
        <v>6923</v>
      </c>
      <c r="G1015" s="663" t="s">
        <v>5989</v>
      </c>
      <c r="H1015" s="663" t="s">
        <v>5990</v>
      </c>
      <c r="I1015" s="665">
        <v>29747.05</v>
      </c>
      <c r="J1015" s="665">
        <v>6</v>
      </c>
      <c r="K1015" s="666">
        <v>178482.3</v>
      </c>
    </row>
    <row r="1016" spans="1:11" ht="14.4" customHeight="1" x14ac:dyDescent="0.3">
      <c r="A1016" s="661" t="s">
        <v>580</v>
      </c>
      <c r="B1016" s="662" t="s">
        <v>581</v>
      </c>
      <c r="C1016" s="663" t="s">
        <v>602</v>
      </c>
      <c r="D1016" s="664" t="s">
        <v>2455</v>
      </c>
      <c r="E1016" s="663" t="s">
        <v>6922</v>
      </c>
      <c r="F1016" s="664" t="s">
        <v>6923</v>
      </c>
      <c r="G1016" s="663" t="s">
        <v>5991</v>
      </c>
      <c r="H1016" s="663" t="s">
        <v>5992</v>
      </c>
      <c r="I1016" s="665">
        <v>23660.3</v>
      </c>
      <c r="J1016" s="665">
        <v>2</v>
      </c>
      <c r="K1016" s="666">
        <v>47320.6</v>
      </c>
    </row>
    <row r="1017" spans="1:11" ht="14.4" customHeight="1" x14ac:dyDescent="0.3">
      <c r="A1017" s="661" t="s">
        <v>580</v>
      </c>
      <c r="B1017" s="662" t="s">
        <v>581</v>
      </c>
      <c r="C1017" s="663" t="s">
        <v>602</v>
      </c>
      <c r="D1017" s="664" t="s">
        <v>2455</v>
      </c>
      <c r="E1017" s="663" t="s">
        <v>6922</v>
      </c>
      <c r="F1017" s="664" t="s">
        <v>6923</v>
      </c>
      <c r="G1017" s="663" t="s">
        <v>5993</v>
      </c>
      <c r="H1017" s="663" t="s">
        <v>5994</v>
      </c>
      <c r="I1017" s="665">
        <v>10216.77</v>
      </c>
      <c r="J1017" s="665">
        <v>4</v>
      </c>
      <c r="K1017" s="666">
        <v>40867.08</v>
      </c>
    </row>
    <row r="1018" spans="1:11" ht="14.4" customHeight="1" x14ac:dyDescent="0.3">
      <c r="A1018" s="661" t="s">
        <v>580</v>
      </c>
      <c r="B1018" s="662" t="s">
        <v>581</v>
      </c>
      <c r="C1018" s="663" t="s">
        <v>602</v>
      </c>
      <c r="D1018" s="664" t="s">
        <v>2455</v>
      </c>
      <c r="E1018" s="663" t="s">
        <v>6922</v>
      </c>
      <c r="F1018" s="664" t="s">
        <v>6923</v>
      </c>
      <c r="G1018" s="663" t="s">
        <v>5995</v>
      </c>
      <c r="H1018" s="663" t="s">
        <v>5996</v>
      </c>
      <c r="I1018" s="665">
        <v>10216.77</v>
      </c>
      <c r="J1018" s="665">
        <v>2</v>
      </c>
      <c r="K1018" s="666">
        <v>20433.54</v>
      </c>
    </row>
    <row r="1019" spans="1:11" ht="14.4" customHeight="1" x14ac:dyDescent="0.3">
      <c r="A1019" s="661" t="s">
        <v>580</v>
      </c>
      <c r="B1019" s="662" t="s">
        <v>581</v>
      </c>
      <c r="C1019" s="663" t="s">
        <v>602</v>
      </c>
      <c r="D1019" s="664" t="s">
        <v>2455</v>
      </c>
      <c r="E1019" s="663" t="s">
        <v>6922</v>
      </c>
      <c r="F1019" s="664" t="s">
        <v>6923</v>
      </c>
      <c r="G1019" s="663" t="s">
        <v>5997</v>
      </c>
      <c r="H1019" s="663" t="s">
        <v>5998</v>
      </c>
      <c r="I1019" s="665">
        <v>10216.770000000002</v>
      </c>
      <c r="J1019" s="665">
        <v>8</v>
      </c>
      <c r="K1019" s="666">
        <v>81734.160000000018</v>
      </c>
    </row>
    <row r="1020" spans="1:11" ht="14.4" customHeight="1" x14ac:dyDescent="0.3">
      <c r="A1020" s="661" t="s">
        <v>580</v>
      </c>
      <c r="B1020" s="662" t="s">
        <v>581</v>
      </c>
      <c r="C1020" s="663" t="s">
        <v>602</v>
      </c>
      <c r="D1020" s="664" t="s">
        <v>2455</v>
      </c>
      <c r="E1020" s="663" t="s">
        <v>6922</v>
      </c>
      <c r="F1020" s="664" t="s">
        <v>6923</v>
      </c>
      <c r="G1020" s="663" t="s">
        <v>5999</v>
      </c>
      <c r="H1020" s="663" t="s">
        <v>6000</v>
      </c>
      <c r="I1020" s="665">
        <v>4848.0100000000011</v>
      </c>
      <c r="J1020" s="665">
        <v>6</v>
      </c>
      <c r="K1020" s="666">
        <v>29088.060000000005</v>
      </c>
    </row>
    <row r="1021" spans="1:11" ht="14.4" customHeight="1" x14ac:dyDescent="0.3">
      <c r="A1021" s="661" t="s">
        <v>580</v>
      </c>
      <c r="B1021" s="662" t="s">
        <v>581</v>
      </c>
      <c r="C1021" s="663" t="s">
        <v>602</v>
      </c>
      <c r="D1021" s="664" t="s">
        <v>2455</v>
      </c>
      <c r="E1021" s="663" t="s">
        <v>6922</v>
      </c>
      <c r="F1021" s="664" t="s">
        <v>6923</v>
      </c>
      <c r="G1021" s="663" t="s">
        <v>6001</v>
      </c>
      <c r="H1021" s="663" t="s">
        <v>6002</v>
      </c>
      <c r="I1021" s="665">
        <v>10997.89</v>
      </c>
      <c r="J1021" s="665">
        <v>3</v>
      </c>
      <c r="K1021" s="666">
        <v>32993.67</v>
      </c>
    </row>
    <row r="1022" spans="1:11" ht="14.4" customHeight="1" x14ac:dyDescent="0.3">
      <c r="A1022" s="661" t="s">
        <v>580</v>
      </c>
      <c r="B1022" s="662" t="s">
        <v>581</v>
      </c>
      <c r="C1022" s="663" t="s">
        <v>602</v>
      </c>
      <c r="D1022" s="664" t="s">
        <v>2455</v>
      </c>
      <c r="E1022" s="663" t="s">
        <v>6922</v>
      </c>
      <c r="F1022" s="664" t="s">
        <v>6923</v>
      </c>
      <c r="G1022" s="663" t="s">
        <v>6003</v>
      </c>
      <c r="H1022" s="663" t="s">
        <v>6004</v>
      </c>
      <c r="I1022" s="665">
        <v>10997.89</v>
      </c>
      <c r="J1022" s="665">
        <v>1</v>
      </c>
      <c r="K1022" s="666">
        <v>10997.89</v>
      </c>
    </row>
    <row r="1023" spans="1:11" ht="14.4" customHeight="1" x14ac:dyDescent="0.3">
      <c r="A1023" s="661" t="s">
        <v>580</v>
      </c>
      <c r="B1023" s="662" t="s">
        <v>581</v>
      </c>
      <c r="C1023" s="663" t="s">
        <v>602</v>
      </c>
      <c r="D1023" s="664" t="s">
        <v>2455</v>
      </c>
      <c r="E1023" s="663" t="s">
        <v>6922</v>
      </c>
      <c r="F1023" s="664" t="s">
        <v>6923</v>
      </c>
      <c r="G1023" s="663" t="s">
        <v>6005</v>
      </c>
      <c r="H1023" s="663" t="s">
        <v>6006</v>
      </c>
      <c r="I1023" s="665">
        <v>13090.45</v>
      </c>
      <c r="J1023" s="665">
        <v>2</v>
      </c>
      <c r="K1023" s="666">
        <v>26180.9</v>
      </c>
    </row>
    <row r="1024" spans="1:11" ht="14.4" customHeight="1" x14ac:dyDescent="0.3">
      <c r="A1024" s="661" t="s">
        <v>580</v>
      </c>
      <c r="B1024" s="662" t="s">
        <v>581</v>
      </c>
      <c r="C1024" s="663" t="s">
        <v>602</v>
      </c>
      <c r="D1024" s="664" t="s">
        <v>2455</v>
      </c>
      <c r="E1024" s="663" t="s">
        <v>6922</v>
      </c>
      <c r="F1024" s="664" t="s">
        <v>6923</v>
      </c>
      <c r="G1024" s="663" t="s">
        <v>6007</v>
      </c>
      <c r="H1024" s="663" t="s">
        <v>6008</v>
      </c>
      <c r="I1024" s="665">
        <v>9327.7777777777774</v>
      </c>
      <c r="J1024" s="665">
        <v>9</v>
      </c>
      <c r="K1024" s="666">
        <v>83950</v>
      </c>
    </row>
    <row r="1025" spans="1:11" ht="14.4" customHeight="1" x14ac:dyDescent="0.3">
      <c r="A1025" s="661" t="s">
        <v>580</v>
      </c>
      <c r="B1025" s="662" t="s">
        <v>581</v>
      </c>
      <c r="C1025" s="663" t="s">
        <v>602</v>
      </c>
      <c r="D1025" s="664" t="s">
        <v>2455</v>
      </c>
      <c r="E1025" s="663" t="s">
        <v>6922</v>
      </c>
      <c r="F1025" s="664" t="s">
        <v>6923</v>
      </c>
      <c r="G1025" s="663" t="s">
        <v>6009</v>
      </c>
      <c r="H1025" s="663" t="s">
        <v>6010</v>
      </c>
      <c r="I1025" s="665">
        <v>10344.24</v>
      </c>
      <c r="J1025" s="665">
        <v>3</v>
      </c>
      <c r="K1025" s="666">
        <v>31032.720000000001</v>
      </c>
    </row>
    <row r="1026" spans="1:11" ht="14.4" customHeight="1" x14ac:dyDescent="0.3">
      <c r="A1026" s="661" t="s">
        <v>580</v>
      </c>
      <c r="B1026" s="662" t="s">
        <v>581</v>
      </c>
      <c r="C1026" s="663" t="s">
        <v>602</v>
      </c>
      <c r="D1026" s="664" t="s">
        <v>2455</v>
      </c>
      <c r="E1026" s="663" t="s">
        <v>6922</v>
      </c>
      <c r="F1026" s="664" t="s">
        <v>6923</v>
      </c>
      <c r="G1026" s="663" t="s">
        <v>6011</v>
      </c>
      <c r="H1026" s="663" t="s">
        <v>6012</v>
      </c>
      <c r="I1026" s="665">
        <v>1323.54</v>
      </c>
      <c r="J1026" s="665">
        <v>4</v>
      </c>
      <c r="K1026" s="666">
        <v>5294.16</v>
      </c>
    </row>
    <row r="1027" spans="1:11" ht="14.4" customHeight="1" x14ac:dyDescent="0.3">
      <c r="A1027" s="661" t="s">
        <v>580</v>
      </c>
      <c r="B1027" s="662" t="s">
        <v>581</v>
      </c>
      <c r="C1027" s="663" t="s">
        <v>602</v>
      </c>
      <c r="D1027" s="664" t="s">
        <v>2455</v>
      </c>
      <c r="E1027" s="663" t="s">
        <v>6922</v>
      </c>
      <c r="F1027" s="664" t="s">
        <v>6923</v>
      </c>
      <c r="G1027" s="663" t="s">
        <v>6013</v>
      </c>
      <c r="H1027" s="663" t="s">
        <v>6014</v>
      </c>
      <c r="I1027" s="665">
        <v>21119.99</v>
      </c>
      <c r="J1027" s="665">
        <v>3</v>
      </c>
      <c r="K1027" s="666">
        <v>63359.97</v>
      </c>
    </row>
    <row r="1028" spans="1:11" ht="14.4" customHeight="1" x14ac:dyDescent="0.3">
      <c r="A1028" s="661" t="s">
        <v>580</v>
      </c>
      <c r="B1028" s="662" t="s">
        <v>581</v>
      </c>
      <c r="C1028" s="663" t="s">
        <v>602</v>
      </c>
      <c r="D1028" s="664" t="s">
        <v>2455</v>
      </c>
      <c r="E1028" s="663" t="s">
        <v>6922</v>
      </c>
      <c r="F1028" s="664" t="s">
        <v>6923</v>
      </c>
      <c r="G1028" s="663" t="s">
        <v>6015</v>
      </c>
      <c r="H1028" s="663" t="s">
        <v>6016</v>
      </c>
      <c r="I1028" s="665">
        <v>9771.5500000000011</v>
      </c>
      <c r="J1028" s="665">
        <v>6</v>
      </c>
      <c r="K1028" s="666">
        <v>58629.3</v>
      </c>
    </row>
    <row r="1029" spans="1:11" ht="14.4" customHeight="1" x14ac:dyDescent="0.3">
      <c r="A1029" s="661" t="s">
        <v>580</v>
      </c>
      <c r="B1029" s="662" t="s">
        <v>581</v>
      </c>
      <c r="C1029" s="663" t="s">
        <v>602</v>
      </c>
      <c r="D1029" s="664" t="s">
        <v>2455</v>
      </c>
      <c r="E1029" s="663" t="s">
        <v>6922</v>
      </c>
      <c r="F1029" s="664" t="s">
        <v>6923</v>
      </c>
      <c r="G1029" s="663" t="s">
        <v>6017</v>
      </c>
      <c r="H1029" s="663" t="s">
        <v>6018</v>
      </c>
      <c r="I1029" s="665">
        <v>8027.68</v>
      </c>
      <c r="J1029" s="665">
        <v>7</v>
      </c>
      <c r="K1029" s="666">
        <v>56193.760000000002</v>
      </c>
    </row>
    <row r="1030" spans="1:11" ht="14.4" customHeight="1" x14ac:dyDescent="0.3">
      <c r="A1030" s="661" t="s">
        <v>580</v>
      </c>
      <c r="B1030" s="662" t="s">
        <v>581</v>
      </c>
      <c r="C1030" s="663" t="s">
        <v>602</v>
      </c>
      <c r="D1030" s="664" t="s">
        <v>2455</v>
      </c>
      <c r="E1030" s="663" t="s">
        <v>6922</v>
      </c>
      <c r="F1030" s="664" t="s">
        <v>6923</v>
      </c>
      <c r="G1030" s="663" t="s">
        <v>6019</v>
      </c>
      <c r="H1030" s="663" t="s">
        <v>6020</v>
      </c>
      <c r="I1030" s="665">
        <v>10216.770000000002</v>
      </c>
      <c r="J1030" s="665">
        <v>10</v>
      </c>
      <c r="K1030" s="666">
        <v>102167.70000000003</v>
      </c>
    </row>
    <row r="1031" spans="1:11" ht="14.4" customHeight="1" x14ac:dyDescent="0.3">
      <c r="A1031" s="661" t="s">
        <v>580</v>
      </c>
      <c r="B1031" s="662" t="s">
        <v>581</v>
      </c>
      <c r="C1031" s="663" t="s">
        <v>602</v>
      </c>
      <c r="D1031" s="664" t="s">
        <v>2455</v>
      </c>
      <c r="E1031" s="663" t="s">
        <v>6922</v>
      </c>
      <c r="F1031" s="664" t="s">
        <v>6923</v>
      </c>
      <c r="G1031" s="663" t="s">
        <v>6021</v>
      </c>
      <c r="H1031" s="663" t="s">
        <v>6022</v>
      </c>
      <c r="I1031" s="665">
        <v>23660.3</v>
      </c>
      <c r="J1031" s="665">
        <v>5</v>
      </c>
      <c r="K1031" s="666">
        <v>118301.5</v>
      </c>
    </row>
    <row r="1032" spans="1:11" ht="14.4" customHeight="1" x14ac:dyDescent="0.3">
      <c r="A1032" s="661" t="s">
        <v>580</v>
      </c>
      <c r="B1032" s="662" t="s">
        <v>581</v>
      </c>
      <c r="C1032" s="663" t="s">
        <v>602</v>
      </c>
      <c r="D1032" s="664" t="s">
        <v>2455</v>
      </c>
      <c r="E1032" s="663" t="s">
        <v>6922</v>
      </c>
      <c r="F1032" s="664" t="s">
        <v>6923</v>
      </c>
      <c r="G1032" s="663" t="s">
        <v>6023</v>
      </c>
      <c r="H1032" s="663" t="s">
        <v>6024</v>
      </c>
      <c r="I1032" s="665">
        <v>5390</v>
      </c>
      <c r="J1032" s="665">
        <v>1</v>
      </c>
      <c r="K1032" s="666">
        <v>5390</v>
      </c>
    </row>
    <row r="1033" spans="1:11" ht="14.4" customHeight="1" x14ac:dyDescent="0.3">
      <c r="A1033" s="661" t="s">
        <v>580</v>
      </c>
      <c r="B1033" s="662" t="s">
        <v>581</v>
      </c>
      <c r="C1033" s="663" t="s">
        <v>602</v>
      </c>
      <c r="D1033" s="664" t="s">
        <v>2455</v>
      </c>
      <c r="E1033" s="663" t="s">
        <v>6922</v>
      </c>
      <c r="F1033" s="664" t="s">
        <v>6923</v>
      </c>
      <c r="G1033" s="663" t="s">
        <v>6025</v>
      </c>
      <c r="H1033" s="663" t="s">
        <v>6026</v>
      </c>
      <c r="I1033" s="665">
        <v>5692.5</v>
      </c>
      <c r="J1033" s="665">
        <v>1</v>
      </c>
      <c r="K1033" s="666">
        <v>5692.5</v>
      </c>
    </row>
    <row r="1034" spans="1:11" ht="14.4" customHeight="1" x14ac:dyDescent="0.3">
      <c r="A1034" s="661" t="s">
        <v>580</v>
      </c>
      <c r="B1034" s="662" t="s">
        <v>581</v>
      </c>
      <c r="C1034" s="663" t="s">
        <v>602</v>
      </c>
      <c r="D1034" s="664" t="s">
        <v>2455</v>
      </c>
      <c r="E1034" s="663" t="s">
        <v>6922</v>
      </c>
      <c r="F1034" s="664" t="s">
        <v>6923</v>
      </c>
      <c r="G1034" s="663" t="s">
        <v>6027</v>
      </c>
      <c r="H1034" s="663" t="s">
        <v>6028</v>
      </c>
      <c r="I1034" s="665">
        <v>2611.7399999999998</v>
      </c>
      <c r="J1034" s="665">
        <v>6</v>
      </c>
      <c r="K1034" s="666">
        <v>15670.439999999999</v>
      </c>
    </row>
    <row r="1035" spans="1:11" ht="14.4" customHeight="1" x14ac:dyDescent="0.3">
      <c r="A1035" s="661" t="s">
        <v>580</v>
      </c>
      <c r="B1035" s="662" t="s">
        <v>581</v>
      </c>
      <c r="C1035" s="663" t="s">
        <v>602</v>
      </c>
      <c r="D1035" s="664" t="s">
        <v>2455</v>
      </c>
      <c r="E1035" s="663" t="s">
        <v>6922</v>
      </c>
      <c r="F1035" s="664" t="s">
        <v>6923</v>
      </c>
      <c r="G1035" s="663" t="s">
        <v>6029</v>
      </c>
      <c r="H1035" s="663" t="s">
        <v>6030</v>
      </c>
      <c r="I1035" s="665">
        <v>2611.7399999999998</v>
      </c>
      <c r="J1035" s="665">
        <v>2</v>
      </c>
      <c r="K1035" s="666">
        <v>5223.4799999999996</v>
      </c>
    </row>
    <row r="1036" spans="1:11" ht="14.4" customHeight="1" x14ac:dyDescent="0.3">
      <c r="A1036" s="661" t="s">
        <v>580</v>
      </c>
      <c r="B1036" s="662" t="s">
        <v>581</v>
      </c>
      <c r="C1036" s="663" t="s">
        <v>602</v>
      </c>
      <c r="D1036" s="664" t="s">
        <v>2455</v>
      </c>
      <c r="E1036" s="663" t="s">
        <v>6922</v>
      </c>
      <c r="F1036" s="664" t="s">
        <v>6923</v>
      </c>
      <c r="G1036" s="663" t="s">
        <v>6031</v>
      </c>
      <c r="H1036" s="663" t="s">
        <v>6032</v>
      </c>
      <c r="I1036" s="665">
        <v>9013.3899999999976</v>
      </c>
      <c r="J1036" s="665">
        <v>15</v>
      </c>
      <c r="K1036" s="666">
        <v>135200.84999999998</v>
      </c>
    </row>
    <row r="1037" spans="1:11" ht="14.4" customHeight="1" x14ac:dyDescent="0.3">
      <c r="A1037" s="661" t="s">
        <v>580</v>
      </c>
      <c r="B1037" s="662" t="s">
        <v>581</v>
      </c>
      <c r="C1037" s="663" t="s">
        <v>602</v>
      </c>
      <c r="D1037" s="664" t="s">
        <v>2455</v>
      </c>
      <c r="E1037" s="663" t="s">
        <v>6922</v>
      </c>
      <c r="F1037" s="664" t="s">
        <v>6923</v>
      </c>
      <c r="G1037" s="663" t="s">
        <v>6033</v>
      </c>
      <c r="H1037" s="663" t="s">
        <v>6034</v>
      </c>
      <c r="I1037" s="665">
        <v>13840.579999999998</v>
      </c>
      <c r="J1037" s="665">
        <v>5</v>
      </c>
      <c r="K1037" s="666">
        <v>69202.899999999994</v>
      </c>
    </row>
    <row r="1038" spans="1:11" ht="14.4" customHeight="1" x14ac:dyDescent="0.3">
      <c r="A1038" s="661" t="s">
        <v>580</v>
      </c>
      <c r="B1038" s="662" t="s">
        <v>581</v>
      </c>
      <c r="C1038" s="663" t="s">
        <v>602</v>
      </c>
      <c r="D1038" s="664" t="s">
        <v>2455</v>
      </c>
      <c r="E1038" s="663" t="s">
        <v>6922</v>
      </c>
      <c r="F1038" s="664" t="s">
        <v>6923</v>
      </c>
      <c r="G1038" s="663" t="s">
        <v>6035</v>
      </c>
      <c r="H1038" s="663" t="s">
        <v>6036</v>
      </c>
      <c r="I1038" s="665">
        <v>3854.92</v>
      </c>
      <c r="J1038" s="665">
        <v>1</v>
      </c>
      <c r="K1038" s="666">
        <v>3854.92</v>
      </c>
    </row>
    <row r="1039" spans="1:11" ht="14.4" customHeight="1" x14ac:dyDescent="0.3">
      <c r="A1039" s="661" t="s">
        <v>580</v>
      </c>
      <c r="B1039" s="662" t="s">
        <v>581</v>
      </c>
      <c r="C1039" s="663" t="s">
        <v>602</v>
      </c>
      <c r="D1039" s="664" t="s">
        <v>2455</v>
      </c>
      <c r="E1039" s="663" t="s">
        <v>6922</v>
      </c>
      <c r="F1039" s="664" t="s">
        <v>6923</v>
      </c>
      <c r="G1039" s="663" t="s">
        <v>6037</v>
      </c>
      <c r="H1039" s="663" t="s">
        <v>6038</v>
      </c>
      <c r="I1039" s="665">
        <v>21119.989999999998</v>
      </c>
      <c r="J1039" s="665">
        <v>10</v>
      </c>
      <c r="K1039" s="666">
        <v>211199.9</v>
      </c>
    </row>
    <row r="1040" spans="1:11" ht="14.4" customHeight="1" x14ac:dyDescent="0.3">
      <c r="A1040" s="661" t="s">
        <v>580</v>
      </c>
      <c r="B1040" s="662" t="s">
        <v>581</v>
      </c>
      <c r="C1040" s="663" t="s">
        <v>602</v>
      </c>
      <c r="D1040" s="664" t="s">
        <v>2455</v>
      </c>
      <c r="E1040" s="663" t="s">
        <v>6922</v>
      </c>
      <c r="F1040" s="664" t="s">
        <v>6923</v>
      </c>
      <c r="G1040" s="663" t="s">
        <v>6039</v>
      </c>
      <c r="H1040" s="663" t="s">
        <v>6040</v>
      </c>
      <c r="I1040" s="665">
        <v>17867</v>
      </c>
      <c r="J1040" s="665">
        <v>10</v>
      </c>
      <c r="K1040" s="666">
        <v>178670</v>
      </c>
    </row>
    <row r="1041" spans="1:11" ht="14.4" customHeight="1" x14ac:dyDescent="0.3">
      <c r="A1041" s="661" t="s">
        <v>580</v>
      </c>
      <c r="B1041" s="662" t="s">
        <v>581</v>
      </c>
      <c r="C1041" s="663" t="s">
        <v>602</v>
      </c>
      <c r="D1041" s="664" t="s">
        <v>2455</v>
      </c>
      <c r="E1041" s="663" t="s">
        <v>6922</v>
      </c>
      <c r="F1041" s="664" t="s">
        <v>6923</v>
      </c>
      <c r="G1041" s="663" t="s">
        <v>6041</v>
      </c>
      <c r="H1041" s="663" t="s">
        <v>6042</v>
      </c>
      <c r="I1041" s="665">
        <v>7024.5999999999995</v>
      </c>
      <c r="J1041" s="665">
        <v>7</v>
      </c>
      <c r="K1041" s="666">
        <v>49172.2</v>
      </c>
    </row>
    <row r="1042" spans="1:11" ht="14.4" customHeight="1" x14ac:dyDescent="0.3">
      <c r="A1042" s="661" t="s">
        <v>580</v>
      </c>
      <c r="B1042" s="662" t="s">
        <v>581</v>
      </c>
      <c r="C1042" s="663" t="s">
        <v>602</v>
      </c>
      <c r="D1042" s="664" t="s">
        <v>2455</v>
      </c>
      <c r="E1042" s="663" t="s">
        <v>6922</v>
      </c>
      <c r="F1042" s="664" t="s">
        <v>6923</v>
      </c>
      <c r="G1042" s="663" t="s">
        <v>6043</v>
      </c>
      <c r="H1042" s="663" t="s">
        <v>6044</v>
      </c>
      <c r="I1042" s="665">
        <v>13883.47</v>
      </c>
      <c r="J1042" s="665">
        <v>8</v>
      </c>
      <c r="K1042" s="666">
        <v>111067.76</v>
      </c>
    </row>
    <row r="1043" spans="1:11" ht="14.4" customHeight="1" x14ac:dyDescent="0.3">
      <c r="A1043" s="661" t="s">
        <v>580</v>
      </c>
      <c r="B1043" s="662" t="s">
        <v>581</v>
      </c>
      <c r="C1043" s="663" t="s">
        <v>602</v>
      </c>
      <c r="D1043" s="664" t="s">
        <v>2455</v>
      </c>
      <c r="E1043" s="663" t="s">
        <v>6922</v>
      </c>
      <c r="F1043" s="664" t="s">
        <v>6923</v>
      </c>
      <c r="G1043" s="663" t="s">
        <v>6045</v>
      </c>
      <c r="H1043" s="663" t="s">
        <v>6046</v>
      </c>
      <c r="I1043" s="665">
        <v>9013.39</v>
      </c>
      <c r="J1043" s="665">
        <v>4</v>
      </c>
      <c r="K1043" s="666">
        <v>36053.56</v>
      </c>
    </row>
    <row r="1044" spans="1:11" ht="14.4" customHeight="1" x14ac:dyDescent="0.3">
      <c r="A1044" s="661" t="s">
        <v>580</v>
      </c>
      <c r="B1044" s="662" t="s">
        <v>581</v>
      </c>
      <c r="C1044" s="663" t="s">
        <v>602</v>
      </c>
      <c r="D1044" s="664" t="s">
        <v>2455</v>
      </c>
      <c r="E1044" s="663" t="s">
        <v>6922</v>
      </c>
      <c r="F1044" s="664" t="s">
        <v>6923</v>
      </c>
      <c r="G1044" s="663" t="s">
        <v>6047</v>
      </c>
      <c r="H1044" s="663" t="s">
        <v>6048</v>
      </c>
      <c r="I1044" s="665">
        <v>23660.299999999992</v>
      </c>
      <c r="J1044" s="665">
        <v>12</v>
      </c>
      <c r="K1044" s="666">
        <v>283923.59999999992</v>
      </c>
    </row>
    <row r="1045" spans="1:11" ht="14.4" customHeight="1" x14ac:dyDescent="0.3">
      <c r="A1045" s="661" t="s">
        <v>580</v>
      </c>
      <c r="B1045" s="662" t="s">
        <v>581</v>
      </c>
      <c r="C1045" s="663" t="s">
        <v>602</v>
      </c>
      <c r="D1045" s="664" t="s">
        <v>2455</v>
      </c>
      <c r="E1045" s="663" t="s">
        <v>6922</v>
      </c>
      <c r="F1045" s="664" t="s">
        <v>6923</v>
      </c>
      <c r="G1045" s="663" t="s">
        <v>6049</v>
      </c>
      <c r="H1045" s="663" t="s">
        <v>6050</v>
      </c>
      <c r="I1045" s="665">
        <v>17867</v>
      </c>
      <c r="J1045" s="665">
        <v>19</v>
      </c>
      <c r="K1045" s="666">
        <v>339473</v>
      </c>
    </row>
    <row r="1046" spans="1:11" ht="14.4" customHeight="1" x14ac:dyDescent="0.3">
      <c r="A1046" s="661" t="s">
        <v>580</v>
      </c>
      <c r="B1046" s="662" t="s">
        <v>581</v>
      </c>
      <c r="C1046" s="663" t="s">
        <v>602</v>
      </c>
      <c r="D1046" s="664" t="s">
        <v>2455</v>
      </c>
      <c r="E1046" s="663" t="s">
        <v>6922</v>
      </c>
      <c r="F1046" s="664" t="s">
        <v>6923</v>
      </c>
      <c r="G1046" s="663" t="s">
        <v>6051</v>
      </c>
      <c r="H1046" s="663" t="s">
        <v>6052</v>
      </c>
      <c r="I1046" s="665">
        <v>16327.48</v>
      </c>
      <c r="J1046" s="665">
        <v>1</v>
      </c>
      <c r="K1046" s="666">
        <v>16327.48</v>
      </c>
    </row>
    <row r="1047" spans="1:11" ht="14.4" customHeight="1" x14ac:dyDescent="0.3">
      <c r="A1047" s="661" t="s">
        <v>580</v>
      </c>
      <c r="B1047" s="662" t="s">
        <v>581</v>
      </c>
      <c r="C1047" s="663" t="s">
        <v>602</v>
      </c>
      <c r="D1047" s="664" t="s">
        <v>2455</v>
      </c>
      <c r="E1047" s="663" t="s">
        <v>6922</v>
      </c>
      <c r="F1047" s="664" t="s">
        <v>6923</v>
      </c>
      <c r="G1047" s="663" t="s">
        <v>6053</v>
      </c>
      <c r="H1047" s="663" t="s">
        <v>6054</v>
      </c>
      <c r="I1047" s="665">
        <v>12305</v>
      </c>
      <c r="J1047" s="665">
        <v>1</v>
      </c>
      <c r="K1047" s="666">
        <v>12305</v>
      </c>
    </row>
    <row r="1048" spans="1:11" ht="14.4" customHeight="1" x14ac:dyDescent="0.3">
      <c r="A1048" s="661" t="s">
        <v>580</v>
      </c>
      <c r="B1048" s="662" t="s">
        <v>581</v>
      </c>
      <c r="C1048" s="663" t="s">
        <v>602</v>
      </c>
      <c r="D1048" s="664" t="s">
        <v>2455</v>
      </c>
      <c r="E1048" s="663" t="s">
        <v>6922</v>
      </c>
      <c r="F1048" s="664" t="s">
        <v>6923</v>
      </c>
      <c r="G1048" s="663" t="s">
        <v>6055</v>
      </c>
      <c r="H1048" s="663" t="s">
        <v>6056</v>
      </c>
      <c r="I1048" s="665">
        <v>8562.7199999999993</v>
      </c>
      <c r="J1048" s="665">
        <v>10</v>
      </c>
      <c r="K1048" s="666">
        <v>85627.199999999997</v>
      </c>
    </row>
    <row r="1049" spans="1:11" ht="14.4" customHeight="1" x14ac:dyDescent="0.3">
      <c r="A1049" s="661" t="s">
        <v>580</v>
      </c>
      <c r="B1049" s="662" t="s">
        <v>581</v>
      </c>
      <c r="C1049" s="663" t="s">
        <v>602</v>
      </c>
      <c r="D1049" s="664" t="s">
        <v>2455</v>
      </c>
      <c r="E1049" s="663" t="s">
        <v>6922</v>
      </c>
      <c r="F1049" s="664" t="s">
        <v>6923</v>
      </c>
      <c r="G1049" s="663" t="s">
        <v>6057</v>
      </c>
      <c r="H1049" s="663" t="s">
        <v>6058</v>
      </c>
      <c r="I1049" s="665">
        <v>7024.6</v>
      </c>
      <c r="J1049" s="665">
        <v>4</v>
      </c>
      <c r="K1049" s="666">
        <v>28098.400000000001</v>
      </c>
    </row>
    <row r="1050" spans="1:11" ht="14.4" customHeight="1" x14ac:dyDescent="0.3">
      <c r="A1050" s="661" t="s">
        <v>580</v>
      </c>
      <c r="B1050" s="662" t="s">
        <v>581</v>
      </c>
      <c r="C1050" s="663" t="s">
        <v>602</v>
      </c>
      <c r="D1050" s="664" t="s">
        <v>2455</v>
      </c>
      <c r="E1050" s="663" t="s">
        <v>6922</v>
      </c>
      <c r="F1050" s="664" t="s">
        <v>6923</v>
      </c>
      <c r="G1050" s="663" t="s">
        <v>6059</v>
      </c>
      <c r="H1050" s="663" t="s">
        <v>6060</v>
      </c>
      <c r="I1050" s="665">
        <v>9013.39</v>
      </c>
      <c r="J1050" s="665">
        <v>3</v>
      </c>
      <c r="K1050" s="666">
        <v>27040.17</v>
      </c>
    </row>
    <row r="1051" spans="1:11" ht="14.4" customHeight="1" x14ac:dyDescent="0.3">
      <c r="A1051" s="661" t="s">
        <v>580</v>
      </c>
      <c r="B1051" s="662" t="s">
        <v>581</v>
      </c>
      <c r="C1051" s="663" t="s">
        <v>602</v>
      </c>
      <c r="D1051" s="664" t="s">
        <v>2455</v>
      </c>
      <c r="E1051" s="663" t="s">
        <v>6922</v>
      </c>
      <c r="F1051" s="664" t="s">
        <v>6923</v>
      </c>
      <c r="G1051" s="663" t="s">
        <v>6061</v>
      </c>
      <c r="H1051" s="663" t="s">
        <v>6062</v>
      </c>
      <c r="I1051" s="665">
        <v>21119.989999999994</v>
      </c>
      <c r="J1051" s="665">
        <v>22</v>
      </c>
      <c r="K1051" s="666">
        <v>464639.77999999991</v>
      </c>
    </row>
    <row r="1052" spans="1:11" ht="14.4" customHeight="1" x14ac:dyDescent="0.3">
      <c r="A1052" s="661" t="s">
        <v>580</v>
      </c>
      <c r="B1052" s="662" t="s">
        <v>581</v>
      </c>
      <c r="C1052" s="663" t="s">
        <v>602</v>
      </c>
      <c r="D1052" s="664" t="s">
        <v>2455</v>
      </c>
      <c r="E1052" s="663" t="s">
        <v>6922</v>
      </c>
      <c r="F1052" s="664" t="s">
        <v>6923</v>
      </c>
      <c r="G1052" s="663" t="s">
        <v>6063</v>
      </c>
      <c r="H1052" s="663" t="s">
        <v>6064</v>
      </c>
      <c r="I1052" s="665">
        <v>17867</v>
      </c>
      <c r="J1052" s="665">
        <v>5</v>
      </c>
      <c r="K1052" s="666">
        <v>89335</v>
      </c>
    </row>
    <row r="1053" spans="1:11" ht="14.4" customHeight="1" x14ac:dyDescent="0.3">
      <c r="A1053" s="661" t="s">
        <v>580</v>
      </c>
      <c r="B1053" s="662" t="s">
        <v>581</v>
      </c>
      <c r="C1053" s="663" t="s">
        <v>602</v>
      </c>
      <c r="D1053" s="664" t="s">
        <v>2455</v>
      </c>
      <c r="E1053" s="663" t="s">
        <v>6922</v>
      </c>
      <c r="F1053" s="664" t="s">
        <v>6923</v>
      </c>
      <c r="G1053" s="663" t="s">
        <v>6065</v>
      </c>
      <c r="H1053" s="663" t="s">
        <v>6066</v>
      </c>
      <c r="I1053" s="665">
        <v>9013.3900000000012</v>
      </c>
      <c r="J1053" s="665">
        <v>19</v>
      </c>
      <c r="K1053" s="666">
        <v>171254.41000000003</v>
      </c>
    </row>
    <row r="1054" spans="1:11" ht="14.4" customHeight="1" x14ac:dyDescent="0.3">
      <c r="A1054" s="661" t="s">
        <v>580</v>
      </c>
      <c r="B1054" s="662" t="s">
        <v>581</v>
      </c>
      <c r="C1054" s="663" t="s">
        <v>602</v>
      </c>
      <c r="D1054" s="664" t="s">
        <v>2455</v>
      </c>
      <c r="E1054" s="663" t="s">
        <v>6922</v>
      </c>
      <c r="F1054" s="664" t="s">
        <v>6923</v>
      </c>
      <c r="G1054" s="663" t="s">
        <v>6067</v>
      </c>
      <c r="H1054" s="663" t="s">
        <v>6068</v>
      </c>
      <c r="I1054" s="665">
        <v>2611.7399999999998</v>
      </c>
      <c r="J1054" s="665">
        <v>1</v>
      </c>
      <c r="K1054" s="666">
        <v>2611.7399999999998</v>
      </c>
    </row>
    <row r="1055" spans="1:11" ht="14.4" customHeight="1" x14ac:dyDescent="0.3">
      <c r="A1055" s="661" t="s">
        <v>580</v>
      </c>
      <c r="B1055" s="662" t="s">
        <v>581</v>
      </c>
      <c r="C1055" s="663" t="s">
        <v>602</v>
      </c>
      <c r="D1055" s="664" t="s">
        <v>2455</v>
      </c>
      <c r="E1055" s="663" t="s">
        <v>6922</v>
      </c>
      <c r="F1055" s="664" t="s">
        <v>6923</v>
      </c>
      <c r="G1055" s="663" t="s">
        <v>6069</v>
      </c>
      <c r="H1055" s="663" t="s">
        <v>6070</v>
      </c>
      <c r="I1055" s="665">
        <v>7630.25</v>
      </c>
      <c r="J1055" s="665">
        <v>1</v>
      </c>
      <c r="K1055" s="666">
        <v>7630.25</v>
      </c>
    </row>
    <row r="1056" spans="1:11" ht="14.4" customHeight="1" x14ac:dyDescent="0.3">
      <c r="A1056" s="661" t="s">
        <v>580</v>
      </c>
      <c r="B1056" s="662" t="s">
        <v>581</v>
      </c>
      <c r="C1056" s="663" t="s">
        <v>602</v>
      </c>
      <c r="D1056" s="664" t="s">
        <v>2455</v>
      </c>
      <c r="E1056" s="663" t="s">
        <v>6922</v>
      </c>
      <c r="F1056" s="664" t="s">
        <v>6923</v>
      </c>
      <c r="G1056" s="663" t="s">
        <v>6071</v>
      </c>
      <c r="H1056" s="663" t="s">
        <v>6072</v>
      </c>
      <c r="I1056" s="665">
        <v>6840</v>
      </c>
      <c r="J1056" s="665">
        <v>7</v>
      </c>
      <c r="K1056" s="666">
        <v>47880</v>
      </c>
    </row>
    <row r="1057" spans="1:11" ht="14.4" customHeight="1" x14ac:dyDescent="0.3">
      <c r="A1057" s="661" t="s">
        <v>580</v>
      </c>
      <c r="B1057" s="662" t="s">
        <v>581</v>
      </c>
      <c r="C1057" s="663" t="s">
        <v>602</v>
      </c>
      <c r="D1057" s="664" t="s">
        <v>2455</v>
      </c>
      <c r="E1057" s="663" t="s">
        <v>6922</v>
      </c>
      <c r="F1057" s="664" t="s">
        <v>6923</v>
      </c>
      <c r="G1057" s="663" t="s">
        <v>6073</v>
      </c>
      <c r="H1057" s="663" t="s">
        <v>6074</v>
      </c>
      <c r="I1057" s="665">
        <v>13800</v>
      </c>
      <c r="J1057" s="665">
        <v>1</v>
      </c>
      <c r="K1057" s="666">
        <v>13800</v>
      </c>
    </row>
    <row r="1058" spans="1:11" ht="14.4" customHeight="1" x14ac:dyDescent="0.3">
      <c r="A1058" s="661" t="s">
        <v>580</v>
      </c>
      <c r="B1058" s="662" t="s">
        <v>581</v>
      </c>
      <c r="C1058" s="663" t="s">
        <v>602</v>
      </c>
      <c r="D1058" s="664" t="s">
        <v>2455</v>
      </c>
      <c r="E1058" s="663" t="s">
        <v>6922</v>
      </c>
      <c r="F1058" s="664" t="s">
        <v>6923</v>
      </c>
      <c r="G1058" s="663" t="s">
        <v>6075</v>
      </c>
      <c r="H1058" s="663" t="s">
        <v>6076</v>
      </c>
      <c r="I1058" s="665">
        <v>53474.71</v>
      </c>
      <c r="J1058" s="665">
        <v>1</v>
      </c>
      <c r="K1058" s="666">
        <v>53474.71</v>
      </c>
    </row>
    <row r="1059" spans="1:11" ht="14.4" customHeight="1" x14ac:dyDescent="0.3">
      <c r="A1059" s="661" t="s">
        <v>580</v>
      </c>
      <c r="B1059" s="662" t="s">
        <v>581</v>
      </c>
      <c r="C1059" s="663" t="s">
        <v>602</v>
      </c>
      <c r="D1059" s="664" t="s">
        <v>2455</v>
      </c>
      <c r="E1059" s="663" t="s">
        <v>6922</v>
      </c>
      <c r="F1059" s="664" t="s">
        <v>6923</v>
      </c>
      <c r="G1059" s="663" t="s">
        <v>6077</v>
      </c>
      <c r="H1059" s="663" t="s">
        <v>6078</v>
      </c>
      <c r="I1059" s="665">
        <v>5692.5</v>
      </c>
      <c r="J1059" s="665">
        <v>9</v>
      </c>
      <c r="K1059" s="666">
        <v>51232.5</v>
      </c>
    </row>
    <row r="1060" spans="1:11" ht="14.4" customHeight="1" x14ac:dyDescent="0.3">
      <c r="A1060" s="661" t="s">
        <v>580</v>
      </c>
      <c r="B1060" s="662" t="s">
        <v>581</v>
      </c>
      <c r="C1060" s="663" t="s">
        <v>602</v>
      </c>
      <c r="D1060" s="664" t="s">
        <v>2455</v>
      </c>
      <c r="E1060" s="663" t="s">
        <v>6922</v>
      </c>
      <c r="F1060" s="664" t="s">
        <v>6923</v>
      </c>
      <c r="G1060" s="663" t="s">
        <v>6079</v>
      </c>
      <c r="H1060" s="663" t="s">
        <v>6080</v>
      </c>
      <c r="I1060" s="665">
        <v>10173.89</v>
      </c>
      <c r="J1060" s="665">
        <v>10</v>
      </c>
      <c r="K1060" s="666">
        <v>101738.9</v>
      </c>
    </row>
    <row r="1061" spans="1:11" ht="14.4" customHeight="1" x14ac:dyDescent="0.3">
      <c r="A1061" s="661" t="s">
        <v>580</v>
      </c>
      <c r="B1061" s="662" t="s">
        <v>581</v>
      </c>
      <c r="C1061" s="663" t="s">
        <v>602</v>
      </c>
      <c r="D1061" s="664" t="s">
        <v>2455</v>
      </c>
      <c r="E1061" s="663" t="s">
        <v>6922</v>
      </c>
      <c r="F1061" s="664" t="s">
        <v>6923</v>
      </c>
      <c r="G1061" s="663" t="s">
        <v>6081</v>
      </c>
      <c r="H1061" s="663" t="s">
        <v>6082</v>
      </c>
      <c r="I1061" s="665">
        <v>6840</v>
      </c>
      <c r="J1061" s="665">
        <v>1</v>
      </c>
      <c r="K1061" s="666">
        <v>6840</v>
      </c>
    </row>
    <row r="1062" spans="1:11" ht="14.4" customHeight="1" x14ac:dyDescent="0.3">
      <c r="A1062" s="661" t="s">
        <v>580</v>
      </c>
      <c r="B1062" s="662" t="s">
        <v>581</v>
      </c>
      <c r="C1062" s="663" t="s">
        <v>602</v>
      </c>
      <c r="D1062" s="664" t="s">
        <v>2455</v>
      </c>
      <c r="E1062" s="663" t="s">
        <v>6922</v>
      </c>
      <c r="F1062" s="664" t="s">
        <v>6923</v>
      </c>
      <c r="G1062" s="663" t="s">
        <v>6083</v>
      </c>
      <c r="H1062" s="663" t="s">
        <v>6084</v>
      </c>
      <c r="I1062" s="665">
        <v>2611.7399999999998</v>
      </c>
      <c r="J1062" s="665">
        <v>4</v>
      </c>
      <c r="K1062" s="666">
        <v>10446.959999999999</v>
      </c>
    </row>
    <row r="1063" spans="1:11" ht="14.4" customHeight="1" x14ac:dyDescent="0.3">
      <c r="A1063" s="661" t="s">
        <v>580</v>
      </c>
      <c r="B1063" s="662" t="s">
        <v>581</v>
      </c>
      <c r="C1063" s="663" t="s">
        <v>602</v>
      </c>
      <c r="D1063" s="664" t="s">
        <v>2455</v>
      </c>
      <c r="E1063" s="663" t="s">
        <v>6922</v>
      </c>
      <c r="F1063" s="664" t="s">
        <v>6923</v>
      </c>
      <c r="G1063" s="663" t="s">
        <v>6085</v>
      </c>
      <c r="H1063" s="663" t="s">
        <v>6086</v>
      </c>
      <c r="I1063" s="665">
        <v>7024.5999999999995</v>
      </c>
      <c r="J1063" s="665">
        <v>6</v>
      </c>
      <c r="K1063" s="666">
        <v>42147.6</v>
      </c>
    </row>
    <row r="1064" spans="1:11" ht="14.4" customHeight="1" x14ac:dyDescent="0.3">
      <c r="A1064" s="661" t="s">
        <v>580</v>
      </c>
      <c r="B1064" s="662" t="s">
        <v>581</v>
      </c>
      <c r="C1064" s="663" t="s">
        <v>602</v>
      </c>
      <c r="D1064" s="664" t="s">
        <v>2455</v>
      </c>
      <c r="E1064" s="663" t="s">
        <v>6922</v>
      </c>
      <c r="F1064" s="664" t="s">
        <v>6923</v>
      </c>
      <c r="G1064" s="663" t="s">
        <v>6087</v>
      </c>
      <c r="H1064" s="663" t="s">
        <v>6088</v>
      </c>
      <c r="I1064" s="665">
        <v>236.42</v>
      </c>
      <c r="J1064" s="665">
        <v>1</v>
      </c>
      <c r="K1064" s="666">
        <v>236.42</v>
      </c>
    </row>
    <row r="1065" spans="1:11" ht="14.4" customHeight="1" x14ac:dyDescent="0.3">
      <c r="A1065" s="661" t="s">
        <v>580</v>
      </c>
      <c r="B1065" s="662" t="s">
        <v>581</v>
      </c>
      <c r="C1065" s="663" t="s">
        <v>602</v>
      </c>
      <c r="D1065" s="664" t="s">
        <v>2455</v>
      </c>
      <c r="E1065" s="663" t="s">
        <v>6922</v>
      </c>
      <c r="F1065" s="664" t="s">
        <v>6923</v>
      </c>
      <c r="G1065" s="663" t="s">
        <v>6089</v>
      </c>
      <c r="H1065" s="663" t="s">
        <v>6090</v>
      </c>
      <c r="I1065" s="665">
        <v>10216.770000000002</v>
      </c>
      <c r="J1065" s="665">
        <v>11</v>
      </c>
      <c r="K1065" s="666">
        <v>112384.47000000003</v>
      </c>
    </row>
    <row r="1066" spans="1:11" ht="14.4" customHeight="1" x14ac:dyDescent="0.3">
      <c r="A1066" s="661" t="s">
        <v>580</v>
      </c>
      <c r="B1066" s="662" t="s">
        <v>581</v>
      </c>
      <c r="C1066" s="663" t="s">
        <v>602</v>
      </c>
      <c r="D1066" s="664" t="s">
        <v>2455</v>
      </c>
      <c r="E1066" s="663" t="s">
        <v>6922</v>
      </c>
      <c r="F1066" s="664" t="s">
        <v>6923</v>
      </c>
      <c r="G1066" s="663" t="s">
        <v>6091</v>
      </c>
      <c r="H1066" s="663" t="s">
        <v>6092</v>
      </c>
      <c r="I1066" s="665">
        <v>453.53</v>
      </c>
      <c r="J1066" s="665">
        <v>4</v>
      </c>
      <c r="K1066" s="666">
        <v>1814.12</v>
      </c>
    </row>
    <row r="1067" spans="1:11" ht="14.4" customHeight="1" x14ac:dyDescent="0.3">
      <c r="A1067" s="661" t="s">
        <v>580</v>
      </c>
      <c r="B1067" s="662" t="s">
        <v>581</v>
      </c>
      <c r="C1067" s="663" t="s">
        <v>602</v>
      </c>
      <c r="D1067" s="664" t="s">
        <v>2455</v>
      </c>
      <c r="E1067" s="663" t="s">
        <v>6922</v>
      </c>
      <c r="F1067" s="664" t="s">
        <v>6923</v>
      </c>
      <c r="G1067" s="663" t="s">
        <v>6093</v>
      </c>
      <c r="H1067" s="663" t="s">
        <v>6094</v>
      </c>
      <c r="I1067" s="665">
        <v>453.52999999999986</v>
      </c>
      <c r="J1067" s="665">
        <v>7</v>
      </c>
      <c r="K1067" s="666">
        <v>3174.7099999999991</v>
      </c>
    </row>
    <row r="1068" spans="1:11" ht="14.4" customHeight="1" x14ac:dyDescent="0.3">
      <c r="A1068" s="661" t="s">
        <v>580</v>
      </c>
      <c r="B1068" s="662" t="s">
        <v>581</v>
      </c>
      <c r="C1068" s="663" t="s">
        <v>602</v>
      </c>
      <c r="D1068" s="664" t="s">
        <v>2455</v>
      </c>
      <c r="E1068" s="663" t="s">
        <v>6922</v>
      </c>
      <c r="F1068" s="664" t="s">
        <v>6923</v>
      </c>
      <c r="G1068" s="663" t="s">
        <v>6095</v>
      </c>
      <c r="H1068" s="663" t="s">
        <v>6096</v>
      </c>
      <c r="I1068" s="665">
        <v>9771.5500000000011</v>
      </c>
      <c r="J1068" s="665">
        <v>7</v>
      </c>
      <c r="K1068" s="666">
        <v>68400.850000000006</v>
      </c>
    </row>
    <row r="1069" spans="1:11" ht="14.4" customHeight="1" x14ac:dyDescent="0.3">
      <c r="A1069" s="661" t="s">
        <v>580</v>
      </c>
      <c r="B1069" s="662" t="s">
        <v>581</v>
      </c>
      <c r="C1069" s="663" t="s">
        <v>602</v>
      </c>
      <c r="D1069" s="664" t="s">
        <v>2455</v>
      </c>
      <c r="E1069" s="663" t="s">
        <v>6922</v>
      </c>
      <c r="F1069" s="664" t="s">
        <v>6923</v>
      </c>
      <c r="G1069" s="663" t="s">
        <v>6097</v>
      </c>
      <c r="H1069" s="663" t="s">
        <v>6098</v>
      </c>
      <c r="I1069" s="665">
        <v>10216.77</v>
      </c>
      <c r="J1069" s="665">
        <v>2</v>
      </c>
      <c r="K1069" s="666">
        <v>20433.54</v>
      </c>
    </row>
    <row r="1070" spans="1:11" ht="14.4" customHeight="1" x14ac:dyDescent="0.3">
      <c r="A1070" s="661" t="s">
        <v>580</v>
      </c>
      <c r="B1070" s="662" t="s">
        <v>581</v>
      </c>
      <c r="C1070" s="663" t="s">
        <v>602</v>
      </c>
      <c r="D1070" s="664" t="s">
        <v>2455</v>
      </c>
      <c r="E1070" s="663" t="s">
        <v>6922</v>
      </c>
      <c r="F1070" s="664" t="s">
        <v>6923</v>
      </c>
      <c r="G1070" s="663" t="s">
        <v>6099</v>
      </c>
      <c r="H1070" s="663" t="s">
        <v>6100</v>
      </c>
      <c r="I1070" s="665">
        <v>16327.48</v>
      </c>
      <c r="J1070" s="665">
        <v>5</v>
      </c>
      <c r="K1070" s="666">
        <v>81637.399999999994</v>
      </c>
    </row>
    <row r="1071" spans="1:11" ht="14.4" customHeight="1" x14ac:dyDescent="0.3">
      <c r="A1071" s="661" t="s">
        <v>580</v>
      </c>
      <c r="B1071" s="662" t="s">
        <v>581</v>
      </c>
      <c r="C1071" s="663" t="s">
        <v>602</v>
      </c>
      <c r="D1071" s="664" t="s">
        <v>2455</v>
      </c>
      <c r="E1071" s="663" t="s">
        <v>6922</v>
      </c>
      <c r="F1071" s="664" t="s">
        <v>6923</v>
      </c>
      <c r="G1071" s="663" t="s">
        <v>6101</v>
      </c>
      <c r="H1071" s="663" t="s">
        <v>6102</v>
      </c>
      <c r="I1071" s="665">
        <v>985.55</v>
      </c>
      <c r="J1071" s="665">
        <v>5</v>
      </c>
      <c r="K1071" s="666">
        <v>4927.75</v>
      </c>
    </row>
    <row r="1072" spans="1:11" ht="14.4" customHeight="1" x14ac:dyDescent="0.3">
      <c r="A1072" s="661" t="s">
        <v>580</v>
      </c>
      <c r="B1072" s="662" t="s">
        <v>581</v>
      </c>
      <c r="C1072" s="663" t="s">
        <v>602</v>
      </c>
      <c r="D1072" s="664" t="s">
        <v>2455</v>
      </c>
      <c r="E1072" s="663" t="s">
        <v>6922</v>
      </c>
      <c r="F1072" s="664" t="s">
        <v>6923</v>
      </c>
      <c r="G1072" s="663" t="s">
        <v>6103</v>
      </c>
      <c r="H1072" s="663" t="s">
        <v>6104</v>
      </c>
      <c r="I1072" s="665">
        <v>8796.1200000000008</v>
      </c>
      <c r="J1072" s="665">
        <v>5</v>
      </c>
      <c r="K1072" s="666">
        <v>43980.600000000006</v>
      </c>
    </row>
    <row r="1073" spans="1:11" ht="14.4" customHeight="1" x14ac:dyDescent="0.3">
      <c r="A1073" s="661" t="s">
        <v>580</v>
      </c>
      <c r="B1073" s="662" t="s">
        <v>581</v>
      </c>
      <c r="C1073" s="663" t="s">
        <v>602</v>
      </c>
      <c r="D1073" s="664" t="s">
        <v>2455</v>
      </c>
      <c r="E1073" s="663" t="s">
        <v>6922</v>
      </c>
      <c r="F1073" s="664" t="s">
        <v>6923</v>
      </c>
      <c r="G1073" s="663" t="s">
        <v>6105</v>
      </c>
      <c r="H1073" s="663" t="s">
        <v>6106</v>
      </c>
      <c r="I1073" s="665">
        <v>2611.7399999999998</v>
      </c>
      <c r="J1073" s="665">
        <v>2</v>
      </c>
      <c r="K1073" s="666">
        <v>5223.4799999999996</v>
      </c>
    </row>
    <row r="1074" spans="1:11" ht="14.4" customHeight="1" x14ac:dyDescent="0.3">
      <c r="A1074" s="661" t="s">
        <v>580</v>
      </c>
      <c r="B1074" s="662" t="s">
        <v>581</v>
      </c>
      <c r="C1074" s="663" t="s">
        <v>602</v>
      </c>
      <c r="D1074" s="664" t="s">
        <v>2455</v>
      </c>
      <c r="E1074" s="663" t="s">
        <v>6922</v>
      </c>
      <c r="F1074" s="664" t="s">
        <v>6923</v>
      </c>
      <c r="G1074" s="663" t="s">
        <v>6107</v>
      </c>
      <c r="H1074" s="663" t="s">
        <v>6108</v>
      </c>
      <c r="I1074" s="665">
        <v>5355.55</v>
      </c>
      <c r="J1074" s="665">
        <v>5</v>
      </c>
      <c r="K1074" s="666">
        <v>26777.75</v>
      </c>
    </row>
    <row r="1075" spans="1:11" ht="14.4" customHeight="1" x14ac:dyDescent="0.3">
      <c r="A1075" s="661" t="s">
        <v>580</v>
      </c>
      <c r="B1075" s="662" t="s">
        <v>581</v>
      </c>
      <c r="C1075" s="663" t="s">
        <v>602</v>
      </c>
      <c r="D1075" s="664" t="s">
        <v>2455</v>
      </c>
      <c r="E1075" s="663" t="s">
        <v>6922</v>
      </c>
      <c r="F1075" s="664" t="s">
        <v>6923</v>
      </c>
      <c r="G1075" s="663" t="s">
        <v>6109</v>
      </c>
      <c r="H1075" s="663" t="s">
        <v>6110</v>
      </c>
      <c r="I1075" s="665">
        <v>10216.77</v>
      </c>
      <c r="J1075" s="665">
        <v>2</v>
      </c>
      <c r="K1075" s="666">
        <v>20433.54</v>
      </c>
    </row>
    <row r="1076" spans="1:11" ht="14.4" customHeight="1" x14ac:dyDescent="0.3">
      <c r="A1076" s="661" t="s">
        <v>580</v>
      </c>
      <c r="B1076" s="662" t="s">
        <v>581</v>
      </c>
      <c r="C1076" s="663" t="s">
        <v>602</v>
      </c>
      <c r="D1076" s="664" t="s">
        <v>2455</v>
      </c>
      <c r="E1076" s="663" t="s">
        <v>6922</v>
      </c>
      <c r="F1076" s="664" t="s">
        <v>6923</v>
      </c>
      <c r="G1076" s="663" t="s">
        <v>6111</v>
      </c>
      <c r="H1076" s="663" t="s">
        <v>6112</v>
      </c>
      <c r="I1076" s="665">
        <v>15396.2</v>
      </c>
      <c r="J1076" s="665">
        <v>1</v>
      </c>
      <c r="K1076" s="666">
        <v>15396.2</v>
      </c>
    </row>
    <row r="1077" spans="1:11" ht="14.4" customHeight="1" x14ac:dyDescent="0.3">
      <c r="A1077" s="661" t="s">
        <v>580</v>
      </c>
      <c r="B1077" s="662" t="s">
        <v>581</v>
      </c>
      <c r="C1077" s="663" t="s">
        <v>602</v>
      </c>
      <c r="D1077" s="664" t="s">
        <v>2455</v>
      </c>
      <c r="E1077" s="663" t="s">
        <v>6922</v>
      </c>
      <c r="F1077" s="664" t="s">
        <v>6923</v>
      </c>
      <c r="G1077" s="663" t="s">
        <v>6113</v>
      </c>
      <c r="H1077" s="663" t="s">
        <v>6114</v>
      </c>
      <c r="I1077" s="665">
        <v>23660.3</v>
      </c>
      <c r="J1077" s="665">
        <v>2</v>
      </c>
      <c r="K1077" s="666">
        <v>47320.6</v>
      </c>
    </row>
    <row r="1078" spans="1:11" ht="14.4" customHeight="1" x14ac:dyDescent="0.3">
      <c r="A1078" s="661" t="s">
        <v>580</v>
      </c>
      <c r="B1078" s="662" t="s">
        <v>581</v>
      </c>
      <c r="C1078" s="663" t="s">
        <v>602</v>
      </c>
      <c r="D1078" s="664" t="s">
        <v>2455</v>
      </c>
      <c r="E1078" s="663" t="s">
        <v>6922</v>
      </c>
      <c r="F1078" s="664" t="s">
        <v>6923</v>
      </c>
      <c r="G1078" s="663" t="s">
        <v>6115</v>
      </c>
      <c r="H1078" s="663" t="s">
        <v>6116</v>
      </c>
      <c r="I1078" s="665">
        <v>17595</v>
      </c>
      <c r="J1078" s="665">
        <v>1</v>
      </c>
      <c r="K1078" s="666">
        <v>17595</v>
      </c>
    </row>
    <row r="1079" spans="1:11" ht="14.4" customHeight="1" x14ac:dyDescent="0.3">
      <c r="A1079" s="661" t="s">
        <v>580</v>
      </c>
      <c r="B1079" s="662" t="s">
        <v>581</v>
      </c>
      <c r="C1079" s="663" t="s">
        <v>602</v>
      </c>
      <c r="D1079" s="664" t="s">
        <v>2455</v>
      </c>
      <c r="E1079" s="663" t="s">
        <v>6922</v>
      </c>
      <c r="F1079" s="664" t="s">
        <v>6923</v>
      </c>
      <c r="G1079" s="663" t="s">
        <v>6117</v>
      </c>
      <c r="H1079" s="663" t="s">
        <v>6118</v>
      </c>
      <c r="I1079" s="665">
        <v>23660.3</v>
      </c>
      <c r="J1079" s="665">
        <v>3</v>
      </c>
      <c r="K1079" s="666">
        <v>70980.899999999994</v>
      </c>
    </row>
    <row r="1080" spans="1:11" ht="14.4" customHeight="1" x14ac:dyDescent="0.3">
      <c r="A1080" s="661" t="s">
        <v>580</v>
      </c>
      <c r="B1080" s="662" t="s">
        <v>581</v>
      </c>
      <c r="C1080" s="663" t="s">
        <v>602</v>
      </c>
      <c r="D1080" s="664" t="s">
        <v>2455</v>
      </c>
      <c r="E1080" s="663" t="s">
        <v>6922</v>
      </c>
      <c r="F1080" s="664" t="s">
        <v>6923</v>
      </c>
      <c r="G1080" s="663" t="s">
        <v>6119</v>
      </c>
      <c r="H1080" s="663" t="s">
        <v>6120</v>
      </c>
      <c r="I1080" s="665">
        <v>64169.67</v>
      </c>
      <c r="J1080" s="665">
        <v>1</v>
      </c>
      <c r="K1080" s="666">
        <v>64169.67</v>
      </c>
    </row>
    <row r="1081" spans="1:11" ht="14.4" customHeight="1" x14ac:dyDescent="0.3">
      <c r="A1081" s="661" t="s">
        <v>580</v>
      </c>
      <c r="B1081" s="662" t="s">
        <v>581</v>
      </c>
      <c r="C1081" s="663" t="s">
        <v>602</v>
      </c>
      <c r="D1081" s="664" t="s">
        <v>2455</v>
      </c>
      <c r="E1081" s="663" t="s">
        <v>6922</v>
      </c>
      <c r="F1081" s="664" t="s">
        <v>6923</v>
      </c>
      <c r="G1081" s="663" t="s">
        <v>6121</v>
      </c>
      <c r="H1081" s="663" t="s">
        <v>6122</v>
      </c>
      <c r="I1081" s="665">
        <v>17867</v>
      </c>
      <c r="J1081" s="665">
        <v>13</v>
      </c>
      <c r="K1081" s="666">
        <v>232271</v>
      </c>
    </row>
    <row r="1082" spans="1:11" ht="14.4" customHeight="1" x14ac:dyDescent="0.3">
      <c r="A1082" s="661" t="s">
        <v>580</v>
      </c>
      <c r="B1082" s="662" t="s">
        <v>581</v>
      </c>
      <c r="C1082" s="663" t="s">
        <v>602</v>
      </c>
      <c r="D1082" s="664" t="s">
        <v>2455</v>
      </c>
      <c r="E1082" s="663" t="s">
        <v>6922</v>
      </c>
      <c r="F1082" s="664" t="s">
        <v>6923</v>
      </c>
      <c r="G1082" s="663" t="s">
        <v>6123</v>
      </c>
      <c r="H1082" s="663" t="s">
        <v>6124</v>
      </c>
      <c r="I1082" s="665">
        <v>279.3</v>
      </c>
      <c r="J1082" s="665">
        <v>7</v>
      </c>
      <c r="K1082" s="666">
        <v>1955.1</v>
      </c>
    </row>
    <row r="1083" spans="1:11" ht="14.4" customHeight="1" x14ac:dyDescent="0.3">
      <c r="A1083" s="661" t="s">
        <v>580</v>
      </c>
      <c r="B1083" s="662" t="s">
        <v>581</v>
      </c>
      <c r="C1083" s="663" t="s">
        <v>602</v>
      </c>
      <c r="D1083" s="664" t="s">
        <v>2455</v>
      </c>
      <c r="E1083" s="663" t="s">
        <v>6922</v>
      </c>
      <c r="F1083" s="664" t="s">
        <v>6923</v>
      </c>
      <c r="G1083" s="663" t="s">
        <v>6125</v>
      </c>
      <c r="H1083" s="663" t="s">
        <v>6126</v>
      </c>
      <c r="I1083" s="665">
        <v>10997.89</v>
      </c>
      <c r="J1083" s="665">
        <v>6</v>
      </c>
      <c r="K1083" s="666">
        <v>65987.34</v>
      </c>
    </row>
    <row r="1084" spans="1:11" ht="14.4" customHeight="1" x14ac:dyDescent="0.3">
      <c r="A1084" s="661" t="s">
        <v>580</v>
      </c>
      <c r="B1084" s="662" t="s">
        <v>581</v>
      </c>
      <c r="C1084" s="663" t="s">
        <v>602</v>
      </c>
      <c r="D1084" s="664" t="s">
        <v>2455</v>
      </c>
      <c r="E1084" s="663" t="s">
        <v>6922</v>
      </c>
      <c r="F1084" s="664" t="s">
        <v>6923</v>
      </c>
      <c r="G1084" s="663" t="s">
        <v>6127</v>
      </c>
      <c r="H1084" s="663" t="s">
        <v>6128</v>
      </c>
      <c r="I1084" s="665">
        <v>2611.7399999999998</v>
      </c>
      <c r="J1084" s="665">
        <v>2</v>
      </c>
      <c r="K1084" s="666">
        <v>5223.4799999999996</v>
      </c>
    </row>
    <row r="1085" spans="1:11" ht="14.4" customHeight="1" x14ac:dyDescent="0.3">
      <c r="A1085" s="661" t="s">
        <v>580</v>
      </c>
      <c r="B1085" s="662" t="s">
        <v>581</v>
      </c>
      <c r="C1085" s="663" t="s">
        <v>602</v>
      </c>
      <c r="D1085" s="664" t="s">
        <v>2455</v>
      </c>
      <c r="E1085" s="663" t="s">
        <v>6922</v>
      </c>
      <c r="F1085" s="664" t="s">
        <v>6923</v>
      </c>
      <c r="G1085" s="663" t="s">
        <v>6129</v>
      </c>
      <c r="H1085" s="663" t="s">
        <v>6130</v>
      </c>
      <c r="I1085" s="665">
        <v>23944.164999999997</v>
      </c>
      <c r="J1085" s="665">
        <v>6</v>
      </c>
      <c r="K1085" s="666">
        <v>143664.99</v>
      </c>
    </row>
    <row r="1086" spans="1:11" ht="14.4" customHeight="1" x14ac:dyDescent="0.3">
      <c r="A1086" s="661" t="s">
        <v>580</v>
      </c>
      <c r="B1086" s="662" t="s">
        <v>581</v>
      </c>
      <c r="C1086" s="663" t="s">
        <v>602</v>
      </c>
      <c r="D1086" s="664" t="s">
        <v>2455</v>
      </c>
      <c r="E1086" s="663" t="s">
        <v>6922</v>
      </c>
      <c r="F1086" s="664" t="s">
        <v>6923</v>
      </c>
      <c r="G1086" s="663" t="s">
        <v>6131</v>
      </c>
      <c r="H1086" s="663" t="s">
        <v>6132</v>
      </c>
      <c r="I1086" s="665">
        <v>1323.54</v>
      </c>
      <c r="J1086" s="665">
        <v>1</v>
      </c>
      <c r="K1086" s="666">
        <v>1323.54</v>
      </c>
    </row>
    <row r="1087" spans="1:11" ht="14.4" customHeight="1" x14ac:dyDescent="0.3">
      <c r="A1087" s="661" t="s">
        <v>580</v>
      </c>
      <c r="B1087" s="662" t="s">
        <v>581</v>
      </c>
      <c r="C1087" s="663" t="s">
        <v>602</v>
      </c>
      <c r="D1087" s="664" t="s">
        <v>2455</v>
      </c>
      <c r="E1087" s="663" t="s">
        <v>6922</v>
      </c>
      <c r="F1087" s="664" t="s">
        <v>6923</v>
      </c>
      <c r="G1087" s="663" t="s">
        <v>6133</v>
      </c>
      <c r="H1087" s="663" t="s">
        <v>6134</v>
      </c>
      <c r="I1087" s="665">
        <v>1323.54</v>
      </c>
      <c r="J1087" s="665">
        <v>1</v>
      </c>
      <c r="K1087" s="666">
        <v>1323.54</v>
      </c>
    </row>
    <row r="1088" spans="1:11" ht="14.4" customHeight="1" x14ac:dyDescent="0.3">
      <c r="A1088" s="661" t="s">
        <v>580</v>
      </c>
      <c r="B1088" s="662" t="s">
        <v>581</v>
      </c>
      <c r="C1088" s="663" t="s">
        <v>602</v>
      </c>
      <c r="D1088" s="664" t="s">
        <v>2455</v>
      </c>
      <c r="E1088" s="663" t="s">
        <v>6922</v>
      </c>
      <c r="F1088" s="664" t="s">
        <v>6923</v>
      </c>
      <c r="G1088" s="663" t="s">
        <v>6135</v>
      </c>
      <c r="H1088" s="663" t="s">
        <v>6136</v>
      </c>
      <c r="I1088" s="665">
        <v>10173.89</v>
      </c>
      <c r="J1088" s="665">
        <v>4</v>
      </c>
      <c r="K1088" s="666">
        <v>40695.56</v>
      </c>
    </row>
    <row r="1089" spans="1:11" ht="14.4" customHeight="1" x14ac:dyDescent="0.3">
      <c r="A1089" s="661" t="s">
        <v>580</v>
      </c>
      <c r="B1089" s="662" t="s">
        <v>581</v>
      </c>
      <c r="C1089" s="663" t="s">
        <v>602</v>
      </c>
      <c r="D1089" s="664" t="s">
        <v>2455</v>
      </c>
      <c r="E1089" s="663" t="s">
        <v>6922</v>
      </c>
      <c r="F1089" s="664" t="s">
        <v>6923</v>
      </c>
      <c r="G1089" s="663" t="s">
        <v>6137</v>
      </c>
      <c r="H1089" s="663" t="s">
        <v>6138</v>
      </c>
      <c r="I1089" s="665">
        <v>43570.49</v>
      </c>
      <c r="J1089" s="665">
        <v>2</v>
      </c>
      <c r="K1089" s="666">
        <v>87140.98</v>
      </c>
    </row>
    <row r="1090" spans="1:11" ht="14.4" customHeight="1" x14ac:dyDescent="0.3">
      <c r="A1090" s="661" t="s">
        <v>580</v>
      </c>
      <c r="B1090" s="662" t="s">
        <v>581</v>
      </c>
      <c r="C1090" s="663" t="s">
        <v>602</v>
      </c>
      <c r="D1090" s="664" t="s">
        <v>2455</v>
      </c>
      <c r="E1090" s="663" t="s">
        <v>6922</v>
      </c>
      <c r="F1090" s="664" t="s">
        <v>6923</v>
      </c>
      <c r="G1090" s="663" t="s">
        <v>6139</v>
      </c>
      <c r="H1090" s="663" t="s">
        <v>6140</v>
      </c>
      <c r="I1090" s="665">
        <v>16508.2</v>
      </c>
      <c r="J1090" s="665">
        <v>5</v>
      </c>
      <c r="K1090" s="666">
        <v>82541</v>
      </c>
    </row>
    <row r="1091" spans="1:11" ht="14.4" customHeight="1" x14ac:dyDescent="0.3">
      <c r="A1091" s="661" t="s">
        <v>580</v>
      </c>
      <c r="B1091" s="662" t="s">
        <v>581</v>
      </c>
      <c r="C1091" s="663" t="s">
        <v>602</v>
      </c>
      <c r="D1091" s="664" t="s">
        <v>2455</v>
      </c>
      <c r="E1091" s="663" t="s">
        <v>6922</v>
      </c>
      <c r="F1091" s="664" t="s">
        <v>6923</v>
      </c>
      <c r="G1091" s="663" t="s">
        <v>6141</v>
      </c>
      <c r="H1091" s="663" t="s">
        <v>6142</v>
      </c>
      <c r="I1091" s="665">
        <v>31406.5</v>
      </c>
      <c r="J1091" s="665">
        <v>1</v>
      </c>
      <c r="K1091" s="666">
        <v>31406.5</v>
      </c>
    </row>
    <row r="1092" spans="1:11" ht="14.4" customHeight="1" x14ac:dyDescent="0.3">
      <c r="A1092" s="661" t="s">
        <v>580</v>
      </c>
      <c r="B1092" s="662" t="s">
        <v>581</v>
      </c>
      <c r="C1092" s="663" t="s">
        <v>602</v>
      </c>
      <c r="D1092" s="664" t="s">
        <v>2455</v>
      </c>
      <c r="E1092" s="663" t="s">
        <v>6922</v>
      </c>
      <c r="F1092" s="664" t="s">
        <v>6923</v>
      </c>
      <c r="G1092" s="663" t="s">
        <v>6143</v>
      </c>
      <c r="H1092" s="663" t="s">
        <v>6144</v>
      </c>
      <c r="I1092" s="665">
        <v>6900</v>
      </c>
      <c r="J1092" s="665">
        <v>5</v>
      </c>
      <c r="K1092" s="666">
        <v>34500</v>
      </c>
    </row>
    <row r="1093" spans="1:11" ht="14.4" customHeight="1" x14ac:dyDescent="0.3">
      <c r="A1093" s="661" t="s">
        <v>580</v>
      </c>
      <c r="B1093" s="662" t="s">
        <v>581</v>
      </c>
      <c r="C1093" s="663" t="s">
        <v>602</v>
      </c>
      <c r="D1093" s="664" t="s">
        <v>2455</v>
      </c>
      <c r="E1093" s="663" t="s">
        <v>6922</v>
      </c>
      <c r="F1093" s="664" t="s">
        <v>6923</v>
      </c>
      <c r="G1093" s="663" t="s">
        <v>6145</v>
      </c>
      <c r="H1093" s="663" t="s">
        <v>6146</v>
      </c>
      <c r="I1093" s="665">
        <v>5692.5</v>
      </c>
      <c r="J1093" s="665">
        <v>8</v>
      </c>
      <c r="K1093" s="666">
        <v>45540</v>
      </c>
    </row>
    <row r="1094" spans="1:11" ht="14.4" customHeight="1" x14ac:dyDescent="0.3">
      <c r="A1094" s="661" t="s">
        <v>580</v>
      </c>
      <c r="B1094" s="662" t="s">
        <v>581</v>
      </c>
      <c r="C1094" s="663" t="s">
        <v>602</v>
      </c>
      <c r="D1094" s="664" t="s">
        <v>2455</v>
      </c>
      <c r="E1094" s="663" t="s">
        <v>6922</v>
      </c>
      <c r="F1094" s="664" t="s">
        <v>6923</v>
      </c>
      <c r="G1094" s="663" t="s">
        <v>6147</v>
      </c>
      <c r="H1094" s="663" t="s">
        <v>6148</v>
      </c>
      <c r="I1094" s="665">
        <v>8796.1200000000008</v>
      </c>
      <c r="J1094" s="665">
        <v>4</v>
      </c>
      <c r="K1094" s="666">
        <v>35184.480000000003</v>
      </c>
    </row>
    <row r="1095" spans="1:11" ht="14.4" customHeight="1" x14ac:dyDescent="0.3">
      <c r="A1095" s="661" t="s">
        <v>580</v>
      </c>
      <c r="B1095" s="662" t="s">
        <v>581</v>
      </c>
      <c r="C1095" s="663" t="s">
        <v>602</v>
      </c>
      <c r="D1095" s="664" t="s">
        <v>2455</v>
      </c>
      <c r="E1095" s="663" t="s">
        <v>6922</v>
      </c>
      <c r="F1095" s="664" t="s">
        <v>6923</v>
      </c>
      <c r="G1095" s="663" t="s">
        <v>6149</v>
      </c>
      <c r="H1095" s="663" t="s">
        <v>6150</v>
      </c>
      <c r="I1095" s="665">
        <v>279.3</v>
      </c>
      <c r="J1095" s="665">
        <v>5</v>
      </c>
      <c r="K1095" s="666">
        <v>1396.5</v>
      </c>
    </row>
    <row r="1096" spans="1:11" ht="14.4" customHeight="1" x14ac:dyDescent="0.3">
      <c r="A1096" s="661" t="s">
        <v>580</v>
      </c>
      <c r="B1096" s="662" t="s">
        <v>581</v>
      </c>
      <c r="C1096" s="663" t="s">
        <v>602</v>
      </c>
      <c r="D1096" s="664" t="s">
        <v>2455</v>
      </c>
      <c r="E1096" s="663" t="s">
        <v>6922</v>
      </c>
      <c r="F1096" s="664" t="s">
        <v>6923</v>
      </c>
      <c r="G1096" s="663" t="s">
        <v>6151</v>
      </c>
      <c r="H1096" s="663" t="s">
        <v>6152</v>
      </c>
      <c r="I1096" s="665">
        <v>3699.55</v>
      </c>
      <c r="J1096" s="665">
        <v>3</v>
      </c>
      <c r="K1096" s="666">
        <v>11098.650000000001</v>
      </c>
    </row>
    <row r="1097" spans="1:11" ht="14.4" customHeight="1" x14ac:dyDescent="0.3">
      <c r="A1097" s="661" t="s">
        <v>580</v>
      </c>
      <c r="B1097" s="662" t="s">
        <v>581</v>
      </c>
      <c r="C1097" s="663" t="s">
        <v>602</v>
      </c>
      <c r="D1097" s="664" t="s">
        <v>2455</v>
      </c>
      <c r="E1097" s="663" t="s">
        <v>6922</v>
      </c>
      <c r="F1097" s="664" t="s">
        <v>6923</v>
      </c>
      <c r="G1097" s="663" t="s">
        <v>6153</v>
      </c>
      <c r="H1097" s="663" t="s">
        <v>6154</v>
      </c>
      <c r="I1097" s="665">
        <v>33650.15</v>
      </c>
      <c r="J1097" s="665">
        <v>2</v>
      </c>
      <c r="K1097" s="666">
        <v>67300.3</v>
      </c>
    </row>
    <row r="1098" spans="1:11" ht="14.4" customHeight="1" x14ac:dyDescent="0.3">
      <c r="A1098" s="661" t="s">
        <v>580</v>
      </c>
      <c r="B1098" s="662" t="s">
        <v>581</v>
      </c>
      <c r="C1098" s="663" t="s">
        <v>602</v>
      </c>
      <c r="D1098" s="664" t="s">
        <v>2455</v>
      </c>
      <c r="E1098" s="663" t="s">
        <v>6922</v>
      </c>
      <c r="F1098" s="664" t="s">
        <v>6923</v>
      </c>
      <c r="G1098" s="663" t="s">
        <v>6155</v>
      </c>
      <c r="H1098" s="663" t="s">
        <v>6156</v>
      </c>
      <c r="I1098" s="665">
        <v>5692.5</v>
      </c>
      <c r="J1098" s="665">
        <v>1</v>
      </c>
      <c r="K1098" s="666">
        <v>5692.5</v>
      </c>
    </row>
    <row r="1099" spans="1:11" ht="14.4" customHeight="1" x14ac:dyDescent="0.3">
      <c r="A1099" s="661" t="s">
        <v>580</v>
      </c>
      <c r="B1099" s="662" t="s">
        <v>581</v>
      </c>
      <c r="C1099" s="663" t="s">
        <v>602</v>
      </c>
      <c r="D1099" s="664" t="s">
        <v>2455</v>
      </c>
      <c r="E1099" s="663" t="s">
        <v>6922</v>
      </c>
      <c r="F1099" s="664" t="s">
        <v>6923</v>
      </c>
      <c r="G1099" s="663" t="s">
        <v>6157</v>
      </c>
      <c r="H1099" s="663" t="s">
        <v>6158</v>
      </c>
      <c r="I1099" s="665">
        <v>3123</v>
      </c>
      <c r="J1099" s="665">
        <v>4</v>
      </c>
      <c r="K1099" s="666">
        <v>12492</v>
      </c>
    </row>
    <row r="1100" spans="1:11" ht="14.4" customHeight="1" x14ac:dyDescent="0.3">
      <c r="A1100" s="661" t="s">
        <v>580</v>
      </c>
      <c r="B1100" s="662" t="s">
        <v>581</v>
      </c>
      <c r="C1100" s="663" t="s">
        <v>602</v>
      </c>
      <c r="D1100" s="664" t="s">
        <v>2455</v>
      </c>
      <c r="E1100" s="663" t="s">
        <v>6922</v>
      </c>
      <c r="F1100" s="664" t="s">
        <v>6923</v>
      </c>
      <c r="G1100" s="663" t="s">
        <v>6159</v>
      </c>
      <c r="H1100" s="663" t="s">
        <v>6160</v>
      </c>
      <c r="I1100" s="665">
        <v>13090.45</v>
      </c>
      <c r="J1100" s="665">
        <v>2</v>
      </c>
      <c r="K1100" s="666">
        <v>26180.9</v>
      </c>
    </row>
    <row r="1101" spans="1:11" ht="14.4" customHeight="1" x14ac:dyDescent="0.3">
      <c r="A1101" s="661" t="s">
        <v>580</v>
      </c>
      <c r="B1101" s="662" t="s">
        <v>581</v>
      </c>
      <c r="C1101" s="663" t="s">
        <v>602</v>
      </c>
      <c r="D1101" s="664" t="s">
        <v>2455</v>
      </c>
      <c r="E1101" s="663" t="s">
        <v>6922</v>
      </c>
      <c r="F1101" s="664" t="s">
        <v>6923</v>
      </c>
      <c r="G1101" s="663" t="s">
        <v>6161</v>
      </c>
      <c r="H1101" s="663" t="s">
        <v>6162</v>
      </c>
      <c r="I1101" s="665">
        <v>13090.45</v>
      </c>
      <c r="J1101" s="665">
        <v>1</v>
      </c>
      <c r="K1101" s="666">
        <v>13090.45</v>
      </c>
    </row>
    <row r="1102" spans="1:11" ht="14.4" customHeight="1" x14ac:dyDescent="0.3">
      <c r="A1102" s="661" t="s">
        <v>580</v>
      </c>
      <c r="B1102" s="662" t="s">
        <v>581</v>
      </c>
      <c r="C1102" s="663" t="s">
        <v>602</v>
      </c>
      <c r="D1102" s="664" t="s">
        <v>2455</v>
      </c>
      <c r="E1102" s="663" t="s">
        <v>6922</v>
      </c>
      <c r="F1102" s="664" t="s">
        <v>6923</v>
      </c>
      <c r="G1102" s="663" t="s">
        <v>6163</v>
      </c>
      <c r="H1102" s="663" t="s">
        <v>6164</v>
      </c>
      <c r="I1102" s="665">
        <v>10344.24</v>
      </c>
      <c r="J1102" s="665">
        <v>2</v>
      </c>
      <c r="K1102" s="666">
        <v>20688.48</v>
      </c>
    </row>
    <row r="1103" spans="1:11" ht="14.4" customHeight="1" x14ac:dyDescent="0.3">
      <c r="A1103" s="661" t="s">
        <v>580</v>
      </c>
      <c r="B1103" s="662" t="s">
        <v>581</v>
      </c>
      <c r="C1103" s="663" t="s">
        <v>602</v>
      </c>
      <c r="D1103" s="664" t="s">
        <v>2455</v>
      </c>
      <c r="E1103" s="663" t="s">
        <v>6922</v>
      </c>
      <c r="F1103" s="664" t="s">
        <v>6923</v>
      </c>
      <c r="G1103" s="663" t="s">
        <v>6165</v>
      </c>
      <c r="H1103" s="663" t="s">
        <v>6166</v>
      </c>
      <c r="I1103" s="665">
        <v>9181.2899999999991</v>
      </c>
      <c r="J1103" s="665">
        <v>6</v>
      </c>
      <c r="K1103" s="666">
        <v>55087.74</v>
      </c>
    </row>
    <row r="1104" spans="1:11" ht="14.4" customHeight="1" x14ac:dyDescent="0.3">
      <c r="A1104" s="661" t="s">
        <v>580</v>
      </c>
      <c r="B1104" s="662" t="s">
        <v>581</v>
      </c>
      <c r="C1104" s="663" t="s">
        <v>602</v>
      </c>
      <c r="D1104" s="664" t="s">
        <v>2455</v>
      </c>
      <c r="E1104" s="663" t="s">
        <v>6922</v>
      </c>
      <c r="F1104" s="664" t="s">
        <v>6923</v>
      </c>
      <c r="G1104" s="663" t="s">
        <v>6167</v>
      </c>
      <c r="H1104" s="663" t="s">
        <v>6168</v>
      </c>
      <c r="I1104" s="665">
        <v>3417.79</v>
      </c>
      <c r="J1104" s="665">
        <v>1</v>
      </c>
      <c r="K1104" s="666">
        <v>3417.79</v>
      </c>
    </row>
    <row r="1105" spans="1:11" ht="14.4" customHeight="1" x14ac:dyDescent="0.3">
      <c r="A1105" s="661" t="s">
        <v>580</v>
      </c>
      <c r="B1105" s="662" t="s">
        <v>581</v>
      </c>
      <c r="C1105" s="663" t="s">
        <v>602</v>
      </c>
      <c r="D1105" s="664" t="s">
        <v>2455</v>
      </c>
      <c r="E1105" s="663" t="s">
        <v>6922</v>
      </c>
      <c r="F1105" s="664" t="s">
        <v>6923</v>
      </c>
      <c r="G1105" s="663" t="s">
        <v>6169</v>
      </c>
      <c r="H1105" s="663" t="s">
        <v>6170</v>
      </c>
      <c r="I1105" s="665">
        <v>7021</v>
      </c>
      <c r="J1105" s="665">
        <v>1</v>
      </c>
      <c r="K1105" s="666">
        <v>7021</v>
      </c>
    </row>
    <row r="1106" spans="1:11" ht="14.4" customHeight="1" x14ac:dyDescent="0.3">
      <c r="A1106" s="661" t="s">
        <v>580</v>
      </c>
      <c r="B1106" s="662" t="s">
        <v>581</v>
      </c>
      <c r="C1106" s="663" t="s">
        <v>602</v>
      </c>
      <c r="D1106" s="664" t="s">
        <v>2455</v>
      </c>
      <c r="E1106" s="663" t="s">
        <v>6922</v>
      </c>
      <c r="F1106" s="664" t="s">
        <v>6923</v>
      </c>
      <c r="G1106" s="663" t="s">
        <v>6171</v>
      </c>
      <c r="H1106" s="663" t="s">
        <v>6172</v>
      </c>
      <c r="I1106" s="665">
        <v>26750.15</v>
      </c>
      <c r="J1106" s="665">
        <v>1</v>
      </c>
      <c r="K1106" s="666">
        <v>26750.15</v>
      </c>
    </row>
    <row r="1107" spans="1:11" ht="14.4" customHeight="1" x14ac:dyDescent="0.3">
      <c r="A1107" s="661" t="s">
        <v>580</v>
      </c>
      <c r="B1107" s="662" t="s">
        <v>581</v>
      </c>
      <c r="C1107" s="663" t="s">
        <v>602</v>
      </c>
      <c r="D1107" s="664" t="s">
        <v>2455</v>
      </c>
      <c r="E1107" s="663" t="s">
        <v>6922</v>
      </c>
      <c r="F1107" s="664" t="s">
        <v>6923</v>
      </c>
      <c r="G1107" s="663" t="s">
        <v>6173</v>
      </c>
      <c r="H1107" s="663" t="s">
        <v>6174</v>
      </c>
      <c r="I1107" s="665">
        <v>3854.92</v>
      </c>
      <c r="J1107" s="665">
        <v>2</v>
      </c>
      <c r="K1107" s="666">
        <v>7709.84</v>
      </c>
    </row>
    <row r="1108" spans="1:11" ht="14.4" customHeight="1" x14ac:dyDescent="0.3">
      <c r="A1108" s="661" t="s">
        <v>580</v>
      </c>
      <c r="B1108" s="662" t="s">
        <v>581</v>
      </c>
      <c r="C1108" s="663" t="s">
        <v>602</v>
      </c>
      <c r="D1108" s="664" t="s">
        <v>2455</v>
      </c>
      <c r="E1108" s="663" t="s">
        <v>6922</v>
      </c>
      <c r="F1108" s="664" t="s">
        <v>6923</v>
      </c>
      <c r="G1108" s="663" t="s">
        <v>6175</v>
      </c>
      <c r="H1108" s="663" t="s">
        <v>6176</v>
      </c>
      <c r="I1108" s="665">
        <v>9013.39</v>
      </c>
      <c r="J1108" s="665">
        <v>2</v>
      </c>
      <c r="K1108" s="666">
        <v>18026.78</v>
      </c>
    </row>
    <row r="1109" spans="1:11" ht="14.4" customHeight="1" x14ac:dyDescent="0.3">
      <c r="A1109" s="661" t="s">
        <v>580</v>
      </c>
      <c r="B1109" s="662" t="s">
        <v>581</v>
      </c>
      <c r="C1109" s="663" t="s">
        <v>602</v>
      </c>
      <c r="D1109" s="664" t="s">
        <v>2455</v>
      </c>
      <c r="E1109" s="663" t="s">
        <v>6922</v>
      </c>
      <c r="F1109" s="664" t="s">
        <v>6923</v>
      </c>
      <c r="G1109" s="663" t="s">
        <v>6177</v>
      </c>
      <c r="H1109" s="663" t="s">
        <v>6178</v>
      </c>
      <c r="I1109" s="665">
        <v>18400</v>
      </c>
      <c r="J1109" s="665">
        <v>17</v>
      </c>
      <c r="K1109" s="666">
        <v>312800</v>
      </c>
    </row>
    <row r="1110" spans="1:11" ht="14.4" customHeight="1" x14ac:dyDescent="0.3">
      <c r="A1110" s="661" t="s">
        <v>580</v>
      </c>
      <c r="B1110" s="662" t="s">
        <v>581</v>
      </c>
      <c r="C1110" s="663" t="s">
        <v>602</v>
      </c>
      <c r="D1110" s="664" t="s">
        <v>2455</v>
      </c>
      <c r="E1110" s="663" t="s">
        <v>6922</v>
      </c>
      <c r="F1110" s="664" t="s">
        <v>6923</v>
      </c>
      <c r="G1110" s="663" t="s">
        <v>6179</v>
      </c>
      <c r="H1110" s="663" t="s">
        <v>6180</v>
      </c>
      <c r="I1110" s="665">
        <v>23000</v>
      </c>
      <c r="J1110" s="665">
        <v>18</v>
      </c>
      <c r="K1110" s="666">
        <v>414000</v>
      </c>
    </row>
    <row r="1111" spans="1:11" ht="14.4" customHeight="1" x14ac:dyDescent="0.3">
      <c r="A1111" s="661" t="s">
        <v>580</v>
      </c>
      <c r="B1111" s="662" t="s">
        <v>581</v>
      </c>
      <c r="C1111" s="663" t="s">
        <v>602</v>
      </c>
      <c r="D1111" s="664" t="s">
        <v>2455</v>
      </c>
      <c r="E1111" s="663" t="s">
        <v>6922</v>
      </c>
      <c r="F1111" s="664" t="s">
        <v>6923</v>
      </c>
      <c r="G1111" s="663" t="s">
        <v>6181</v>
      </c>
      <c r="H1111" s="663" t="s">
        <v>6182</v>
      </c>
      <c r="I1111" s="665">
        <v>23000</v>
      </c>
      <c r="J1111" s="665">
        <v>16</v>
      </c>
      <c r="K1111" s="666">
        <v>368000</v>
      </c>
    </row>
    <row r="1112" spans="1:11" ht="14.4" customHeight="1" x14ac:dyDescent="0.3">
      <c r="A1112" s="661" t="s">
        <v>580</v>
      </c>
      <c r="B1112" s="662" t="s">
        <v>581</v>
      </c>
      <c r="C1112" s="663" t="s">
        <v>602</v>
      </c>
      <c r="D1112" s="664" t="s">
        <v>2455</v>
      </c>
      <c r="E1112" s="663" t="s">
        <v>6922</v>
      </c>
      <c r="F1112" s="664" t="s">
        <v>6923</v>
      </c>
      <c r="G1112" s="663" t="s">
        <v>6183</v>
      </c>
      <c r="H1112" s="663" t="s">
        <v>6184</v>
      </c>
      <c r="I1112" s="665">
        <v>6900</v>
      </c>
      <c r="J1112" s="665">
        <v>6</v>
      </c>
      <c r="K1112" s="666">
        <v>41400</v>
      </c>
    </row>
    <row r="1113" spans="1:11" ht="14.4" customHeight="1" x14ac:dyDescent="0.3">
      <c r="A1113" s="661" t="s">
        <v>580</v>
      </c>
      <c r="B1113" s="662" t="s">
        <v>581</v>
      </c>
      <c r="C1113" s="663" t="s">
        <v>602</v>
      </c>
      <c r="D1113" s="664" t="s">
        <v>2455</v>
      </c>
      <c r="E1113" s="663" t="s">
        <v>6922</v>
      </c>
      <c r="F1113" s="664" t="s">
        <v>6923</v>
      </c>
      <c r="G1113" s="663" t="s">
        <v>6185</v>
      </c>
      <c r="H1113" s="663" t="s">
        <v>6186</v>
      </c>
      <c r="I1113" s="665">
        <v>18400</v>
      </c>
      <c r="J1113" s="665">
        <v>23</v>
      </c>
      <c r="K1113" s="666">
        <v>423200</v>
      </c>
    </row>
    <row r="1114" spans="1:11" ht="14.4" customHeight="1" x14ac:dyDescent="0.3">
      <c r="A1114" s="661" t="s">
        <v>580</v>
      </c>
      <c r="B1114" s="662" t="s">
        <v>581</v>
      </c>
      <c r="C1114" s="663" t="s">
        <v>602</v>
      </c>
      <c r="D1114" s="664" t="s">
        <v>2455</v>
      </c>
      <c r="E1114" s="663" t="s">
        <v>6922</v>
      </c>
      <c r="F1114" s="664" t="s">
        <v>6923</v>
      </c>
      <c r="G1114" s="663" t="s">
        <v>6187</v>
      </c>
      <c r="H1114" s="663" t="s">
        <v>6188</v>
      </c>
      <c r="I1114" s="665">
        <v>3123</v>
      </c>
      <c r="J1114" s="665">
        <v>1</v>
      </c>
      <c r="K1114" s="666">
        <v>3123</v>
      </c>
    </row>
    <row r="1115" spans="1:11" ht="14.4" customHeight="1" x14ac:dyDescent="0.3">
      <c r="A1115" s="661" t="s">
        <v>580</v>
      </c>
      <c r="B1115" s="662" t="s">
        <v>581</v>
      </c>
      <c r="C1115" s="663" t="s">
        <v>602</v>
      </c>
      <c r="D1115" s="664" t="s">
        <v>2455</v>
      </c>
      <c r="E1115" s="663" t="s">
        <v>6922</v>
      </c>
      <c r="F1115" s="664" t="s">
        <v>6923</v>
      </c>
      <c r="G1115" s="663" t="s">
        <v>6189</v>
      </c>
      <c r="H1115" s="663" t="s">
        <v>6190</v>
      </c>
      <c r="I1115" s="665">
        <v>6900</v>
      </c>
      <c r="J1115" s="665">
        <v>7</v>
      </c>
      <c r="K1115" s="666">
        <v>48300</v>
      </c>
    </row>
    <row r="1116" spans="1:11" ht="14.4" customHeight="1" x14ac:dyDescent="0.3">
      <c r="A1116" s="661" t="s">
        <v>580</v>
      </c>
      <c r="B1116" s="662" t="s">
        <v>581</v>
      </c>
      <c r="C1116" s="663" t="s">
        <v>602</v>
      </c>
      <c r="D1116" s="664" t="s">
        <v>2455</v>
      </c>
      <c r="E1116" s="663" t="s">
        <v>6922</v>
      </c>
      <c r="F1116" s="664" t="s">
        <v>6923</v>
      </c>
      <c r="G1116" s="663" t="s">
        <v>6191</v>
      </c>
      <c r="H1116" s="663" t="s">
        <v>6192</v>
      </c>
      <c r="I1116" s="665">
        <v>23000</v>
      </c>
      <c r="J1116" s="665">
        <v>13</v>
      </c>
      <c r="K1116" s="666">
        <v>299000</v>
      </c>
    </row>
    <row r="1117" spans="1:11" ht="14.4" customHeight="1" x14ac:dyDescent="0.3">
      <c r="A1117" s="661" t="s">
        <v>580</v>
      </c>
      <c r="B1117" s="662" t="s">
        <v>581</v>
      </c>
      <c r="C1117" s="663" t="s">
        <v>602</v>
      </c>
      <c r="D1117" s="664" t="s">
        <v>2455</v>
      </c>
      <c r="E1117" s="663" t="s">
        <v>6922</v>
      </c>
      <c r="F1117" s="664" t="s">
        <v>6923</v>
      </c>
      <c r="G1117" s="663" t="s">
        <v>6193</v>
      </c>
      <c r="H1117" s="663" t="s">
        <v>6194</v>
      </c>
      <c r="I1117" s="665">
        <v>23000</v>
      </c>
      <c r="J1117" s="665">
        <v>6</v>
      </c>
      <c r="K1117" s="666">
        <v>138000</v>
      </c>
    </row>
    <row r="1118" spans="1:11" ht="14.4" customHeight="1" x14ac:dyDescent="0.3">
      <c r="A1118" s="661" t="s">
        <v>580</v>
      </c>
      <c r="B1118" s="662" t="s">
        <v>581</v>
      </c>
      <c r="C1118" s="663" t="s">
        <v>602</v>
      </c>
      <c r="D1118" s="664" t="s">
        <v>2455</v>
      </c>
      <c r="E1118" s="663" t="s">
        <v>6922</v>
      </c>
      <c r="F1118" s="664" t="s">
        <v>6923</v>
      </c>
      <c r="G1118" s="663" t="s">
        <v>6195</v>
      </c>
      <c r="H1118" s="663" t="s">
        <v>6196</v>
      </c>
      <c r="I1118" s="665">
        <v>6900</v>
      </c>
      <c r="J1118" s="665">
        <v>6</v>
      </c>
      <c r="K1118" s="666">
        <v>41400</v>
      </c>
    </row>
    <row r="1119" spans="1:11" ht="14.4" customHeight="1" x14ac:dyDescent="0.3">
      <c r="A1119" s="661" t="s">
        <v>580</v>
      </c>
      <c r="B1119" s="662" t="s">
        <v>581</v>
      </c>
      <c r="C1119" s="663" t="s">
        <v>602</v>
      </c>
      <c r="D1119" s="664" t="s">
        <v>2455</v>
      </c>
      <c r="E1119" s="663" t="s">
        <v>6922</v>
      </c>
      <c r="F1119" s="664" t="s">
        <v>6923</v>
      </c>
      <c r="G1119" s="663" t="s">
        <v>6197</v>
      </c>
      <c r="H1119" s="663" t="s">
        <v>6198</v>
      </c>
      <c r="I1119" s="665">
        <v>18400</v>
      </c>
      <c r="J1119" s="665">
        <v>17</v>
      </c>
      <c r="K1119" s="666">
        <v>312800</v>
      </c>
    </row>
    <row r="1120" spans="1:11" ht="14.4" customHeight="1" x14ac:dyDescent="0.3">
      <c r="A1120" s="661" t="s">
        <v>580</v>
      </c>
      <c r="B1120" s="662" t="s">
        <v>581</v>
      </c>
      <c r="C1120" s="663" t="s">
        <v>602</v>
      </c>
      <c r="D1120" s="664" t="s">
        <v>2455</v>
      </c>
      <c r="E1120" s="663" t="s">
        <v>6922</v>
      </c>
      <c r="F1120" s="664" t="s">
        <v>6923</v>
      </c>
      <c r="G1120" s="663" t="s">
        <v>6199</v>
      </c>
      <c r="H1120" s="663" t="s">
        <v>6200</v>
      </c>
      <c r="I1120" s="665">
        <v>23000</v>
      </c>
      <c r="J1120" s="665">
        <v>18</v>
      </c>
      <c r="K1120" s="666">
        <v>414000</v>
      </c>
    </row>
    <row r="1121" spans="1:11" ht="14.4" customHeight="1" x14ac:dyDescent="0.3">
      <c r="A1121" s="661" t="s">
        <v>580</v>
      </c>
      <c r="B1121" s="662" t="s">
        <v>581</v>
      </c>
      <c r="C1121" s="663" t="s">
        <v>602</v>
      </c>
      <c r="D1121" s="664" t="s">
        <v>2455</v>
      </c>
      <c r="E1121" s="663" t="s">
        <v>6922</v>
      </c>
      <c r="F1121" s="664" t="s">
        <v>6923</v>
      </c>
      <c r="G1121" s="663" t="s">
        <v>6201</v>
      </c>
      <c r="H1121" s="663" t="s">
        <v>6202</v>
      </c>
      <c r="I1121" s="665">
        <v>18400</v>
      </c>
      <c r="J1121" s="665">
        <v>36</v>
      </c>
      <c r="K1121" s="666">
        <v>662400</v>
      </c>
    </row>
    <row r="1122" spans="1:11" ht="14.4" customHeight="1" x14ac:dyDescent="0.3">
      <c r="A1122" s="661" t="s">
        <v>580</v>
      </c>
      <c r="B1122" s="662" t="s">
        <v>581</v>
      </c>
      <c r="C1122" s="663" t="s">
        <v>602</v>
      </c>
      <c r="D1122" s="664" t="s">
        <v>2455</v>
      </c>
      <c r="E1122" s="663" t="s">
        <v>6922</v>
      </c>
      <c r="F1122" s="664" t="s">
        <v>6923</v>
      </c>
      <c r="G1122" s="663" t="s">
        <v>6203</v>
      </c>
      <c r="H1122" s="663" t="s">
        <v>6204</v>
      </c>
      <c r="I1122" s="665">
        <v>13090.45</v>
      </c>
      <c r="J1122" s="665">
        <v>2</v>
      </c>
      <c r="K1122" s="666">
        <v>26180.9</v>
      </c>
    </row>
    <row r="1123" spans="1:11" ht="14.4" customHeight="1" x14ac:dyDescent="0.3">
      <c r="A1123" s="661" t="s">
        <v>580</v>
      </c>
      <c r="B1123" s="662" t="s">
        <v>581</v>
      </c>
      <c r="C1123" s="663" t="s">
        <v>602</v>
      </c>
      <c r="D1123" s="664" t="s">
        <v>2455</v>
      </c>
      <c r="E1123" s="663" t="s">
        <v>6922</v>
      </c>
      <c r="F1123" s="664" t="s">
        <v>6923</v>
      </c>
      <c r="G1123" s="663" t="s">
        <v>6205</v>
      </c>
      <c r="H1123" s="663" t="s">
        <v>6206</v>
      </c>
      <c r="I1123" s="665">
        <v>279.3</v>
      </c>
      <c r="J1123" s="665">
        <v>4</v>
      </c>
      <c r="K1123" s="666">
        <v>1117.2</v>
      </c>
    </row>
    <row r="1124" spans="1:11" ht="14.4" customHeight="1" x14ac:dyDescent="0.3">
      <c r="A1124" s="661" t="s">
        <v>580</v>
      </c>
      <c r="B1124" s="662" t="s">
        <v>581</v>
      </c>
      <c r="C1124" s="663" t="s">
        <v>602</v>
      </c>
      <c r="D1124" s="664" t="s">
        <v>2455</v>
      </c>
      <c r="E1124" s="663" t="s">
        <v>6922</v>
      </c>
      <c r="F1124" s="664" t="s">
        <v>6923</v>
      </c>
      <c r="G1124" s="663" t="s">
        <v>6207</v>
      </c>
      <c r="H1124" s="663" t="s">
        <v>6208</v>
      </c>
      <c r="I1124" s="665">
        <v>10344.24</v>
      </c>
      <c r="J1124" s="665">
        <v>5</v>
      </c>
      <c r="K1124" s="666">
        <v>51721.2</v>
      </c>
    </row>
    <row r="1125" spans="1:11" ht="14.4" customHeight="1" x14ac:dyDescent="0.3">
      <c r="A1125" s="661" t="s">
        <v>580</v>
      </c>
      <c r="B1125" s="662" t="s">
        <v>581</v>
      </c>
      <c r="C1125" s="663" t="s">
        <v>602</v>
      </c>
      <c r="D1125" s="664" t="s">
        <v>2455</v>
      </c>
      <c r="E1125" s="663" t="s">
        <v>6922</v>
      </c>
      <c r="F1125" s="664" t="s">
        <v>6923</v>
      </c>
      <c r="G1125" s="663" t="s">
        <v>6209</v>
      </c>
      <c r="H1125" s="663" t="s">
        <v>6210</v>
      </c>
      <c r="I1125" s="665">
        <v>6900</v>
      </c>
      <c r="J1125" s="665">
        <v>21</v>
      </c>
      <c r="K1125" s="666">
        <v>144900</v>
      </c>
    </row>
    <row r="1126" spans="1:11" ht="14.4" customHeight="1" x14ac:dyDescent="0.3">
      <c r="A1126" s="661" t="s">
        <v>580</v>
      </c>
      <c r="B1126" s="662" t="s">
        <v>581</v>
      </c>
      <c r="C1126" s="663" t="s">
        <v>602</v>
      </c>
      <c r="D1126" s="664" t="s">
        <v>2455</v>
      </c>
      <c r="E1126" s="663" t="s">
        <v>6922</v>
      </c>
      <c r="F1126" s="664" t="s">
        <v>6923</v>
      </c>
      <c r="G1126" s="663" t="s">
        <v>6211</v>
      </c>
      <c r="H1126" s="663" t="s">
        <v>6212</v>
      </c>
      <c r="I1126" s="665">
        <v>10997.89</v>
      </c>
      <c r="J1126" s="665">
        <v>7</v>
      </c>
      <c r="K1126" s="666">
        <v>76985.23</v>
      </c>
    </row>
    <row r="1127" spans="1:11" ht="14.4" customHeight="1" x14ac:dyDescent="0.3">
      <c r="A1127" s="661" t="s">
        <v>580</v>
      </c>
      <c r="B1127" s="662" t="s">
        <v>581</v>
      </c>
      <c r="C1127" s="663" t="s">
        <v>602</v>
      </c>
      <c r="D1127" s="664" t="s">
        <v>2455</v>
      </c>
      <c r="E1127" s="663" t="s">
        <v>6922</v>
      </c>
      <c r="F1127" s="664" t="s">
        <v>6923</v>
      </c>
      <c r="G1127" s="663" t="s">
        <v>6213</v>
      </c>
      <c r="H1127" s="663" t="s">
        <v>6214</v>
      </c>
      <c r="I1127" s="665">
        <v>23660.3</v>
      </c>
      <c r="J1127" s="665">
        <v>1</v>
      </c>
      <c r="K1127" s="666">
        <v>23660.3</v>
      </c>
    </row>
    <row r="1128" spans="1:11" ht="14.4" customHeight="1" x14ac:dyDescent="0.3">
      <c r="A1128" s="661" t="s">
        <v>580</v>
      </c>
      <c r="B1128" s="662" t="s">
        <v>581</v>
      </c>
      <c r="C1128" s="663" t="s">
        <v>602</v>
      </c>
      <c r="D1128" s="664" t="s">
        <v>2455</v>
      </c>
      <c r="E1128" s="663" t="s">
        <v>6922</v>
      </c>
      <c r="F1128" s="664" t="s">
        <v>6923</v>
      </c>
      <c r="G1128" s="663" t="s">
        <v>6215</v>
      </c>
      <c r="H1128" s="663" t="s">
        <v>6216</v>
      </c>
      <c r="I1128" s="665">
        <v>14093.25</v>
      </c>
      <c r="J1128" s="665">
        <v>5</v>
      </c>
      <c r="K1128" s="666">
        <v>70466.25</v>
      </c>
    </row>
    <row r="1129" spans="1:11" ht="14.4" customHeight="1" x14ac:dyDescent="0.3">
      <c r="A1129" s="661" t="s">
        <v>580</v>
      </c>
      <c r="B1129" s="662" t="s">
        <v>581</v>
      </c>
      <c r="C1129" s="663" t="s">
        <v>602</v>
      </c>
      <c r="D1129" s="664" t="s">
        <v>2455</v>
      </c>
      <c r="E1129" s="663" t="s">
        <v>6922</v>
      </c>
      <c r="F1129" s="664" t="s">
        <v>6923</v>
      </c>
      <c r="G1129" s="663" t="s">
        <v>6217</v>
      </c>
      <c r="H1129" s="663" t="s">
        <v>6218</v>
      </c>
      <c r="I1129" s="665">
        <v>18000</v>
      </c>
      <c r="J1129" s="665">
        <v>1</v>
      </c>
      <c r="K1129" s="666">
        <v>18000</v>
      </c>
    </row>
    <row r="1130" spans="1:11" ht="14.4" customHeight="1" x14ac:dyDescent="0.3">
      <c r="A1130" s="661" t="s">
        <v>580</v>
      </c>
      <c r="B1130" s="662" t="s">
        <v>581</v>
      </c>
      <c r="C1130" s="663" t="s">
        <v>602</v>
      </c>
      <c r="D1130" s="664" t="s">
        <v>2455</v>
      </c>
      <c r="E1130" s="663" t="s">
        <v>6922</v>
      </c>
      <c r="F1130" s="664" t="s">
        <v>6923</v>
      </c>
      <c r="G1130" s="663" t="s">
        <v>6219</v>
      </c>
      <c r="H1130" s="663" t="s">
        <v>6220</v>
      </c>
      <c r="I1130" s="665">
        <v>18000</v>
      </c>
      <c r="J1130" s="665">
        <v>3</v>
      </c>
      <c r="K1130" s="666">
        <v>54000</v>
      </c>
    </row>
    <row r="1131" spans="1:11" ht="14.4" customHeight="1" x14ac:dyDescent="0.3">
      <c r="A1131" s="661" t="s">
        <v>580</v>
      </c>
      <c r="B1131" s="662" t="s">
        <v>581</v>
      </c>
      <c r="C1131" s="663" t="s">
        <v>602</v>
      </c>
      <c r="D1131" s="664" t="s">
        <v>2455</v>
      </c>
      <c r="E1131" s="663" t="s">
        <v>6922</v>
      </c>
      <c r="F1131" s="664" t="s">
        <v>6923</v>
      </c>
      <c r="G1131" s="663" t="s">
        <v>6221</v>
      </c>
      <c r="H1131" s="663" t="s">
        <v>6222</v>
      </c>
      <c r="I1131" s="665">
        <v>9771.5499999999993</v>
      </c>
      <c r="J1131" s="665">
        <v>1</v>
      </c>
      <c r="K1131" s="666">
        <v>9771.5499999999993</v>
      </c>
    </row>
    <row r="1132" spans="1:11" ht="14.4" customHeight="1" x14ac:dyDescent="0.3">
      <c r="A1132" s="661" t="s">
        <v>580</v>
      </c>
      <c r="B1132" s="662" t="s">
        <v>581</v>
      </c>
      <c r="C1132" s="663" t="s">
        <v>602</v>
      </c>
      <c r="D1132" s="664" t="s">
        <v>2455</v>
      </c>
      <c r="E1132" s="663" t="s">
        <v>6922</v>
      </c>
      <c r="F1132" s="664" t="s">
        <v>6923</v>
      </c>
      <c r="G1132" s="663" t="s">
        <v>6223</v>
      </c>
      <c r="H1132" s="663" t="s">
        <v>6224</v>
      </c>
      <c r="I1132" s="665">
        <v>10344.24</v>
      </c>
      <c r="J1132" s="665">
        <v>2</v>
      </c>
      <c r="K1132" s="666">
        <v>20688.48</v>
      </c>
    </row>
    <row r="1133" spans="1:11" ht="14.4" customHeight="1" x14ac:dyDescent="0.3">
      <c r="A1133" s="661" t="s">
        <v>580</v>
      </c>
      <c r="B1133" s="662" t="s">
        <v>581</v>
      </c>
      <c r="C1133" s="663" t="s">
        <v>602</v>
      </c>
      <c r="D1133" s="664" t="s">
        <v>2455</v>
      </c>
      <c r="E1133" s="663" t="s">
        <v>6922</v>
      </c>
      <c r="F1133" s="664" t="s">
        <v>6923</v>
      </c>
      <c r="G1133" s="663" t="s">
        <v>6225</v>
      </c>
      <c r="H1133" s="663" t="s">
        <v>6226</v>
      </c>
      <c r="I1133" s="665">
        <v>9341.16</v>
      </c>
      <c r="J1133" s="665">
        <v>1</v>
      </c>
      <c r="K1133" s="666">
        <v>9341.16</v>
      </c>
    </row>
    <row r="1134" spans="1:11" ht="14.4" customHeight="1" x14ac:dyDescent="0.3">
      <c r="A1134" s="661" t="s">
        <v>580</v>
      </c>
      <c r="B1134" s="662" t="s">
        <v>581</v>
      </c>
      <c r="C1134" s="663" t="s">
        <v>602</v>
      </c>
      <c r="D1134" s="664" t="s">
        <v>2455</v>
      </c>
      <c r="E1134" s="663" t="s">
        <v>6922</v>
      </c>
      <c r="F1134" s="664" t="s">
        <v>6923</v>
      </c>
      <c r="G1134" s="663" t="s">
        <v>6227</v>
      </c>
      <c r="H1134" s="663" t="s">
        <v>6228</v>
      </c>
      <c r="I1134" s="665">
        <v>7356.26</v>
      </c>
      <c r="J1134" s="665">
        <v>4</v>
      </c>
      <c r="K1134" s="666">
        <v>29425.040000000001</v>
      </c>
    </row>
    <row r="1135" spans="1:11" ht="14.4" customHeight="1" x14ac:dyDescent="0.3">
      <c r="A1135" s="661" t="s">
        <v>580</v>
      </c>
      <c r="B1135" s="662" t="s">
        <v>581</v>
      </c>
      <c r="C1135" s="663" t="s">
        <v>602</v>
      </c>
      <c r="D1135" s="664" t="s">
        <v>2455</v>
      </c>
      <c r="E1135" s="663" t="s">
        <v>6922</v>
      </c>
      <c r="F1135" s="664" t="s">
        <v>6923</v>
      </c>
      <c r="G1135" s="663" t="s">
        <v>6229</v>
      </c>
      <c r="H1135" s="663" t="s">
        <v>6230</v>
      </c>
      <c r="I1135" s="665">
        <v>23000</v>
      </c>
      <c r="J1135" s="665">
        <v>22</v>
      </c>
      <c r="K1135" s="666">
        <v>506000</v>
      </c>
    </row>
    <row r="1136" spans="1:11" ht="14.4" customHeight="1" x14ac:dyDescent="0.3">
      <c r="A1136" s="661" t="s">
        <v>580</v>
      </c>
      <c r="B1136" s="662" t="s">
        <v>581</v>
      </c>
      <c r="C1136" s="663" t="s">
        <v>602</v>
      </c>
      <c r="D1136" s="664" t="s">
        <v>2455</v>
      </c>
      <c r="E1136" s="663" t="s">
        <v>6922</v>
      </c>
      <c r="F1136" s="664" t="s">
        <v>6923</v>
      </c>
      <c r="G1136" s="663" t="s">
        <v>6231</v>
      </c>
      <c r="H1136" s="663" t="s">
        <v>6232</v>
      </c>
      <c r="I1136" s="665">
        <v>12836.47</v>
      </c>
      <c r="J1136" s="665">
        <v>1</v>
      </c>
      <c r="K1136" s="666">
        <v>12836.47</v>
      </c>
    </row>
    <row r="1137" spans="1:11" ht="14.4" customHeight="1" x14ac:dyDescent="0.3">
      <c r="A1137" s="661" t="s">
        <v>580</v>
      </c>
      <c r="B1137" s="662" t="s">
        <v>581</v>
      </c>
      <c r="C1137" s="663" t="s">
        <v>602</v>
      </c>
      <c r="D1137" s="664" t="s">
        <v>2455</v>
      </c>
      <c r="E1137" s="663" t="s">
        <v>6922</v>
      </c>
      <c r="F1137" s="664" t="s">
        <v>6923</v>
      </c>
      <c r="G1137" s="663" t="s">
        <v>6233</v>
      </c>
      <c r="H1137" s="663" t="s">
        <v>6234</v>
      </c>
      <c r="I1137" s="665">
        <v>23000</v>
      </c>
      <c r="J1137" s="665">
        <v>3</v>
      </c>
      <c r="K1137" s="666">
        <v>69000</v>
      </c>
    </row>
    <row r="1138" spans="1:11" ht="14.4" customHeight="1" x14ac:dyDescent="0.3">
      <c r="A1138" s="661" t="s">
        <v>580</v>
      </c>
      <c r="B1138" s="662" t="s">
        <v>581</v>
      </c>
      <c r="C1138" s="663" t="s">
        <v>602</v>
      </c>
      <c r="D1138" s="664" t="s">
        <v>2455</v>
      </c>
      <c r="E1138" s="663" t="s">
        <v>6922</v>
      </c>
      <c r="F1138" s="664" t="s">
        <v>6923</v>
      </c>
      <c r="G1138" s="663" t="s">
        <v>6235</v>
      </c>
      <c r="H1138" s="663" t="s">
        <v>6236</v>
      </c>
      <c r="I1138" s="665">
        <v>12000</v>
      </c>
      <c r="J1138" s="665">
        <v>1</v>
      </c>
      <c r="K1138" s="666">
        <v>12000</v>
      </c>
    </row>
    <row r="1139" spans="1:11" ht="14.4" customHeight="1" x14ac:dyDescent="0.3">
      <c r="A1139" s="661" t="s">
        <v>580</v>
      </c>
      <c r="B1139" s="662" t="s">
        <v>581</v>
      </c>
      <c r="C1139" s="663" t="s">
        <v>602</v>
      </c>
      <c r="D1139" s="664" t="s">
        <v>2455</v>
      </c>
      <c r="E1139" s="663" t="s">
        <v>6922</v>
      </c>
      <c r="F1139" s="664" t="s">
        <v>6923</v>
      </c>
      <c r="G1139" s="663" t="s">
        <v>6237</v>
      </c>
      <c r="H1139" s="663" t="s">
        <v>6238</v>
      </c>
      <c r="I1139" s="665">
        <v>6900</v>
      </c>
      <c r="J1139" s="665">
        <v>1</v>
      </c>
      <c r="K1139" s="666">
        <v>6900</v>
      </c>
    </row>
    <row r="1140" spans="1:11" ht="14.4" customHeight="1" x14ac:dyDescent="0.3">
      <c r="A1140" s="661" t="s">
        <v>580</v>
      </c>
      <c r="B1140" s="662" t="s">
        <v>581</v>
      </c>
      <c r="C1140" s="663" t="s">
        <v>602</v>
      </c>
      <c r="D1140" s="664" t="s">
        <v>2455</v>
      </c>
      <c r="E1140" s="663" t="s">
        <v>6922</v>
      </c>
      <c r="F1140" s="664" t="s">
        <v>6923</v>
      </c>
      <c r="G1140" s="663" t="s">
        <v>6239</v>
      </c>
      <c r="H1140" s="663" t="s">
        <v>6240</v>
      </c>
      <c r="I1140" s="665">
        <v>18547</v>
      </c>
      <c r="J1140" s="665">
        <v>1</v>
      </c>
      <c r="K1140" s="666">
        <v>18547</v>
      </c>
    </row>
    <row r="1141" spans="1:11" ht="14.4" customHeight="1" x14ac:dyDescent="0.3">
      <c r="A1141" s="661" t="s">
        <v>580</v>
      </c>
      <c r="B1141" s="662" t="s">
        <v>581</v>
      </c>
      <c r="C1141" s="663" t="s">
        <v>602</v>
      </c>
      <c r="D1141" s="664" t="s">
        <v>2455</v>
      </c>
      <c r="E1141" s="663" t="s">
        <v>6922</v>
      </c>
      <c r="F1141" s="664" t="s">
        <v>6923</v>
      </c>
      <c r="G1141" s="663" t="s">
        <v>6241</v>
      </c>
      <c r="H1141" s="663" t="s">
        <v>6242</v>
      </c>
      <c r="I1141" s="665">
        <v>18639.73</v>
      </c>
      <c r="J1141" s="665">
        <v>1</v>
      </c>
      <c r="K1141" s="666">
        <v>18639.73</v>
      </c>
    </row>
    <row r="1142" spans="1:11" ht="14.4" customHeight="1" x14ac:dyDescent="0.3">
      <c r="A1142" s="661" t="s">
        <v>580</v>
      </c>
      <c r="B1142" s="662" t="s">
        <v>581</v>
      </c>
      <c r="C1142" s="663" t="s">
        <v>602</v>
      </c>
      <c r="D1142" s="664" t="s">
        <v>2455</v>
      </c>
      <c r="E1142" s="663" t="s">
        <v>6922</v>
      </c>
      <c r="F1142" s="664" t="s">
        <v>6923</v>
      </c>
      <c r="G1142" s="663" t="s">
        <v>6243</v>
      </c>
      <c r="H1142" s="663" t="s">
        <v>6244</v>
      </c>
      <c r="I1142" s="665">
        <v>23660.3</v>
      </c>
      <c r="J1142" s="665">
        <v>1</v>
      </c>
      <c r="K1142" s="666">
        <v>23660.3</v>
      </c>
    </row>
    <row r="1143" spans="1:11" ht="14.4" customHeight="1" x14ac:dyDescent="0.3">
      <c r="A1143" s="661" t="s">
        <v>580</v>
      </c>
      <c r="B1143" s="662" t="s">
        <v>581</v>
      </c>
      <c r="C1143" s="663" t="s">
        <v>602</v>
      </c>
      <c r="D1143" s="664" t="s">
        <v>2455</v>
      </c>
      <c r="E1143" s="663" t="s">
        <v>6922</v>
      </c>
      <c r="F1143" s="664" t="s">
        <v>6923</v>
      </c>
      <c r="G1143" s="663" t="s">
        <v>6245</v>
      </c>
      <c r="H1143" s="663" t="s">
        <v>6246</v>
      </c>
      <c r="I1143" s="665">
        <v>12254.4</v>
      </c>
      <c r="J1143" s="665">
        <v>1</v>
      </c>
      <c r="K1143" s="666">
        <v>12254.4</v>
      </c>
    </row>
    <row r="1144" spans="1:11" ht="14.4" customHeight="1" x14ac:dyDescent="0.3">
      <c r="A1144" s="661" t="s">
        <v>580</v>
      </c>
      <c r="B1144" s="662" t="s">
        <v>581</v>
      </c>
      <c r="C1144" s="663" t="s">
        <v>602</v>
      </c>
      <c r="D1144" s="664" t="s">
        <v>2455</v>
      </c>
      <c r="E1144" s="663" t="s">
        <v>6922</v>
      </c>
      <c r="F1144" s="664" t="s">
        <v>6923</v>
      </c>
      <c r="G1144" s="663" t="s">
        <v>6247</v>
      </c>
      <c r="H1144" s="663" t="s">
        <v>6248</v>
      </c>
      <c r="I1144" s="665">
        <v>29908.57</v>
      </c>
      <c r="J1144" s="665">
        <v>2</v>
      </c>
      <c r="K1144" s="666">
        <v>59817.14</v>
      </c>
    </row>
    <row r="1145" spans="1:11" ht="14.4" customHeight="1" x14ac:dyDescent="0.3">
      <c r="A1145" s="661" t="s">
        <v>580</v>
      </c>
      <c r="B1145" s="662" t="s">
        <v>581</v>
      </c>
      <c r="C1145" s="663" t="s">
        <v>602</v>
      </c>
      <c r="D1145" s="664" t="s">
        <v>2455</v>
      </c>
      <c r="E1145" s="663" t="s">
        <v>6922</v>
      </c>
      <c r="F1145" s="664" t="s">
        <v>6923</v>
      </c>
      <c r="G1145" s="663" t="s">
        <v>6249</v>
      </c>
      <c r="H1145" s="663" t="s">
        <v>6250</v>
      </c>
      <c r="I1145" s="665">
        <v>6900</v>
      </c>
      <c r="J1145" s="665">
        <v>13</v>
      </c>
      <c r="K1145" s="666">
        <v>89700</v>
      </c>
    </row>
    <row r="1146" spans="1:11" ht="14.4" customHeight="1" x14ac:dyDescent="0.3">
      <c r="A1146" s="661" t="s">
        <v>580</v>
      </c>
      <c r="B1146" s="662" t="s">
        <v>581</v>
      </c>
      <c r="C1146" s="663" t="s">
        <v>602</v>
      </c>
      <c r="D1146" s="664" t="s">
        <v>2455</v>
      </c>
      <c r="E1146" s="663" t="s">
        <v>6922</v>
      </c>
      <c r="F1146" s="664" t="s">
        <v>6923</v>
      </c>
      <c r="G1146" s="663" t="s">
        <v>6251</v>
      </c>
      <c r="H1146" s="663" t="s">
        <v>6252</v>
      </c>
      <c r="I1146" s="665">
        <v>13000</v>
      </c>
      <c r="J1146" s="665">
        <v>1</v>
      </c>
      <c r="K1146" s="666">
        <v>13000</v>
      </c>
    </row>
    <row r="1147" spans="1:11" ht="14.4" customHeight="1" x14ac:dyDescent="0.3">
      <c r="A1147" s="661" t="s">
        <v>580</v>
      </c>
      <c r="B1147" s="662" t="s">
        <v>581</v>
      </c>
      <c r="C1147" s="663" t="s">
        <v>602</v>
      </c>
      <c r="D1147" s="664" t="s">
        <v>2455</v>
      </c>
      <c r="E1147" s="663" t="s">
        <v>6922</v>
      </c>
      <c r="F1147" s="664" t="s">
        <v>6923</v>
      </c>
      <c r="G1147" s="663" t="s">
        <v>6253</v>
      </c>
      <c r="H1147" s="663" t="s">
        <v>6254</v>
      </c>
      <c r="I1147" s="665">
        <v>32428.85</v>
      </c>
      <c r="J1147" s="665">
        <v>1</v>
      </c>
      <c r="K1147" s="666">
        <v>32428.85</v>
      </c>
    </row>
    <row r="1148" spans="1:11" ht="14.4" customHeight="1" x14ac:dyDescent="0.3">
      <c r="A1148" s="661" t="s">
        <v>580</v>
      </c>
      <c r="B1148" s="662" t="s">
        <v>581</v>
      </c>
      <c r="C1148" s="663" t="s">
        <v>602</v>
      </c>
      <c r="D1148" s="664" t="s">
        <v>2455</v>
      </c>
      <c r="E1148" s="663" t="s">
        <v>6922</v>
      </c>
      <c r="F1148" s="664" t="s">
        <v>6923</v>
      </c>
      <c r="G1148" s="663" t="s">
        <v>6255</v>
      </c>
      <c r="H1148" s="663" t="s">
        <v>6256</v>
      </c>
      <c r="I1148" s="665">
        <v>9487.5</v>
      </c>
      <c r="J1148" s="665">
        <v>1</v>
      </c>
      <c r="K1148" s="666">
        <v>9487.5</v>
      </c>
    </row>
    <row r="1149" spans="1:11" ht="14.4" customHeight="1" x14ac:dyDescent="0.3">
      <c r="A1149" s="661" t="s">
        <v>580</v>
      </c>
      <c r="B1149" s="662" t="s">
        <v>581</v>
      </c>
      <c r="C1149" s="663" t="s">
        <v>602</v>
      </c>
      <c r="D1149" s="664" t="s">
        <v>2455</v>
      </c>
      <c r="E1149" s="663" t="s">
        <v>6922</v>
      </c>
      <c r="F1149" s="664" t="s">
        <v>6923</v>
      </c>
      <c r="G1149" s="663" t="s">
        <v>6257</v>
      </c>
      <c r="H1149" s="663" t="s">
        <v>6258</v>
      </c>
      <c r="I1149" s="665">
        <v>16630</v>
      </c>
      <c r="J1149" s="665">
        <v>1</v>
      </c>
      <c r="K1149" s="666">
        <v>16630</v>
      </c>
    </row>
    <row r="1150" spans="1:11" ht="14.4" customHeight="1" x14ac:dyDescent="0.3">
      <c r="A1150" s="661" t="s">
        <v>580</v>
      </c>
      <c r="B1150" s="662" t="s">
        <v>581</v>
      </c>
      <c r="C1150" s="663" t="s">
        <v>602</v>
      </c>
      <c r="D1150" s="664" t="s">
        <v>2455</v>
      </c>
      <c r="E1150" s="663" t="s">
        <v>6922</v>
      </c>
      <c r="F1150" s="664" t="s">
        <v>6923</v>
      </c>
      <c r="G1150" s="663" t="s">
        <v>6259</v>
      </c>
      <c r="H1150" s="663" t="s">
        <v>6260</v>
      </c>
      <c r="I1150" s="665">
        <v>279.3</v>
      </c>
      <c r="J1150" s="665">
        <v>2</v>
      </c>
      <c r="K1150" s="666">
        <v>558.6</v>
      </c>
    </row>
    <row r="1151" spans="1:11" ht="14.4" customHeight="1" x14ac:dyDescent="0.3">
      <c r="A1151" s="661" t="s">
        <v>580</v>
      </c>
      <c r="B1151" s="662" t="s">
        <v>581</v>
      </c>
      <c r="C1151" s="663" t="s">
        <v>602</v>
      </c>
      <c r="D1151" s="664" t="s">
        <v>2455</v>
      </c>
      <c r="E1151" s="663" t="s">
        <v>6922</v>
      </c>
      <c r="F1151" s="664" t="s">
        <v>6923</v>
      </c>
      <c r="G1151" s="663" t="s">
        <v>6261</v>
      </c>
      <c r="H1151" s="663" t="s">
        <v>6262</v>
      </c>
      <c r="I1151" s="665">
        <v>3123</v>
      </c>
      <c r="J1151" s="665">
        <v>1</v>
      </c>
      <c r="K1151" s="666">
        <v>3123</v>
      </c>
    </row>
    <row r="1152" spans="1:11" ht="14.4" customHeight="1" x14ac:dyDescent="0.3">
      <c r="A1152" s="661" t="s">
        <v>580</v>
      </c>
      <c r="B1152" s="662" t="s">
        <v>581</v>
      </c>
      <c r="C1152" s="663" t="s">
        <v>602</v>
      </c>
      <c r="D1152" s="664" t="s">
        <v>2455</v>
      </c>
      <c r="E1152" s="663" t="s">
        <v>6922</v>
      </c>
      <c r="F1152" s="664" t="s">
        <v>6923</v>
      </c>
      <c r="G1152" s="663" t="s">
        <v>6263</v>
      </c>
      <c r="H1152" s="663" t="s">
        <v>6264</v>
      </c>
      <c r="I1152" s="665">
        <v>3123</v>
      </c>
      <c r="J1152" s="665">
        <v>2</v>
      </c>
      <c r="K1152" s="666">
        <v>6246</v>
      </c>
    </row>
    <row r="1153" spans="1:11" ht="14.4" customHeight="1" x14ac:dyDescent="0.3">
      <c r="A1153" s="661" t="s">
        <v>580</v>
      </c>
      <c r="B1153" s="662" t="s">
        <v>581</v>
      </c>
      <c r="C1153" s="663" t="s">
        <v>602</v>
      </c>
      <c r="D1153" s="664" t="s">
        <v>2455</v>
      </c>
      <c r="E1153" s="663" t="s">
        <v>6922</v>
      </c>
      <c r="F1153" s="664" t="s">
        <v>6923</v>
      </c>
      <c r="G1153" s="663" t="s">
        <v>6265</v>
      </c>
      <c r="H1153" s="663" t="s">
        <v>6266</v>
      </c>
      <c r="I1153" s="665">
        <v>6900</v>
      </c>
      <c r="J1153" s="665">
        <v>9</v>
      </c>
      <c r="K1153" s="666">
        <v>62100</v>
      </c>
    </row>
    <row r="1154" spans="1:11" ht="14.4" customHeight="1" x14ac:dyDescent="0.3">
      <c r="A1154" s="661" t="s">
        <v>580</v>
      </c>
      <c r="B1154" s="662" t="s">
        <v>581</v>
      </c>
      <c r="C1154" s="663" t="s">
        <v>602</v>
      </c>
      <c r="D1154" s="664" t="s">
        <v>2455</v>
      </c>
      <c r="E1154" s="663" t="s">
        <v>6922</v>
      </c>
      <c r="F1154" s="664" t="s">
        <v>6923</v>
      </c>
      <c r="G1154" s="663" t="s">
        <v>6267</v>
      </c>
      <c r="H1154" s="663" t="s">
        <v>6268</v>
      </c>
      <c r="I1154" s="665">
        <v>2611.7399999999998</v>
      </c>
      <c r="J1154" s="665">
        <v>2</v>
      </c>
      <c r="K1154" s="666">
        <v>5223.4799999999996</v>
      </c>
    </row>
    <row r="1155" spans="1:11" ht="14.4" customHeight="1" x14ac:dyDescent="0.3">
      <c r="A1155" s="661" t="s">
        <v>580</v>
      </c>
      <c r="B1155" s="662" t="s">
        <v>581</v>
      </c>
      <c r="C1155" s="663" t="s">
        <v>602</v>
      </c>
      <c r="D1155" s="664" t="s">
        <v>2455</v>
      </c>
      <c r="E1155" s="663" t="s">
        <v>6922</v>
      </c>
      <c r="F1155" s="664" t="s">
        <v>6923</v>
      </c>
      <c r="G1155" s="663" t="s">
        <v>6269</v>
      </c>
      <c r="H1155" s="663" t="s">
        <v>6270</v>
      </c>
      <c r="I1155" s="665">
        <v>3248.99</v>
      </c>
      <c r="J1155" s="665">
        <v>2</v>
      </c>
      <c r="K1155" s="666">
        <v>6497.98</v>
      </c>
    </row>
    <row r="1156" spans="1:11" ht="14.4" customHeight="1" x14ac:dyDescent="0.3">
      <c r="A1156" s="661" t="s">
        <v>580</v>
      </c>
      <c r="B1156" s="662" t="s">
        <v>581</v>
      </c>
      <c r="C1156" s="663" t="s">
        <v>602</v>
      </c>
      <c r="D1156" s="664" t="s">
        <v>2455</v>
      </c>
      <c r="E1156" s="663" t="s">
        <v>6922</v>
      </c>
      <c r="F1156" s="664" t="s">
        <v>6923</v>
      </c>
      <c r="G1156" s="663" t="s">
        <v>6271</v>
      </c>
      <c r="H1156" s="663" t="s">
        <v>6272</v>
      </c>
      <c r="I1156" s="665">
        <v>9013.39</v>
      </c>
      <c r="J1156" s="665">
        <v>1</v>
      </c>
      <c r="K1156" s="666">
        <v>9013.39</v>
      </c>
    </row>
    <row r="1157" spans="1:11" ht="14.4" customHeight="1" x14ac:dyDescent="0.3">
      <c r="A1157" s="661" t="s">
        <v>580</v>
      </c>
      <c r="B1157" s="662" t="s">
        <v>581</v>
      </c>
      <c r="C1157" s="663" t="s">
        <v>602</v>
      </c>
      <c r="D1157" s="664" t="s">
        <v>2455</v>
      </c>
      <c r="E1157" s="663" t="s">
        <v>6922</v>
      </c>
      <c r="F1157" s="664" t="s">
        <v>6923</v>
      </c>
      <c r="G1157" s="663" t="s">
        <v>6273</v>
      </c>
      <c r="H1157" s="663" t="s">
        <v>6274</v>
      </c>
      <c r="I1157" s="665">
        <v>18400</v>
      </c>
      <c r="J1157" s="665">
        <v>2</v>
      </c>
      <c r="K1157" s="666">
        <v>36800</v>
      </c>
    </row>
    <row r="1158" spans="1:11" ht="14.4" customHeight="1" x14ac:dyDescent="0.3">
      <c r="A1158" s="661" t="s">
        <v>580</v>
      </c>
      <c r="B1158" s="662" t="s">
        <v>581</v>
      </c>
      <c r="C1158" s="663" t="s">
        <v>602</v>
      </c>
      <c r="D1158" s="664" t="s">
        <v>2455</v>
      </c>
      <c r="E1158" s="663" t="s">
        <v>6922</v>
      </c>
      <c r="F1158" s="664" t="s">
        <v>6923</v>
      </c>
      <c r="G1158" s="663" t="s">
        <v>6275</v>
      </c>
      <c r="H1158" s="663" t="s">
        <v>6276</v>
      </c>
      <c r="I1158" s="665">
        <v>3699.55</v>
      </c>
      <c r="J1158" s="665">
        <v>2</v>
      </c>
      <c r="K1158" s="666">
        <v>7399.1</v>
      </c>
    </row>
    <row r="1159" spans="1:11" ht="14.4" customHeight="1" x14ac:dyDescent="0.3">
      <c r="A1159" s="661" t="s">
        <v>580</v>
      </c>
      <c r="B1159" s="662" t="s">
        <v>581</v>
      </c>
      <c r="C1159" s="663" t="s">
        <v>602</v>
      </c>
      <c r="D1159" s="664" t="s">
        <v>2455</v>
      </c>
      <c r="E1159" s="663" t="s">
        <v>6922</v>
      </c>
      <c r="F1159" s="664" t="s">
        <v>6923</v>
      </c>
      <c r="G1159" s="663" t="s">
        <v>6277</v>
      </c>
      <c r="H1159" s="663" t="s">
        <v>6278</v>
      </c>
      <c r="I1159" s="665">
        <v>13800</v>
      </c>
      <c r="J1159" s="665">
        <v>2</v>
      </c>
      <c r="K1159" s="666">
        <v>27600</v>
      </c>
    </row>
    <row r="1160" spans="1:11" ht="14.4" customHeight="1" x14ac:dyDescent="0.3">
      <c r="A1160" s="661" t="s">
        <v>580</v>
      </c>
      <c r="B1160" s="662" t="s">
        <v>581</v>
      </c>
      <c r="C1160" s="663" t="s">
        <v>602</v>
      </c>
      <c r="D1160" s="664" t="s">
        <v>2455</v>
      </c>
      <c r="E1160" s="663" t="s">
        <v>6922</v>
      </c>
      <c r="F1160" s="664" t="s">
        <v>6923</v>
      </c>
      <c r="G1160" s="663" t="s">
        <v>6279</v>
      </c>
      <c r="H1160" s="663" t="s">
        <v>6280</v>
      </c>
      <c r="I1160" s="665">
        <v>9013.39</v>
      </c>
      <c r="J1160" s="665">
        <v>2</v>
      </c>
      <c r="K1160" s="666">
        <v>18026.78</v>
      </c>
    </row>
    <row r="1161" spans="1:11" ht="14.4" customHeight="1" x14ac:dyDescent="0.3">
      <c r="A1161" s="661" t="s">
        <v>580</v>
      </c>
      <c r="B1161" s="662" t="s">
        <v>581</v>
      </c>
      <c r="C1161" s="663" t="s">
        <v>602</v>
      </c>
      <c r="D1161" s="664" t="s">
        <v>2455</v>
      </c>
      <c r="E1161" s="663" t="s">
        <v>6922</v>
      </c>
      <c r="F1161" s="664" t="s">
        <v>6923</v>
      </c>
      <c r="G1161" s="663" t="s">
        <v>6281</v>
      </c>
      <c r="H1161" s="663" t="s">
        <v>6282</v>
      </c>
      <c r="I1161" s="665">
        <v>44135.61</v>
      </c>
      <c r="J1161" s="665">
        <v>1</v>
      </c>
      <c r="K1161" s="666">
        <v>44135.61</v>
      </c>
    </row>
    <row r="1162" spans="1:11" ht="14.4" customHeight="1" x14ac:dyDescent="0.3">
      <c r="A1162" s="661" t="s">
        <v>580</v>
      </c>
      <c r="B1162" s="662" t="s">
        <v>581</v>
      </c>
      <c r="C1162" s="663" t="s">
        <v>602</v>
      </c>
      <c r="D1162" s="664" t="s">
        <v>2455</v>
      </c>
      <c r="E1162" s="663" t="s">
        <v>6922</v>
      </c>
      <c r="F1162" s="664" t="s">
        <v>6923</v>
      </c>
      <c r="G1162" s="663" t="s">
        <v>6283</v>
      </c>
      <c r="H1162" s="663" t="s">
        <v>6284</v>
      </c>
      <c r="I1162" s="665">
        <v>6900</v>
      </c>
      <c r="J1162" s="665">
        <v>4</v>
      </c>
      <c r="K1162" s="666">
        <v>27600</v>
      </c>
    </row>
    <row r="1163" spans="1:11" ht="14.4" customHeight="1" x14ac:dyDescent="0.3">
      <c r="A1163" s="661" t="s">
        <v>580</v>
      </c>
      <c r="B1163" s="662" t="s">
        <v>581</v>
      </c>
      <c r="C1163" s="663" t="s">
        <v>602</v>
      </c>
      <c r="D1163" s="664" t="s">
        <v>2455</v>
      </c>
      <c r="E1163" s="663" t="s">
        <v>6922</v>
      </c>
      <c r="F1163" s="664" t="s">
        <v>6923</v>
      </c>
      <c r="G1163" s="663" t="s">
        <v>6285</v>
      </c>
      <c r="H1163" s="663" t="s">
        <v>6286</v>
      </c>
      <c r="I1163" s="665">
        <v>2264.35</v>
      </c>
      <c r="J1163" s="665">
        <v>2</v>
      </c>
      <c r="K1163" s="666">
        <v>4528.7</v>
      </c>
    </row>
    <row r="1164" spans="1:11" ht="14.4" customHeight="1" x14ac:dyDescent="0.3">
      <c r="A1164" s="661" t="s">
        <v>580</v>
      </c>
      <c r="B1164" s="662" t="s">
        <v>581</v>
      </c>
      <c r="C1164" s="663" t="s">
        <v>602</v>
      </c>
      <c r="D1164" s="664" t="s">
        <v>2455</v>
      </c>
      <c r="E1164" s="663" t="s">
        <v>6922</v>
      </c>
      <c r="F1164" s="664" t="s">
        <v>6923</v>
      </c>
      <c r="G1164" s="663" t="s">
        <v>6287</v>
      </c>
      <c r="H1164" s="663" t="s">
        <v>6288</v>
      </c>
      <c r="I1164" s="665">
        <v>44135.61</v>
      </c>
      <c r="J1164" s="665">
        <v>1</v>
      </c>
      <c r="K1164" s="666">
        <v>44135.61</v>
      </c>
    </row>
    <row r="1165" spans="1:11" ht="14.4" customHeight="1" x14ac:dyDescent="0.3">
      <c r="A1165" s="661" t="s">
        <v>580</v>
      </c>
      <c r="B1165" s="662" t="s">
        <v>581</v>
      </c>
      <c r="C1165" s="663" t="s">
        <v>602</v>
      </c>
      <c r="D1165" s="664" t="s">
        <v>2455</v>
      </c>
      <c r="E1165" s="663" t="s">
        <v>6922</v>
      </c>
      <c r="F1165" s="664" t="s">
        <v>6923</v>
      </c>
      <c r="G1165" s="663" t="s">
        <v>6289</v>
      </c>
      <c r="H1165" s="663" t="s">
        <v>6290</v>
      </c>
      <c r="I1165" s="665">
        <v>21119.99</v>
      </c>
      <c r="J1165" s="665">
        <v>1</v>
      </c>
      <c r="K1165" s="666">
        <v>21119.99</v>
      </c>
    </row>
    <row r="1166" spans="1:11" ht="14.4" customHeight="1" x14ac:dyDescent="0.3">
      <c r="A1166" s="661" t="s">
        <v>580</v>
      </c>
      <c r="B1166" s="662" t="s">
        <v>581</v>
      </c>
      <c r="C1166" s="663" t="s">
        <v>602</v>
      </c>
      <c r="D1166" s="664" t="s">
        <v>2455</v>
      </c>
      <c r="E1166" s="663" t="s">
        <v>6922</v>
      </c>
      <c r="F1166" s="664" t="s">
        <v>6923</v>
      </c>
      <c r="G1166" s="663" t="s">
        <v>6291</v>
      </c>
      <c r="H1166" s="663" t="s">
        <v>6292</v>
      </c>
      <c r="I1166" s="665">
        <v>21939.919999999998</v>
      </c>
      <c r="J1166" s="665">
        <v>1</v>
      </c>
      <c r="K1166" s="666">
        <v>21939.919999999998</v>
      </c>
    </row>
    <row r="1167" spans="1:11" ht="14.4" customHeight="1" x14ac:dyDescent="0.3">
      <c r="A1167" s="661" t="s">
        <v>580</v>
      </c>
      <c r="B1167" s="662" t="s">
        <v>581</v>
      </c>
      <c r="C1167" s="663" t="s">
        <v>602</v>
      </c>
      <c r="D1167" s="664" t="s">
        <v>2455</v>
      </c>
      <c r="E1167" s="663" t="s">
        <v>6922</v>
      </c>
      <c r="F1167" s="664" t="s">
        <v>6923</v>
      </c>
      <c r="G1167" s="663" t="s">
        <v>6293</v>
      </c>
      <c r="H1167" s="663" t="s">
        <v>6294</v>
      </c>
      <c r="I1167" s="665">
        <v>6900</v>
      </c>
      <c r="J1167" s="665">
        <v>1</v>
      </c>
      <c r="K1167" s="666">
        <v>6900</v>
      </c>
    </row>
    <row r="1168" spans="1:11" ht="14.4" customHeight="1" x14ac:dyDescent="0.3">
      <c r="A1168" s="661" t="s">
        <v>580</v>
      </c>
      <c r="B1168" s="662" t="s">
        <v>581</v>
      </c>
      <c r="C1168" s="663" t="s">
        <v>602</v>
      </c>
      <c r="D1168" s="664" t="s">
        <v>2455</v>
      </c>
      <c r="E1168" s="663" t="s">
        <v>6922</v>
      </c>
      <c r="F1168" s="664" t="s">
        <v>6923</v>
      </c>
      <c r="G1168" s="663" t="s">
        <v>6295</v>
      </c>
      <c r="H1168" s="663" t="s">
        <v>6296</v>
      </c>
      <c r="I1168" s="665">
        <v>28702.849999999995</v>
      </c>
      <c r="J1168" s="665">
        <v>3</v>
      </c>
      <c r="K1168" s="666">
        <v>86108.549999999988</v>
      </c>
    </row>
    <row r="1169" spans="1:11" ht="14.4" customHeight="1" x14ac:dyDescent="0.3">
      <c r="A1169" s="661" t="s">
        <v>580</v>
      </c>
      <c r="B1169" s="662" t="s">
        <v>581</v>
      </c>
      <c r="C1169" s="663" t="s">
        <v>602</v>
      </c>
      <c r="D1169" s="664" t="s">
        <v>2455</v>
      </c>
      <c r="E1169" s="663" t="s">
        <v>6922</v>
      </c>
      <c r="F1169" s="664" t="s">
        <v>6923</v>
      </c>
      <c r="G1169" s="663" t="s">
        <v>6297</v>
      </c>
      <c r="H1169" s="663" t="s">
        <v>6298</v>
      </c>
      <c r="I1169" s="665">
        <v>23000</v>
      </c>
      <c r="J1169" s="665">
        <v>3</v>
      </c>
      <c r="K1169" s="666">
        <v>69000</v>
      </c>
    </row>
    <row r="1170" spans="1:11" ht="14.4" customHeight="1" x14ac:dyDescent="0.3">
      <c r="A1170" s="661" t="s">
        <v>580</v>
      </c>
      <c r="B1170" s="662" t="s">
        <v>581</v>
      </c>
      <c r="C1170" s="663" t="s">
        <v>602</v>
      </c>
      <c r="D1170" s="664" t="s">
        <v>2455</v>
      </c>
      <c r="E1170" s="663" t="s">
        <v>6922</v>
      </c>
      <c r="F1170" s="664" t="s">
        <v>6923</v>
      </c>
      <c r="G1170" s="663" t="s">
        <v>6299</v>
      </c>
      <c r="H1170" s="663" t="s">
        <v>6300</v>
      </c>
      <c r="I1170" s="665">
        <v>9200</v>
      </c>
      <c r="J1170" s="665">
        <v>3</v>
      </c>
      <c r="K1170" s="666">
        <v>27600</v>
      </c>
    </row>
    <row r="1171" spans="1:11" ht="14.4" customHeight="1" x14ac:dyDescent="0.3">
      <c r="A1171" s="661" t="s">
        <v>580</v>
      </c>
      <c r="B1171" s="662" t="s">
        <v>581</v>
      </c>
      <c r="C1171" s="663" t="s">
        <v>602</v>
      </c>
      <c r="D1171" s="664" t="s">
        <v>2455</v>
      </c>
      <c r="E1171" s="663" t="s">
        <v>6922</v>
      </c>
      <c r="F1171" s="664" t="s">
        <v>6923</v>
      </c>
      <c r="G1171" s="663" t="s">
        <v>6301</v>
      </c>
      <c r="H1171" s="663" t="s">
        <v>6302</v>
      </c>
      <c r="I1171" s="665">
        <v>6900</v>
      </c>
      <c r="J1171" s="665">
        <v>6</v>
      </c>
      <c r="K1171" s="666">
        <v>41400</v>
      </c>
    </row>
    <row r="1172" spans="1:11" ht="14.4" customHeight="1" x14ac:dyDescent="0.3">
      <c r="A1172" s="661" t="s">
        <v>580</v>
      </c>
      <c r="B1172" s="662" t="s">
        <v>581</v>
      </c>
      <c r="C1172" s="663" t="s">
        <v>602</v>
      </c>
      <c r="D1172" s="664" t="s">
        <v>2455</v>
      </c>
      <c r="E1172" s="663" t="s">
        <v>6922</v>
      </c>
      <c r="F1172" s="664" t="s">
        <v>6923</v>
      </c>
      <c r="G1172" s="663" t="s">
        <v>6303</v>
      </c>
      <c r="H1172" s="663" t="s">
        <v>6304</v>
      </c>
      <c r="I1172" s="665">
        <v>18639.73</v>
      </c>
      <c r="J1172" s="665">
        <v>1</v>
      </c>
      <c r="K1172" s="666">
        <v>18639.73</v>
      </c>
    </row>
    <row r="1173" spans="1:11" ht="14.4" customHeight="1" x14ac:dyDescent="0.3">
      <c r="A1173" s="661" t="s">
        <v>580</v>
      </c>
      <c r="B1173" s="662" t="s">
        <v>581</v>
      </c>
      <c r="C1173" s="663" t="s">
        <v>602</v>
      </c>
      <c r="D1173" s="664" t="s">
        <v>2455</v>
      </c>
      <c r="E1173" s="663" t="s">
        <v>6922</v>
      </c>
      <c r="F1173" s="664" t="s">
        <v>6923</v>
      </c>
      <c r="G1173" s="663" t="s">
        <v>6305</v>
      </c>
      <c r="H1173" s="663" t="s">
        <v>6306</v>
      </c>
      <c r="I1173" s="665">
        <v>4848.0074999999997</v>
      </c>
      <c r="J1173" s="665">
        <v>4</v>
      </c>
      <c r="K1173" s="666">
        <v>19392.03</v>
      </c>
    </row>
    <row r="1174" spans="1:11" ht="14.4" customHeight="1" x14ac:dyDescent="0.3">
      <c r="A1174" s="661" t="s">
        <v>580</v>
      </c>
      <c r="B1174" s="662" t="s">
        <v>581</v>
      </c>
      <c r="C1174" s="663" t="s">
        <v>602</v>
      </c>
      <c r="D1174" s="664" t="s">
        <v>2455</v>
      </c>
      <c r="E1174" s="663" t="s">
        <v>6922</v>
      </c>
      <c r="F1174" s="664" t="s">
        <v>6923</v>
      </c>
      <c r="G1174" s="663" t="s">
        <v>6307</v>
      </c>
      <c r="H1174" s="663" t="s">
        <v>6308</v>
      </c>
      <c r="I1174" s="665">
        <v>21939.919999999998</v>
      </c>
      <c r="J1174" s="665">
        <v>1</v>
      </c>
      <c r="K1174" s="666">
        <v>21939.919999999998</v>
      </c>
    </row>
    <row r="1175" spans="1:11" ht="14.4" customHeight="1" x14ac:dyDescent="0.3">
      <c r="A1175" s="661" t="s">
        <v>580</v>
      </c>
      <c r="B1175" s="662" t="s">
        <v>581</v>
      </c>
      <c r="C1175" s="663" t="s">
        <v>602</v>
      </c>
      <c r="D1175" s="664" t="s">
        <v>2455</v>
      </c>
      <c r="E1175" s="663" t="s">
        <v>6922</v>
      </c>
      <c r="F1175" s="664" t="s">
        <v>6923</v>
      </c>
      <c r="G1175" s="663" t="s">
        <v>6309</v>
      </c>
      <c r="H1175" s="663" t="s">
        <v>6310</v>
      </c>
      <c r="I1175" s="665">
        <v>6900</v>
      </c>
      <c r="J1175" s="665">
        <v>6</v>
      </c>
      <c r="K1175" s="666">
        <v>41400</v>
      </c>
    </row>
    <row r="1176" spans="1:11" ht="14.4" customHeight="1" x14ac:dyDescent="0.3">
      <c r="A1176" s="661" t="s">
        <v>580</v>
      </c>
      <c r="B1176" s="662" t="s">
        <v>581</v>
      </c>
      <c r="C1176" s="663" t="s">
        <v>602</v>
      </c>
      <c r="D1176" s="664" t="s">
        <v>2455</v>
      </c>
      <c r="E1176" s="663" t="s">
        <v>6922</v>
      </c>
      <c r="F1176" s="664" t="s">
        <v>6923</v>
      </c>
      <c r="G1176" s="663" t="s">
        <v>6311</v>
      </c>
      <c r="H1176" s="663" t="s">
        <v>6312</v>
      </c>
      <c r="I1176" s="665">
        <v>23660.3</v>
      </c>
      <c r="J1176" s="665">
        <v>2</v>
      </c>
      <c r="K1176" s="666">
        <v>47320.6</v>
      </c>
    </row>
    <row r="1177" spans="1:11" ht="14.4" customHeight="1" x14ac:dyDescent="0.3">
      <c r="A1177" s="661" t="s">
        <v>580</v>
      </c>
      <c r="B1177" s="662" t="s">
        <v>581</v>
      </c>
      <c r="C1177" s="663" t="s">
        <v>602</v>
      </c>
      <c r="D1177" s="664" t="s">
        <v>2455</v>
      </c>
      <c r="E1177" s="663" t="s">
        <v>6922</v>
      </c>
      <c r="F1177" s="664" t="s">
        <v>6923</v>
      </c>
      <c r="G1177" s="663" t="s">
        <v>6313</v>
      </c>
      <c r="H1177" s="663" t="s">
        <v>6314</v>
      </c>
      <c r="I1177" s="665">
        <v>3699.55</v>
      </c>
      <c r="J1177" s="665">
        <v>3</v>
      </c>
      <c r="K1177" s="666">
        <v>11098.650000000001</v>
      </c>
    </row>
    <row r="1178" spans="1:11" ht="14.4" customHeight="1" x14ac:dyDescent="0.3">
      <c r="A1178" s="661" t="s">
        <v>580</v>
      </c>
      <c r="B1178" s="662" t="s">
        <v>581</v>
      </c>
      <c r="C1178" s="663" t="s">
        <v>602</v>
      </c>
      <c r="D1178" s="664" t="s">
        <v>2455</v>
      </c>
      <c r="E1178" s="663" t="s">
        <v>6922</v>
      </c>
      <c r="F1178" s="664" t="s">
        <v>6923</v>
      </c>
      <c r="G1178" s="663" t="s">
        <v>6315</v>
      </c>
      <c r="H1178" s="663" t="s">
        <v>6316</v>
      </c>
      <c r="I1178" s="665">
        <v>12254.4</v>
      </c>
      <c r="J1178" s="665">
        <v>2</v>
      </c>
      <c r="K1178" s="666">
        <v>24508.799999999999</v>
      </c>
    </row>
    <row r="1179" spans="1:11" ht="14.4" customHeight="1" x14ac:dyDescent="0.3">
      <c r="A1179" s="661" t="s">
        <v>580</v>
      </c>
      <c r="B1179" s="662" t="s">
        <v>581</v>
      </c>
      <c r="C1179" s="663" t="s">
        <v>602</v>
      </c>
      <c r="D1179" s="664" t="s">
        <v>2455</v>
      </c>
      <c r="E1179" s="663" t="s">
        <v>6922</v>
      </c>
      <c r="F1179" s="664" t="s">
        <v>6923</v>
      </c>
      <c r="G1179" s="663" t="s">
        <v>6317</v>
      </c>
      <c r="H1179" s="663" t="s">
        <v>6318</v>
      </c>
      <c r="I1179" s="665">
        <v>9487.5</v>
      </c>
      <c r="J1179" s="665">
        <v>1</v>
      </c>
      <c r="K1179" s="666">
        <v>9487.5</v>
      </c>
    </row>
    <row r="1180" spans="1:11" ht="14.4" customHeight="1" x14ac:dyDescent="0.3">
      <c r="A1180" s="661" t="s">
        <v>580</v>
      </c>
      <c r="B1180" s="662" t="s">
        <v>581</v>
      </c>
      <c r="C1180" s="663" t="s">
        <v>602</v>
      </c>
      <c r="D1180" s="664" t="s">
        <v>2455</v>
      </c>
      <c r="E1180" s="663" t="s">
        <v>6922</v>
      </c>
      <c r="F1180" s="664" t="s">
        <v>6923</v>
      </c>
      <c r="G1180" s="663" t="s">
        <v>6319</v>
      </c>
      <c r="H1180" s="663" t="s">
        <v>6320</v>
      </c>
      <c r="I1180" s="665">
        <v>17867</v>
      </c>
      <c r="J1180" s="665">
        <v>15</v>
      </c>
      <c r="K1180" s="666">
        <v>268005</v>
      </c>
    </row>
    <row r="1181" spans="1:11" ht="14.4" customHeight="1" x14ac:dyDescent="0.3">
      <c r="A1181" s="661" t="s">
        <v>580</v>
      </c>
      <c r="B1181" s="662" t="s">
        <v>581</v>
      </c>
      <c r="C1181" s="663" t="s">
        <v>602</v>
      </c>
      <c r="D1181" s="664" t="s">
        <v>2455</v>
      </c>
      <c r="E1181" s="663" t="s">
        <v>6922</v>
      </c>
      <c r="F1181" s="664" t="s">
        <v>6923</v>
      </c>
      <c r="G1181" s="663" t="s">
        <v>6321</v>
      </c>
      <c r="H1181" s="663" t="s">
        <v>6322</v>
      </c>
      <c r="I1181" s="665">
        <v>23660.3</v>
      </c>
      <c r="J1181" s="665">
        <v>3</v>
      </c>
      <c r="K1181" s="666">
        <v>70980.899999999994</v>
      </c>
    </row>
    <row r="1182" spans="1:11" ht="14.4" customHeight="1" x14ac:dyDescent="0.3">
      <c r="A1182" s="661" t="s">
        <v>580</v>
      </c>
      <c r="B1182" s="662" t="s">
        <v>581</v>
      </c>
      <c r="C1182" s="663" t="s">
        <v>602</v>
      </c>
      <c r="D1182" s="664" t="s">
        <v>2455</v>
      </c>
      <c r="E1182" s="663" t="s">
        <v>6922</v>
      </c>
      <c r="F1182" s="664" t="s">
        <v>6923</v>
      </c>
      <c r="G1182" s="663" t="s">
        <v>6323</v>
      </c>
      <c r="H1182" s="663" t="s">
        <v>6324</v>
      </c>
      <c r="I1182" s="665">
        <v>8505.9850000000006</v>
      </c>
      <c r="J1182" s="665">
        <v>2</v>
      </c>
      <c r="K1182" s="666">
        <v>17011.97</v>
      </c>
    </row>
    <row r="1183" spans="1:11" ht="14.4" customHeight="1" x14ac:dyDescent="0.3">
      <c r="A1183" s="661" t="s">
        <v>580</v>
      </c>
      <c r="B1183" s="662" t="s">
        <v>581</v>
      </c>
      <c r="C1183" s="663" t="s">
        <v>602</v>
      </c>
      <c r="D1183" s="664" t="s">
        <v>2455</v>
      </c>
      <c r="E1183" s="663" t="s">
        <v>6922</v>
      </c>
      <c r="F1183" s="664" t="s">
        <v>6923</v>
      </c>
      <c r="G1183" s="663" t="s">
        <v>6325</v>
      </c>
      <c r="H1183" s="663" t="s">
        <v>6326</v>
      </c>
      <c r="I1183" s="665">
        <v>13883.469999999998</v>
      </c>
      <c r="J1183" s="665">
        <v>5</v>
      </c>
      <c r="K1183" s="666">
        <v>69417.349999999991</v>
      </c>
    </row>
    <row r="1184" spans="1:11" ht="14.4" customHeight="1" x14ac:dyDescent="0.3">
      <c r="A1184" s="661" t="s">
        <v>580</v>
      </c>
      <c r="B1184" s="662" t="s">
        <v>581</v>
      </c>
      <c r="C1184" s="663" t="s">
        <v>602</v>
      </c>
      <c r="D1184" s="664" t="s">
        <v>2455</v>
      </c>
      <c r="E1184" s="663" t="s">
        <v>6922</v>
      </c>
      <c r="F1184" s="664" t="s">
        <v>6923</v>
      </c>
      <c r="G1184" s="663" t="s">
        <v>6327</v>
      </c>
      <c r="H1184" s="663" t="s">
        <v>6328</v>
      </c>
      <c r="I1184" s="665">
        <v>21119.99</v>
      </c>
      <c r="J1184" s="665">
        <v>8</v>
      </c>
      <c r="K1184" s="666">
        <v>168959.92</v>
      </c>
    </row>
    <row r="1185" spans="1:11" ht="14.4" customHeight="1" x14ac:dyDescent="0.3">
      <c r="A1185" s="661" t="s">
        <v>580</v>
      </c>
      <c r="B1185" s="662" t="s">
        <v>581</v>
      </c>
      <c r="C1185" s="663" t="s">
        <v>602</v>
      </c>
      <c r="D1185" s="664" t="s">
        <v>2455</v>
      </c>
      <c r="E1185" s="663" t="s">
        <v>6922</v>
      </c>
      <c r="F1185" s="664" t="s">
        <v>6923</v>
      </c>
      <c r="G1185" s="663" t="s">
        <v>6329</v>
      </c>
      <c r="H1185" s="663" t="s">
        <v>6330</v>
      </c>
      <c r="I1185" s="665">
        <v>279.3</v>
      </c>
      <c r="J1185" s="665">
        <v>9</v>
      </c>
      <c r="K1185" s="666">
        <v>2513.7000000000003</v>
      </c>
    </row>
    <row r="1186" spans="1:11" ht="14.4" customHeight="1" x14ac:dyDescent="0.3">
      <c r="A1186" s="661" t="s">
        <v>580</v>
      </c>
      <c r="B1186" s="662" t="s">
        <v>581</v>
      </c>
      <c r="C1186" s="663" t="s">
        <v>602</v>
      </c>
      <c r="D1186" s="664" t="s">
        <v>2455</v>
      </c>
      <c r="E1186" s="663" t="s">
        <v>6922</v>
      </c>
      <c r="F1186" s="664" t="s">
        <v>6923</v>
      </c>
      <c r="G1186" s="663" t="s">
        <v>6331</v>
      </c>
      <c r="H1186" s="663" t="s">
        <v>6332</v>
      </c>
      <c r="I1186" s="665">
        <v>9013.39</v>
      </c>
      <c r="J1186" s="665">
        <v>6</v>
      </c>
      <c r="K1186" s="666">
        <v>54080.34</v>
      </c>
    </row>
    <row r="1187" spans="1:11" ht="14.4" customHeight="1" x14ac:dyDescent="0.3">
      <c r="A1187" s="661" t="s">
        <v>580</v>
      </c>
      <c r="B1187" s="662" t="s">
        <v>581</v>
      </c>
      <c r="C1187" s="663" t="s">
        <v>602</v>
      </c>
      <c r="D1187" s="664" t="s">
        <v>2455</v>
      </c>
      <c r="E1187" s="663" t="s">
        <v>6922</v>
      </c>
      <c r="F1187" s="664" t="s">
        <v>6923</v>
      </c>
      <c r="G1187" s="663" t="s">
        <v>6333</v>
      </c>
      <c r="H1187" s="663" t="s">
        <v>6334</v>
      </c>
      <c r="I1187" s="665">
        <v>9487.5</v>
      </c>
      <c r="J1187" s="665">
        <v>1</v>
      </c>
      <c r="K1187" s="666">
        <v>9487.5</v>
      </c>
    </row>
    <row r="1188" spans="1:11" ht="14.4" customHeight="1" x14ac:dyDescent="0.3">
      <c r="A1188" s="661" t="s">
        <v>580</v>
      </c>
      <c r="B1188" s="662" t="s">
        <v>581</v>
      </c>
      <c r="C1188" s="663" t="s">
        <v>602</v>
      </c>
      <c r="D1188" s="664" t="s">
        <v>2455</v>
      </c>
      <c r="E1188" s="663" t="s">
        <v>6922</v>
      </c>
      <c r="F1188" s="664" t="s">
        <v>6923</v>
      </c>
      <c r="G1188" s="663" t="s">
        <v>6335</v>
      </c>
      <c r="H1188" s="663" t="s">
        <v>6336</v>
      </c>
      <c r="I1188" s="665">
        <v>9013.39</v>
      </c>
      <c r="J1188" s="665">
        <v>1</v>
      </c>
      <c r="K1188" s="666">
        <v>9013.39</v>
      </c>
    </row>
    <row r="1189" spans="1:11" ht="14.4" customHeight="1" x14ac:dyDescent="0.3">
      <c r="A1189" s="661" t="s">
        <v>580</v>
      </c>
      <c r="B1189" s="662" t="s">
        <v>581</v>
      </c>
      <c r="C1189" s="663" t="s">
        <v>602</v>
      </c>
      <c r="D1189" s="664" t="s">
        <v>2455</v>
      </c>
      <c r="E1189" s="663" t="s">
        <v>6922</v>
      </c>
      <c r="F1189" s="664" t="s">
        <v>6923</v>
      </c>
      <c r="G1189" s="663" t="s">
        <v>6337</v>
      </c>
      <c r="H1189" s="663" t="s">
        <v>6338</v>
      </c>
      <c r="I1189" s="665">
        <v>9013.39</v>
      </c>
      <c r="J1189" s="665">
        <v>3</v>
      </c>
      <c r="K1189" s="666">
        <v>27040.17</v>
      </c>
    </row>
    <row r="1190" spans="1:11" ht="14.4" customHeight="1" x14ac:dyDescent="0.3">
      <c r="A1190" s="661" t="s">
        <v>580</v>
      </c>
      <c r="B1190" s="662" t="s">
        <v>581</v>
      </c>
      <c r="C1190" s="663" t="s">
        <v>602</v>
      </c>
      <c r="D1190" s="664" t="s">
        <v>2455</v>
      </c>
      <c r="E1190" s="663" t="s">
        <v>6922</v>
      </c>
      <c r="F1190" s="664" t="s">
        <v>6923</v>
      </c>
      <c r="G1190" s="663" t="s">
        <v>6339</v>
      </c>
      <c r="H1190" s="663" t="s">
        <v>6340</v>
      </c>
      <c r="I1190" s="665">
        <v>2611.7399999999998</v>
      </c>
      <c r="J1190" s="665">
        <v>2</v>
      </c>
      <c r="K1190" s="666">
        <v>5223.4799999999996</v>
      </c>
    </row>
    <row r="1191" spans="1:11" ht="14.4" customHeight="1" x14ac:dyDescent="0.3">
      <c r="A1191" s="661" t="s">
        <v>580</v>
      </c>
      <c r="B1191" s="662" t="s">
        <v>581</v>
      </c>
      <c r="C1191" s="663" t="s">
        <v>602</v>
      </c>
      <c r="D1191" s="664" t="s">
        <v>2455</v>
      </c>
      <c r="E1191" s="663" t="s">
        <v>6922</v>
      </c>
      <c r="F1191" s="664" t="s">
        <v>6923</v>
      </c>
      <c r="G1191" s="663" t="s">
        <v>6341</v>
      </c>
      <c r="H1191" s="663" t="s">
        <v>6342</v>
      </c>
      <c r="I1191" s="665">
        <v>5225.0200000000004</v>
      </c>
      <c r="J1191" s="665">
        <v>2</v>
      </c>
      <c r="K1191" s="666">
        <v>10450.040000000001</v>
      </c>
    </row>
    <row r="1192" spans="1:11" ht="14.4" customHeight="1" x14ac:dyDescent="0.3">
      <c r="A1192" s="661" t="s">
        <v>580</v>
      </c>
      <c r="B1192" s="662" t="s">
        <v>581</v>
      </c>
      <c r="C1192" s="663" t="s">
        <v>602</v>
      </c>
      <c r="D1192" s="664" t="s">
        <v>2455</v>
      </c>
      <c r="E1192" s="663" t="s">
        <v>6922</v>
      </c>
      <c r="F1192" s="664" t="s">
        <v>6923</v>
      </c>
      <c r="G1192" s="663" t="s">
        <v>6343</v>
      </c>
      <c r="H1192" s="663" t="s">
        <v>6344</v>
      </c>
      <c r="I1192" s="665">
        <v>25737</v>
      </c>
      <c r="J1192" s="665">
        <v>1</v>
      </c>
      <c r="K1192" s="666">
        <v>25737</v>
      </c>
    </row>
    <row r="1193" spans="1:11" ht="14.4" customHeight="1" x14ac:dyDescent="0.3">
      <c r="A1193" s="661" t="s">
        <v>580</v>
      </c>
      <c r="B1193" s="662" t="s">
        <v>581</v>
      </c>
      <c r="C1193" s="663" t="s">
        <v>602</v>
      </c>
      <c r="D1193" s="664" t="s">
        <v>2455</v>
      </c>
      <c r="E1193" s="663" t="s">
        <v>6922</v>
      </c>
      <c r="F1193" s="664" t="s">
        <v>6923</v>
      </c>
      <c r="G1193" s="663" t="s">
        <v>6345</v>
      </c>
      <c r="H1193" s="663" t="s">
        <v>6346</v>
      </c>
      <c r="I1193" s="665">
        <v>16508.25</v>
      </c>
      <c r="J1193" s="665">
        <v>2</v>
      </c>
      <c r="K1193" s="666">
        <v>33016.5</v>
      </c>
    </row>
    <row r="1194" spans="1:11" ht="14.4" customHeight="1" x14ac:dyDescent="0.3">
      <c r="A1194" s="661" t="s">
        <v>580</v>
      </c>
      <c r="B1194" s="662" t="s">
        <v>581</v>
      </c>
      <c r="C1194" s="663" t="s">
        <v>602</v>
      </c>
      <c r="D1194" s="664" t="s">
        <v>2455</v>
      </c>
      <c r="E1194" s="663" t="s">
        <v>6922</v>
      </c>
      <c r="F1194" s="664" t="s">
        <v>6923</v>
      </c>
      <c r="G1194" s="663" t="s">
        <v>6347</v>
      </c>
      <c r="H1194" s="663" t="s">
        <v>6348</v>
      </c>
      <c r="I1194" s="665">
        <v>17867</v>
      </c>
      <c r="J1194" s="665">
        <v>1</v>
      </c>
      <c r="K1194" s="666">
        <v>17867</v>
      </c>
    </row>
    <row r="1195" spans="1:11" ht="14.4" customHeight="1" x14ac:dyDescent="0.3">
      <c r="A1195" s="661" t="s">
        <v>580</v>
      </c>
      <c r="B1195" s="662" t="s">
        <v>581</v>
      </c>
      <c r="C1195" s="663" t="s">
        <v>602</v>
      </c>
      <c r="D1195" s="664" t="s">
        <v>2455</v>
      </c>
      <c r="E1195" s="663" t="s">
        <v>6922</v>
      </c>
      <c r="F1195" s="664" t="s">
        <v>6923</v>
      </c>
      <c r="G1195" s="663" t="s">
        <v>6349</v>
      </c>
      <c r="H1195" s="663" t="s">
        <v>6350</v>
      </c>
      <c r="I1195" s="665">
        <v>6840</v>
      </c>
      <c r="J1195" s="665">
        <v>7</v>
      </c>
      <c r="K1195" s="666">
        <v>47880</v>
      </c>
    </row>
    <row r="1196" spans="1:11" ht="14.4" customHeight="1" x14ac:dyDescent="0.3">
      <c r="A1196" s="661" t="s">
        <v>580</v>
      </c>
      <c r="B1196" s="662" t="s">
        <v>581</v>
      </c>
      <c r="C1196" s="663" t="s">
        <v>602</v>
      </c>
      <c r="D1196" s="664" t="s">
        <v>2455</v>
      </c>
      <c r="E1196" s="663" t="s">
        <v>6922</v>
      </c>
      <c r="F1196" s="664" t="s">
        <v>6923</v>
      </c>
      <c r="G1196" s="663" t="s">
        <v>6351</v>
      </c>
      <c r="H1196" s="663" t="s">
        <v>6352</v>
      </c>
      <c r="I1196" s="665">
        <v>1561.7</v>
      </c>
      <c r="J1196" s="665">
        <v>1</v>
      </c>
      <c r="K1196" s="666">
        <v>1561.7</v>
      </c>
    </row>
    <row r="1197" spans="1:11" ht="14.4" customHeight="1" x14ac:dyDescent="0.3">
      <c r="A1197" s="661" t="s">
        <v>580</v>
      </c>
      <c r="B1197" s="662" t="s">
        <v>581</v>
      </c>
      <c r="C1197" s="663" t="s">
        <v>602</v>
      </c>
      <c r="D1197" s="664" t="s">
        <v>2455</v>
      </c>
      <c r="E1197" s="663" t="s">
        <v>6922</v>
      </c>
      <c r="F1197" s="664" t="s">
        <v>6923</v>
      </c>
      <c r="G1197" s="663" t="s">
        <v>6353</v>
      </c>
      <c r="H1197" s="663" t="s">
        <v>6354</v>
      </c>
      <c r="I1197" s="665">
        <v>13283</v>
      </c>
      <c r="J1197" s="665">
        <v>1</v>
      </c>
      <c r="K1197" s="666">
        <v>13283</v>
      </c>
    </row>
    <row r="1198" spans="1:11" ht="14.4" customHeight="1" x14ac:dyDescent="0.3">
      <c r="A1198" s="661" t="s">
        <v>580</v>
      </c>
      <c r="B1198" s="662" t="s">
        <v>581</v>
      </c>
      <c r="C1198" s="663" t="s">
        <v>602</v>
      </c>
      <c r="D1198" s="664" t="s">
        <v>2455</v>
      </c>
      <c r="E1198" s="663" t="s">
        <v>6922</v>
      </c>
      <c r="F1198" s="664" t="s">
        <v>6923</v>
      </c>
      <c r="G1198" s="663" t="s">
        <v>6355</v>
      </c>
      <c r="H1198" s="663" t="s">
        <v>6356</v>
      </c>
      <c r="I1198" s="665">
        <v>5692.5</v>
      </c>
      <c r="J1198" s="665">
        <v>1</v>
      </c>
      <c r="K1198" s="666">
        <v>5692.5</v>
      </c>
    </row>
    <row r="1199" spans="1:11" ht="14.4" customHeight="1" x14ac:dyDescent="0.3">
      <c r="A1199" s="661" t="s">
        <v>580</v>
      </c>
      <c r="B1199" s="662" t="s">
        <v>581</v>
      </c>
      <c r="C1199" s="663" t="s">
        <v>602</v>
      </c>
      <c r="D1199" s="664" t="s">
        <v>2455</v>
      </c>
      <c r="E1199" s="663" t="s">
        <v>6922</v>
      </c>
      <c r="F1199" s="664" t="s">
        <v>6923</v>
      </c>
      <c r="G1199" s="663" t="s">
        <v>6357</v>
      </c>
      <c r="H1199" s="663" t="s">
        <v>6358</v>
      </c>
      <c r="I1199" s="665">
        <v>2611.7399999999998</v>
      </c>
      <c r="J1199" s="665">
        <v>1</v>
      </c>
      <c r="K1199" s="666">
        <v>2611.7399999999998</v>
      </c>
    </row>
    <row r="1200" spans="1:11" ht="14.4" customHeight="1" x14ac:dyDescent="0.3">
      <c r="A1200" s="661" t="s">
        <v>580</v>
      </c>
      <c r="B1200" s="662" t="s">
        <v>581</v>
      </c>
      <c r="C1200" s="663" t="s">
        <v>602</v>
      </c>
      <c r="D1200" s="664" t="s">
        <v>2455</v>
      </c>
      <c r="E1200" s="663" t="s">
        <v>6922</v>
      </c>
      <c r="F1200" s="664" t="s">
        <v>6923</v>
      </c>
      <c r="G1200" s="663" t="s">
        <v>6359</v>
      </c>
      <c r="H1200" s="663" t="s">
        <v>6360</v>
      </c>
      <c r="I1200" s="665">
        <v>7737.2</v>
      </c>
      <c r="J1200" s="665">
        <v>1</v>
      </c>
      <c r="K1200" s="666">
        <v>7737.2</v>
      </c>
    </row>
    <row r="1201" spans="1:11" ht="14.4" customHeight="1" x14ac:dyDescent="0.3">
      <c r="A1201" s="661" t="s">
        <v>580</v>
      </c>
      <c r="B1201" s="662" t="s">
        <v>581</v>
      </c>
      <c r="C1201" s="663" t="s">
        <v>602</v>
      </c>
      <c r="D1201" s="664" t="s">
        <v>2455</v>
      </c>
      <c r="E1201" s="663" t="s">
        <v>6922</v>
      </c>
      <c r="F1201" s="664" t="s">
        <v>6923</v>
      </c>
      <c r="G1201" s="663" t="s">
        <v>6361</v>
      </c>
      <c r="H1201" s="663" t="s">
        <v>6362</v>
      </c>
      <c r="I1201" s="665">
        <v>6840</v>
      </c>
      <c r="J1201" s="665">
        <v>9</v>
      </c>
      <c r="K1201" s="666">
        <v>61560</v>
      </c>
    </row>
    <row r="1202" spans="1:11" ht="14.4" customHeight="1" x14ac:dyDescent="0.3">
      <c r="A1202" s="661" t="s">
        <v>580</v>
      </c>
      <c r="B1202" s="662" t="s">
        <v>581</v>
      </c>
      <c r="C1202" s="663" t="s">
        <v>602</v>
      </c>
      <c r="D1202" s="664" t="s">
        <v>2455</v>
      </c>
      <c r="E1202" s="663" t="s">
        <v>6922</v>
      </c>
      <c r="F1202" s="664" t="s">
        <v>6923</v>
      </c>
      <c r="G1202" s="663" t="s">
        <v>6363</v>
      </c>
      <c r="H1202" s="663" t="s">
        <v>6364</v>
      </c>
      <c r="I1202" s="665">
        <v>17595</v>
      </c>
      <c r="J1202" s="665">
        <v>1</v>
      </c>
      <c r="K1202" s="666">
        <v>17595</v>
      </c>
    </row>
    <row r="1203" spans="1:11" ht="14.4" customHeight="1" x14ac:dyDescent="0.3">
      <c r="A1203" s="661" t="s">
        <v>580</v>
      </c>
      <c r="B1203" s="662" t="s">
        <v>581</v>
      </c>
      <c r="C1203" s="663" t="s">
        <v>602</v>
      </c>
      <c r="D1203" s="664" t="s">
        <v>2455</v>
      </c>
      <c r="E1203" s="663" t="s">
        <v>6922</v>
      </c>
      <c r="F1203" s="664" t="s">
        <v>6923</v>
      </c>
      <c r="G1203" s="663" t="s">
        <v>6365</v>
      </c>
      <c r="H1203" s="663" t="s">
        <v>6366</v>
      </c>
      <c r="I1203" s="665">
        <v>6750.04</v>
      </c>
      <c r="J1203" s="665">
        <v>1</v>
      </c>
      <c r="K1203" s="666">
        <v>6750.04</v>
      </c>
    </row>
    <row r="1204" spans="1:11" ht="14.4" customHeight="1" x14ac:dyDescent="0.3">
      <c r="A1204" s="661" t="s">
        <v>580</v>
      </c>
      <c r="B1204" s="662" t="s">
        <v>581</v>
      </c>
      <c r="C1204" s="663" t="s">
        <v>602</v>
      </c>
      <c r="D1204" s="664" t="s">
        <v>2455</v>
      </c>
      <c r="E1204" s="663" t="s">
        <v>6922</v>
      </c>
      <c r="F1204" s="664" t="s">
        <v>6923</v>
      </c>
      <c r="G1204" s="663" t="s">
        <v>6367</v>
      </c>
      <c r="H1204" s="663" t="s">
        <v>6368</v>
      </c>
      <c r="I1204" s="665">
        <v>23660.3</v>
      </c>
      <c r="J1204" s="665">
        <v>4</v>
      </c>
      <c r="K1204" s="666">
        <v>94641.2</v>
      </c>
    </row>
    <row r="1205" spans="1:11" ht="14.4" customHeight="1" x14ac:dyDescent="0.3">
      <c r="A1205" s="661" t="s">
        <v>580</v>
      </c>
      <c r="B1205" s="662" t="s">
        <v>581</v>
      </c>
      <c r="C1205" s="663" t="s">
        <v>602</v>
      </c>
      <c r="D1205" s="664" t="s">
        <v>2455</v>
      </c>
      <c r="E1205" s="663" t="s">
        <v>6922</v>
      </c>
      <c r="F1205" s="664" t="s">
        <v>6923</v>
      </c>
      <c r="G1205" s="663" t="s">
        <v>6369</v>
      </c>
      <c r="H1205" s="663" t="s">
        <v>6370</v>
      </c>
      <c r="I1205" s="665">
        <v>6750.04</v>
      </c>
      <c r="J1205" s="665">
        <v>1</v>
      </c>
      <c r="K1205" s="666">
        <v>6750.04</v>
      </c>
    </row>
    <row r="1206" spans="1:11" ht="14.4" customHeight="1" x14ac:dyDescent="0.3">
      <c r="A1206" s="661" t="s">
        <v>580</v>
      </c>
      <c r="B1206" s="662" t="s">
        <v>581</v>
      </c>
      <c r="C1206" s="663" t="s">
        <v>602</v>
      </c>
      <c r="D1206" s="664" t="s">
        <v>2455</v>
      </c>
      <c r="E1206" s="663" t="s">
        <v>6922</v>
      </c>
      <c r="F1206" s="664" t="s">
        <v>6923</v>
      </c>
      <c r="G1206" s="663" t="s">
        <v>6371</v>
      </c>
      <c r="H1206" s="663" t="s">
        <v>6372</v>
      </c>
      <c r="I1206" s="665">
        <v>8796.1200000000008</v>
      </c>
      <c r="J1206" s="665">
        <v>1</v>
      </c>
      <c r="K1206" s="666">
        <v>8796.1200000000008</v>
      </c>
    </row>
    <row r="1207" spans="1:11" ht="14.4" customHeight="1" x14ac:dyDescent="0.3">
      <c r="A1207" s="661" t="s">
        <v>580</v>
      </c>
      <c r="B1207" s="662" t="s">
        <v>581</v>
      </c>
      <c r="C1207" s="663" t="s">
        <v>602</v>
      </c>
      <c r="D1207" s="664" t="s">
        <v>2455</v>
      </c>
      <c r="E1207" s="663" t="s">
        <v>6922</v>
      </c>
      <c r="F1207" s="664" t="s">
        <v>6923</v>
      </c>
      <c r="G1207" s="663" t="s">
        <v>6373</v>
      </c>
      <c r="H1207" s="663" t="s">
        <v>6374</v>
      </c>
      <c r="I1207" s="665">
        <v>10173.89</v>
      </c>
      <c r="J1207" s="665">
        <v>3</v>
      </c>
      <c r="K1207" s="666">
        <v>30521.67</v>
      </c>
    </row>
    <row r="1208" spans="1:11" ht="14.4" customHeight="1" x14ac:dyDescent="0.3">
      <c r="A1208" s="661" t="s">
        <v>580</v>
      </c>
      <c r="B1208" s="662" t="s">
        <v>581</v>
      </c>
      <c r="C1208" s="663" t="s">
        <v>602</v>
      </c>
      <c r="D1208" s="664" t="s">
        <v>2455</v>
      </c>
      <c r="E1208" s="663" t="s">
        <v>6922</v>
      </c>
      <c r="F1208" s="664" t="s">
        <v>6923</v>
      </c>
      <c r="G1208" s="663" t="s">
        <v>6375</v>
      </c>
      <c r="H1208" s="663" t="s">
        <v>6376</v>
      </c>
      <c r="I1208" s="665">
        <v>23000</v>
      </c>
      <c r="J1208" s="665">
        <v>2</v>
      </c>
      <c r="K1208" s="666">
        <v>46000</v>
      </c>
    </row>
    <row r="1209" spans="1:11" ht="14.4" customHeight="1" x14ac:dyDescent="0.3">
      <c r="A1209" s="661" t="s">
        <v>580</v>
      </c>
      <c r="B1209" s="662" t="s">
        <v>581</v>
      </c>
      <c r="C1209" s="663" t="s">
        <v>602</v>
      </c>
      <c r="D1209" s="664" t="s">
        <v>2455</v>
      </c>
      <c r="E1209" s="663" t="s">
        <v>6922</v>
      </c>
      <c r="F1209" s="664" t="s">
        <v>6923</v>
      </c>
      <c r="G1209" s="663" t="s">
        <v>6377</v>
      </c>
      <c r="H1209" s="663" t="s">
        <v>6378</v>
      </c>
      <c r="I1209" s="665">
        <v>10216.77</v>
      </c>
      <c r="J1209" s="665">
        <v>1</v>
      </c>
      <c r="K1209" s="666">
        <v>10216.77</v>
      </c>
    </row>
    <row r="1210" spans="1:11" ht="14.4" customHeight="1" x14ac:dyDescent="0.3">
      <c r="A1210" s="661" t="s">
        <v>580</v>
      </c>
      <c r="B1210" s="662" t="s">
        <v>581</v>
      </c>
      <c r="C1210" s="663" t="s">
        <v>602</v>
      </c>
      <c r="D1210" s="664" t="s">
        <v>2455</v>
      </c>
      <c r="E1210" s="663" t="s">
        <v>6922</v>
      </c>
      <c r="F1210" s="664" t="s">
        <v>6923</v>
      </c>
      <c r="G1210" s="663" t="s">
        <v>6379</v>
      </c>
      <c r="H1210" s="663" t="s">
        <v>6380</v>
      </c>
      <c r="I1210" s="665">
        <v>279.3</v>
      </c>
      <c r="J1210" s="665">
        <v>3</v>
      </c>
      <c r="K1210" s="666">
        <v>837.90000000000009</v>
      </c>
    </row>
    <row r="1211" spans="1:11" ht="14.4" customHeight="1" x14ac:dyDescent="0.3">
      <c r="A1211" s="661" t="s">
        <v>580</v>
      </c>
      <c r="B1211" s="662" t="s">
        <v>581</v>
      </c>
      <c r="C1211" s="663" t="s">
        <v>602</v>
      </c>
      <c r="D1211" s="664" t="s">
        <v>2455</v>
      </c>
      <c r="E1211" s="663" t="s">
        <v>6922</v>
      </c>
      <c r="F1211" s="664" t="s">
        <v>6923</v>
      </c>
      <c r="G1211" s="663" t="s">
        <v>6381</v>
      </c>
      <c r="H1211" s="663" t="s">
        <v>6382</v>
      </c>
      <c r="I1211" s="665">
        <v>6900</v>
      </c>
      <c r="J1211" s="665">
        <v>2</v>
      </c>
      <c r="K1211" s="666">
        <v>13800</v>
      </c>
    </row>
    <row r="1212" spans="1:11" ht="14.4" customHeight="1" x14ac:dyDescent="0.3">
      <c r="A1212" s="661" t="s">
        <v>580</v>
      </c>
      <c r="B1212" s="662" t="s">
        <v>581</v>
      </c>
      <c r="C1212" s="663" t="s">
        <v>602</v>
      </c>
      <c r="D1212" s="664" t="s">
        <v>2455</v>
      </c>
      <c r="E1212" s="663" t="s">
        <v>6922</v>
      </c>
      <c r="F1212" s="664" t="s">
        <v>6923</v>
      </c>
      <c r="G1212" s="663" t="s">
        <v>6383</v>
      </c>
      <c r="H1212" s="663" t="s">
        <v>6384</v>
      </c>
      <c r="I1212" s="665">
        <v>2611.7399999999998</v>
      </c>
      <c r="J1212" s="665">
        <v>4</v>
      </c>
      <c r="K1212" s="666">
        <v>10446.959999999999</v>
      </c>
    </row>
    <row r="1213" spans="1:11" ht="14.4" customHeight="1" x14ac:dyDescent="0.3">
      <c r="A1213" s="661" t="s">
        <v>580</v>
      </c>
      <c r="B1213" s="662" t="s">
        <v>581</v>
      </c>
      <c r="C1213" s="663" t="s">
        <v>602</v>
      </c>
      <c r="D1213" s="664" t="s">
        <v>2455</v>
      </c>
      <c r="E1213" s="663" t="s">
        <v>6922</v>
      </c>
      <c r="F1213" s="664" t="s">
        <v>6923</v>
      </c>
      <c r="G1213" s="663" t="s">
        <v>6385</v>
      </c>
      <c r="H1213" s="663" t="s">
        <v>6386</v>
      </c>
      <c r="I1213" s="665">
        <v>12719</v>
      </c>
      <c r="J1213" s="665">
        <v>1</v>
      </c>
      <c r="K1213" s="666">
        <v>12719</v>
      </c>
    </row>
    <row r="1214" spans="1:11" ht="14.4" customHeight="1" x14ac:dyDescent="0.3">
      <c r="A1214" s="661" t="s">
        <v>580</v>
      </c>
      <c r="B1214" s="662" t="s">
        <v>581</v>
      </c>
      <c r="C1214" s="663" t="s">
        <v>602</v>
      </c>
      <c r="D1214" s="664" t="s">
        <v>2455</v>
      </c>
      <c r="E1214" s="663" t="s">
        <v>6922</v>
      </c>
      <c r="F1214" s="664" t="s">
        <v>6923</v>
      </c>
      <c r="G1214" s="663" t="s">
        <v>6387</v>
      </c>
      <c r="H1214" s="663" t="s">
        <v>6388</v>
      </c>
      <c r="I1214" s="665">
        <v>5692.5</v>
      </c>
      <c r="J1214" s="665">
        <v>2</v>
      </c>
      <c r="K1214" s="666">
        <v>11385</v>
      </c>
    </row>
    <row r="1215" spans="1:11" ht="14.4" customHeight="1" x14ac:dyDescent="0.3">
      <c r="A1215" s="661" t="s">
        <v>580</v>
      </c>
      <c r="B1215" s="662" t="s">
        <v>581</v>
      </c>
      <c r="C1215" s="663" t="s">
        <v>602</v>
      </c>
      <c r="D1215" s="664" t="s">
        <v>2455</v>
      </c>
      <c r="E1215" s="663" t="s">
        <v>6922</v>
      </c>
      <c r="F1215" s="664" t="s">
        <v>6923</v>
      </c>
      <c r="G1215" s="663" t="s">
        <v>6389</v>
      </c>
      <c r="H1215" s="663" t="s">
        <v>6390</v>
      </c>
      <c r="I1215" s="665">
        <v>3974.52</v>
      </c>
      <c r="J1215" s="665">
        <v>1</v>
      </c>
      <c r="K1215" s="666">
        <v>3974.52</v>
      </c>
    </row>
    <row r="1216" spans="1:11" ht="14.4" customHeight="1" x14ac:dyDescent="0.3">
      <c r="A1216" s="661" t="s">
        <v>580</v>
      </c>
      <c r="B1216" s="662" t="s">
        <v>581</v>
      </c>
      <c r="C1216" s="663" t="s">
        <v>602</v>
      </c>
      <c r="D1216" s="664" t="s">
        <v>2455</v>
      </c>
      <c r="E1216" s="663" t="s">
        <v>6922</v>
      </c>
      <c r="F1216" s="664" t="s">
        <v>6923</v>
      </c>
      <c r="G1216" s="663" t="s">
        <v>6391</v>
      </c>
      <c r="H1216" s="663" t="s">
        <v>6392</v>
      </c>
      <c r="I1216" s="665">
        <v>985.55</v>
      </c>
      <c r="J1216" s="665">
        <v>1</v>
      </c>
      <c r="K1216" s="666">
        <v>985.55</v>
      </c>
    </row>
    <row r="1217" spans="1:11" ht="14.4" customHeight="1" x14ac:dyDescent="0.3">
      <c r="A1217" s="661" t="s">
        <v>580</v>
      </c>
      <c r="B1217" s="662" t="s">
        <v>581</v>
      </c>
      <c r="C1217" s="663" t="s">
        <v>602</v>
      </c>
      <c r="D1217" s="664" t="s">
        <v>2455</v>
      </c>
      <c r="E1217" s="663" t="s">
        <v>6922</v>
      </c>
      <c r="F1217" s="664" t="s">
        <v>6923</v>
      </c>
      <c r="G1217" s="663" t="s">
        <v>6393</v>
      </c>
      <c r="H1217" s="663" t="s">
        <v>6394</v>
      </c>
      <c r="I1217" s="665">
        <v>985.55</v>
      </c>
      <c r="J1217" s="665">
        <v>2</v>
      </c>
      <c r="K1217" s="666">
        <v>1971.1</v>
      </c>
    </row>
    <row r="1218" spans="1:11" ht="14.4" customHeight="1" x14ac:dyDescent="0.3">
      <c r="A1218" s="661" t="s">
        <v>580</v>
      </c>
      <c r="B1218" s="662" t="s">
        <v>581</v>
      </c>
      <c r="C1218" s="663" t="s">
        <v>602</v>
      </c>
      <c r="D1218" s="664" t="s">
        <v>2455</v>
      </c>
      <c r="E1218" s="663" t="s">
        <v>6922</v>
      </c>
      <c r="F1218" s="664" t="s">
        <v>6923</v>
      </c>
      <c r="G1218" s="663" t="s">
        <v>6395</v>
      </c>
      <c r="H1218" s="663" t="s">
        <v>6396</v>
      </c>
      <c r="I1218" s="665">
        <v>3699.55</v>
      </c>
      <c r="J1218" s="665">
        <v>1</v>
      </c>
      <c r="K1218" s="666">
        <v>3699.55</v>
      </c>
    </row>
    <row r="1219" spans="1:11" ht="14.4" customHeight="1" x14ac:dyDescent="0.3">
      <c r="A1219" s="661" t="s">
        <v>580</v>
      </c>
      <c r="B1219" s="662" t="s">
        <v>581</v>
      </c>
      <c r="C1219" s="663" t="s">
        <v>602</v>
      </c>
      <c r="D1219" s="664" t="s">
        <v>2455</v>
      </c>
      <c r="E1219" s="663" t="s">
        <v>6922</v>
      </c>
      <c r="F1219" s="664" t="s">
        <v>6923</v>
      </c>
      <c r="G1219" s="663" t="s">
        <v>6397</v>
      </c>
      <c r="H1219" s="663" t="s">
        <v>6398</v>
      </c>
      <c r="I1219" s="665">
        <v>13090.45</v>
      </c>
      <c r="J1219" s="665">
        <v>2</v>
      </c>
      <c r="K1219" s="666">
        <v>26180.9</v>
      </c>
    </row>
    <row r="1220" spans="1:11" ht="14.4" customHeight="1" x14ac:dyDescent="0.3">
      <c r="A1220" s="661" t="s">
        <v>580</v>
      </c>
      <c r="B1220" s="662" t="s">
        <v>581</v>
      </c>
      <c r="C1220" s="663" t="s">
        <v>602</v>
      </c>
      <c r="D1220" s="664" t="s">
        <v>2455</v>
      </c>
      <c r="E1220" s="663" t="s">
        <v>6922</v>
      </c>
      <c r="F1220" s="664" t="s">
        <v>6923</v>
      </c>
      <c r="G1220" s="663" t="s">
        <v>6399</v>
      </c>
      <c r="H1220" s="663" t="s">
        <v>6400</v>
      </c>
      <c r="I1220" s="665">
        <v>15396.2</v>
      </c>
      <c r="J1220" s="665">
        <v>5</v>
      </c>
      <c r="K1220" s="666">
        <v>76981</v>
      </c>
    </row>
    <row r="1221" spans="1:11" ht="14.4" customHeight="1" x14ac:dyDescent="0.3">
      <c r="A1221" s="661" t="s">
        <v>580</v>
      </c>
      <c r="B1221" s="662" t="s">
        <v>581</v>
      </c>
      <c r="C1221" s="663" t="s">
        <v>602</v>
      </c>
      <c r="D1221" s="664" t="s">
        <v>2455</v>
      </c>
      <c r="E1221" s="663" t="s">
        <v>6922</v>
      </c>
      <c r="F1221" s="664" t="s">
        <v>6923</v>
      </c>
      <c r="G1221" s="663" t="s">
        <v>6401</v>
      </c>
      <c r="H1221" s="663" t="s">
        <v>6402</v>
      </c>
      <c r="I1221" s="665">
        <v>9961.2999999999993</v>
      </c>
      <c r="J1221" s="665">
        <v>1</v>
      </c>
      <c r="K1221" s="666">
        <v>9961.2999999999993</v>
      </c>
    </row>
    <row r="1222" spans="1:11" ht="14.4" customHeight="1" x14ac:dyDescent="0.3">
      <c r="A1222" s="661" t="s">
        <v>580</v>
      </c>
      <c r="B1222" s="662" t="s">
        <v>581</v>
      </c>
      <c r="C1222" s="663" t="s">
        <v>602</v>
      </c>
      <c r="D1222" s="664" t="s">
        <v>2455</v>
      </c>
      <c r="E1222" s="663" t="s">
        <v>6922</v>
      </c>
      <c r="F1222" s="664" t="s">
        <v>6923</v>
      </c>
      <c r="G1222" s="663" t="s">
        <v>6403</v>
      </c>
      <c r="H1222" s="663" t="s">
        <v>6404</v>
      </c>
      <c r="I1222" s="665">
        <v>19999.650000000001</v>
      </c>
      <c r="J1222" s="665">
        <v>1</v>
      </c>
      <c r="K1222" s="666">
        <v>19999.650000000001</v>
      </c>
    </row>
    <row r="1223" spans="1:11" ht="14.4" customHeight="1" x14ac:dyDescent="0.3">
      <c r="A1223" s="661" t="s">
        <v>580</v>
      </c>
      <c r="B1223" s="662" t="s">
        <v>581</v>
      </c>
      <c r="C1223" s="663" t="s">
        <v>602</v>
      </c>
      <c r="D1223" s="664" t="s">
        <v>2455</v>
      </c>
      <c r="E1223" s="663" t="s">
        <v>6922</v>
      </c>
      <c r="F1223" s="664" t="s">
        <v>6923</v>
      </c>
      <c r="G1223" s="663" t="s">
        <v>6405</v>
      </c>
      <c r="H1223" s="663" t="s">
        <v>6406</v>
      </c>
      <c r="I1223" s="665">
        <v>3123</v>
      </c>
      <c r="J1223" s="665">
        <v>2</v>
      </c>
      <c r="K1223" s="666">
        <v>6246</v>
      </c>
    </row>
    <row r="1224" spans="1:11" ht="14.4" customHeight="1" x14ac:dyDescent="0.3">
      <c r="A1224" s="661" t="s">
        <v>580</v>
      </c>
      <c r="B1224" s="662" t="s">
        <v>581</v>
      </c>
      <c r="C1224" s="663" t="s">
        <v>602</v>
      </c>
      <c r="D1224" s="664" t="s">
        <v>2455</v>
      </c>
      <c r="E1224" s="663" t="s">
        <v>6922</v>
      </c>
      <c r="F1224" s="664" t="s">
        <v>6923</v>
      </c>
      <c r="G1224" s="663" t="s">
        <v>6407</v>
      </c>
      <c r="H1224" s="663" t="s">
        <v>6408</v>
      </c>
      <c r="I1224" s="665">
        <v>12719</v>
      </c>
      <c r="J1224" s="665">
        <v>1</v>
      </c>
      <c r="K1224" s="666">
        <v>12719</v>
      </c>
    </row>
    <row r="1225" spans="1:11" ht="14.4" customHeight="1" x14ac:dyDescent="0.3">
      <c r="A1225" s="661" t="s">
        <v>580</v>
      </c>
      <c r="B1225" s="662" t="s">
        <v>581</v>
      </c>
      <c r="C1225" s="663" t="s">
        <v>602</v>
      </c>
      <c r="D1225" s="664" t="s">
        <v>2455</v>
      </c>
      <c r="E1225" s="663" t="s">
        <v>6922</v>
      </c>
      <c r="F1225" s="664" t="s">
        <v>6923</v>
      </c>
      <c r="G1225" s="663" t="s">
        <v>6409</v>
      </c>
      <c r="H1225" s="663" t="s">
        <v>6410</v>
      </c>
      <c r="I1225" s="665">
        <v>23000</v>
      </c>
      <c r="J1225" s="665">
        <v>1</v>
      </c>
      <c r="K1225" s="666">
        <v>23000</v>
      </c>
    </row>
    <row r="1226" spans="1:11" ht="14.4" customHeight="1" x14ac:dyDescent="0.3">
      <c r="A1226" s="661" t="s">
        <v>580</v>
      </c>
      <c r="B1226" s="662" t="s">
        <v>581</v>
      </c>
      <c r="C1226" s="663" t="s">
        <v>602</v>
      </c>
      <c r="D1226" s="664" t="s">
        <v>2455</v>
      </c>
      <c r="E1226" s="663" t="s">
        <v>6922</v>
      </c>
      <c r="F1226" s="664" t="s">
        <v>6923</v>
      </c>
      <c r="G1226" s="663" t="s">
        <v>6411</v>
      </c>
      <c r="H1226" s="663" t="s">
        <v>6412</v>
      </c>
      <c r="I1226" s="665">
        <v>10216.77</v>
      </c>
      <c r="J1226" s="665">
        <v>1</v>
      </c>
      <c r="K1226" s="666">
        <v>10216.77</v>
      </c>
    </row>
    <row r="1227" spans="1:11" ht="14.4" customHeight="1" x14ac:dyDescent="0.3">
      <c r="A1227" s="661" t="s">
        <v>580</v>
      </c>
      <c r="B1227" s="662" t="s">
        <v>581</v>
      </c>
      <c r="C1227" s="663" t="s">
        <v>602</v>
      </c>
      <c r="D1227" s="664" t="s">
        <v>2455</v>
      </c>
      <c r="E1227" s="663" t="s">
        <v>6922</v>
      </c>
      <c r="F1227" s="664" t="s">
        <v>6923</v>
      </c>
      <c r="G1227" s="663" t="s">
        <v>6413</v>
      </c>
      <c r="H1227" s="663" t="s">
        <v>6414</v>
      </c>
      <c r="I1227" s="665">
        <v>8562.33</v>
      </c>
      <c r="J1227" s="665">
        <v>4</v>
      </c>
      <c r="K1227" s="666">
        <v>34249.32</v>
      </c>
    </row>
    <row r="1228" spans="1:11" ht="14.4" customHeight="1" x14ac:dyDescent="0.3">
      <c r="A1228" s="661" t="s">
        <v>580</v>
      </c>
      <c r="B1228" s="662" t="s">
        <v>581</v>
      </c>
      <c r="C1228" s="663" t="s">
        <v>602</v>
      </c>
      <c r="D1228" s="664" t="s">
        <v>2455</v>
      </c>
      <c r="E1228" s="663" t="s">
        <v>6922</v>
      </c>
      <c r="F1228" s="664" t="s">
        <v>6923</v>
      </c>
      <c r="G1228" s="663" t="s">
        <v>6415</v>
      </c>
      <c r="H1228" s="663" t="s">
        <v>6416</v>
      </c>
      <c r="I1228" s="665">
        <v>23660.3</v>
      </c>
      <c r="J1228" s="665">
        <v>2</v>
      </c>
      <c r="K1228" s="666">
        <v>47320.6</v>
      </c>
    </row>
    <row r="1229" spans="1:11" ht="14.4" customHeight="1" x14ac:dyDescent="0.3">
      <c r="A1229" s="661" t="s">
        <v>580</v>
      </c>
      <c r="B1229" s="662" t="s">
        <v>581</v>
      </c>
      <c r="C1229" s="663" t="s">
        <v>602</v>
      </c>
      <c r="D1229" s="664" t="s">
        <v>2455</v>
      </c>
      <c r="E1229" s="663" t="s">
        <v>6922</v>
      </c>
      <c r="F1229" s="664" t="s">
        <v>6923</v>
      </c>
      <c r="G1229" s="663" t="s">
        <v>6417</v>
      </c>
      <c r="H1229" s="663" t="s">
        <v>6418</v>
      </c>
      <c r="I1229" s="665">
        <v>236.42</v>
      </c>
      <c r="J1229" s="665">
        <v>6</v>
      </c>
      <c r="K1229" s="666">
        <v>1418.52</v>
      </c>
    </row>
    <row r="1230" spans="1:11" ht="14.4" customHeight="1" x14ac:dyDescent="0.3">
      <c r="A1230" s="661" t="s">
        <v>580</v>
      </c>
      <c r="B1230" s="662" t="s">
        <v>581</v>
      </c>
      <c r="C1230" s="663" t="s">
        <v>602</v>
      </c>
      <c r="D1230" s="664" t="s">
        <v>2455</v>
      </c>
      <c r="E1230" s="663" t="s">
        <v>6922</v>
      </c>
      <c r="F1230" s="664" t="s">
        <v>6923</v>
      </c>
      <c r="G1230" s="663" t="s">
        <v>6419</v>
      </c>
      <c r="H1230" s="663" t="s">
        <v>6420</v>
      </c>
      <c r="I1230" s="665">
        <v>23000</v>
      </c>
      <c r="J1230" s="665">
        <v>4</v>
      </c>
      <c r="K1230" s="666">
        <v>92000</v>
      </c>
    </row>
    <row r="1231" spans="1:11" ht="14.4" customHeight="1" x14ac:dyDescent="0.3">
      <c r="A1231" s="661" t="s">
        <v>580</v>
      </c>
      <c r="B1231" s="662" t="s">
        <v>581</v>
      </c>
      <c r="C1231" s="663" t="s">
        <v>602</v>
      </c>
      <c r="D1231" s="664" t="s">
        <v>2455</v>
      </c>
      <c r="E1231" s="663" t="s">
        <v>6922</v>
      </c>
      <c r="F1231" s="664" t="s">
        <v>6923</v>
      </c>
      <c r="G1231" s="663" t="s">
        <v>6421</v>
      </c>
      <c r="H1231" s="663" t="s">
        <v>6422</v>
      </c>
      <c r="I1231" s="665">
        <v>10216.77</v>
      </c>
      <c r="J1231" s="665">
        <v>4</v>
      </c>
      <c r="K1231" s="666">
        <v>40867.08</v>
      </c>
    </row>
    <row r="1232" spans="1:11" ht="14.4" customHeight="1" x14ac:dyDescent="0.3">
      <c r="A1232" s="661" t="s">
        <v>580</v>
      </c>
      <c r="B1232" s="662" t="s">
        <v>581</v>
      </c>
      <c r="C1232" s="663" t="s">
        <v>602</v>
      </c>
      <c r="D1232" s="664" t="s">
        <v>2455</v>
      </c>
      <c r="E1232" s="663" t="s">
        <v>6922</v>
      </c>
      <c r="F1232" s="664" t="s">
        <v>6923</v>
      </c>
      <c r="G1232" s="663" t="s">
        <v>6423</v>
      </c>
      <c r="H1232" s="663" t="s">
        <v>6424</v>
      </c>
      <c r="I1232" s="665">
        <v>13018</v>
      </c>
      <c r="J1232" s="665">
        <v>3</v>
      </c>
      <c r="K1232" s="666">
        <v>39054</v>
      </c>
    </row>
    <row r="1233" spans="1:11" ht="14.4" customHeight="1" x14ac:dyDescent="0.3">
      <c r="A1233" s="661" t="s">
        <v>580</v>
      </c>
      <c r="B1233" s="662" t="s">
        <v>581</v>
      </c>
      <c r="C1233" s="663" t="s">
        <v>602</v>
      </c>
      <c r="D1233" s="664" t="s">
        <v>2455</v>
      </c>
      <c r="E1233" s="663" t="s">
        <v>6922</v>
      </c>
      <c r="F1233" s="664" t="s">
        <v>6923</v>
      </c>
      <c r="G1233" s="663" t="s">
        <v>6425</v>
      </c>
      <c r="H1233" s="663" t="s">
        <v>6426</v>
      </c>
      <c r="I1233" s="665">
        <v>12719</v>
      </c>
      <c r="J1233" s="665">
        <v>2</v>
      </c>
      <c r="K1233" s="666">
        <v>25438</v>
      </c>
    </row>
    <row r="1234" spans="1:11" ht="14.4" customHeight="1" x14ac:dyDescent="0.3">
      <c r="A1234" s="661" t="s">
        <v>580</v>
      </c>
      <c r="B1234" s="662" t="s">
        <v>581</v>
      </c>
      <c r="C1234" s="663" t="s">
        <v>602</v>
      </c>
      <c r="D1234" s="664" t="s">
        <v>2455</v>
      </c>
      <c r="E1234" s="663" t="s">
        <v>6922</v>
      </c>
      <c r="F1234" s="664" t="s">
        <v>6923</v>
      </c>
      <c r="G1234" s="663" t="s">
        <v>6427</v>
      </c>
      <c r="H1234" s="663" t="s">
        <v>6428</v>
      </c>
      <c r="I1234" s="665">
        <v>4848.01</v>
      </c>
      <c r="J1234" s="665">
        <v>1</v>
      </c>
      <c r="K1234" s="666">
        <v>4848.01</v>
      </c>
    </row>
    <row r="1235" spans="1:11" ht="14.4" customHeight="1" x14ac:dyDescent="0.3">
      <c r="A1235" s="661" t="s">
        <v>580</v>
      </c>
      <c r="B1235" s="662" t="s">
        <v>581</v>
      </c>
      <c r="C1235" s="663" t="s">
        <v>602</v>
      </c>
      <c r="D1235" s="664" t="s">
        <v>2455</v>
      </c>
      <c r="E1235" s="663" t="s">
        <v>6922</v>
      </c>
      <c r="F1235" s="664" t="s">
        <v>6923</v>
      </c>
      <c r="G1235" s="663" t="s">
        <v>6429</v>
      </c>
      <c r="H1235" s="663" t="s">
        <v>6430</v>
      </c>
      <c r="I1235" s="665">
        <v>15065</v>
      </c>
      <c r="J1235" s="665">
        <v>1</v>
      </c>
      <c r="K1235" s="666">
        <v>15065</v>
      </c>
    </row>
    <row r="1236" spans="1:11" ht="14.4" customHeight="1" x14ac:dyDescent="0.3">
      <c r="A1236" s="661" t="s">
        <v>580</v>
      </c>
      <c r="B1236" s="662" t="s">
        <v>581</v>
      </c>
      <c r="C1236" s="663" t="s">
        <v>602</v>
      </c>
      <c r="D1236" s="664" t="s">
        <v>2455</v>
      </c>
      <c r="E1236" s="663" t="s">
        <v>6922</v>
      </c>
      <c r="F1236" s="664" t="s">
        <v>6923</v>
      </c>
      <c r="G1236" s="663" t="s">
        <v>6431</v>
      </c>
      <c r="H1236" s="663" t="s">
        <v>6432</v>
      </c>
      <c r="I1236" s="665">
        <v>3699.55</v>
      </c>
      <c r="J1236" s="665">
        <v>1</v>
      </c>
      <c r="K1236" s="666">
        <v>3699.55</v>
      </c>
    </row>
    <row r="1237" spans="1:11" ht="14.4" customHeight="1" x14ac:dyDescent="0.3">
      <c r="A1237" s="661" t="s">
        <v>580</v>
      </c>
      <c r="B1237" s="662" t="s">
        <v>581</v>
      </c>
      <c r="C1237" s="663" t="s">
        <v>602</v>
      </c>
      <c r="D1237" s="664" t="s">
        <v>2455</v>
      </c>
      <c r="E1237" s="663" t="s">
        <v>6922</v>
      </c>
      <c r="F1237" s="664" t="s">
        <v>6923</v>
      </c>
      <c r="G1237" s="663" t="s">
        <v>6433</v>
      </c>
      <c r="H1237" s="663" t="s">
        <v>6434</v>
      </c>
      <c r="I1237" s="665">
        <v>9961.2999999999993</v>
      </c>
      <c r="J1237" s="665">
        <v>2</v>
      </c>
      <c r="K1237" s="666">
        <v>19922.599999999999</v>
      </c>
    </row>
    <row r="1238" spans="1:11" ht="14.4" customHeight="1" x14ac:dyDescent="0.3">
      <c r="A1238" s="661" t="s">
        <v>580</v>
      </c>
      <c r="B1238" s="662" t="s">
        <v>581</v>
      </c>
      <c r="C1238" s="663" t="s">
        <v>602</v>
      </c>
      <c r="D1238" s="664" t="s">
        <v>2455</v>
      </c>
      <c r="E1238" s="663" t="s">
        <v>6922</v>
      </c>
      <c r="F1238" s="664" t="s">
        <v>6923</v>
      </c>
      <c r="G1238" s="663" t="s">
        <v>6435</v>
      </c>
      <c r="H1238" s="663" t="s">
        <v>6436</v>
      </c>
      <c r="I1238" s="665">
        <v>9200</v>
      </c>
      <c r="J1238" s="665">
        <v>1</v>
      </c>
      <c r="K1238" s="666">
        <v>9200</v>
      </c>
    </row>
    <row r="1239" spans="1:11" ht="14.4" customHeight="1" x14ac:dyDescent="0.3">
      <c r="A1239" s="661" t="s">
        <v>580</v>
      </c>
      <c r="B1239" s="662" t="s">
        <v>581</v>
      </c>
      <c r="C1239" s="663" t="s">
        <v>602</v>
      </c>
      <c r="D1239" s="664" t="s">
        <v>2455</v>
      </c>
      <c r="E1239" s="663" t="s">
        <v>6922</v>
      </c>
      <c r="F1239" s="664" t="s">
        <v>6923</v>
      </c>
      <c r="G1239" s="663" t="s">
        <v>6437</v>
      </c>
      <c r="H1239" s="663" t="s">
        <v>6438</v>
      </c>
      <c r="I1239" s="665">
        <v>5692.5</v>
      </c>
      <c r="J1239" s="665">
        <v>1</v>
      </c>
      <c r="K1239" s="666">
        <v>5692.5</v>
      </c>
    </row>
    <row r="1240" spans="1:11" ht="14.4" customHeight="1" x14ac:dyDescent="0.3">
      <c r="A1240" s="661" t="s">
        <v>580</v>
      </c>
      <c r="B1240" s="662" t="s">
        <v>581</v>
      </c>
      <c r="C1240" s="663" t="s">
        <v>602</v>
      </c>
      <c r="D1240" s="664" t="s">
        <v>2455</v>
      </c>
      <c r="E1240" s="663" t="s">
        <v>6922</v>
      </c>
      <c r="F1240" s="664" t="s">
        <v>6923</v>
      </c>
      <c r="G1240" s="663" t="s">
        <v>6439</v>
      </c>
      <c r="H1240" s="663" t="s">
        <v>6440</v>
      </c>
      <c r="I1240" s="665">
        <v>43570.49</v>
      </c>
      <c r="J1240" s="665">
        <v>3</v>
      </c>
      <c r="K1240" s="666">
        <v>130711.47</v>
      </c>
    </row>
    <row r="1241" spans="1:11" ht="14.4" customHeight="1" x14ac:dyDescent="0.3">
      <c r="A1241" s="661" t="s">
        <v>580</v>
      </c>
      <c r="B1241" s="662" t="s">
        <v>581</v>
      </c>
      <c r="C1241" s="663" t="s">
        <v>602</v>
      </c>
      <c r="D1241" s="664" t="s">
        <v>2455</v>
      </c>
      <c r="E1241" s="663" t="s">
        <v>6922</v>
      </c>
      <c r="F1241" s="664" t="s">
        <v>6923</v>
      </c>
      <c r="G1241" s="663" t="s">
        <v>6441</v>
      </c>
      <c r="H1241" s="663" t="s">
        <v>6442</v>
      </c>
      <c r="I1241" s="665">
        <v>8027.68</v>
      </c>
      <c r="J1241" s="665">
        <v>1</v>
      </c>
      <c r="K1241" s="666">
        <v>8027.68</v>
      </c>
    </row>
    <row r="1242" spans="1:11" ht="14.4" customHeight="1" x14ac:dyDescent="0.3">
      <c r="A1242" s="661" t="s">
        <v>580</v>
      </c>
      <c r="B1242" s="662" t="s">
        <v>581</v>
      </c>
      <c r="C1242" s="663" t="s">
        <v>602</v>
      </c>
      <c r="D1242" s="664" t="s">
        <v>2455</v>
      </c>
      <c r="E1242" s="663" t="s">
        <v>6922</v>
      </c>
      <c r="F1242" s="664" t="s">
        <v>6923</v>
      </c>
      <c r="G1242" s="663" t="s">
        <v>6443</v>
      </c>
      <c r="H1242" s="663" t="s">
        <v>6444</v>
      </c>
      <c r="I1242" s="665">
        <v>2611.7399999999998</v>
      </c>
      <c r="J1242" s="665">
        <v>1</v>
      </c>
      <c r="K1242" s="666">
        <v>2611.7399999999998</v>
      </c>
    </row>
    <row r="1243" spans="1:11" ht="14.4" customHeight="1" x14ac:dyDescent="0.3">
      <c r="A1243" s="661" t="s">
        <v>580</v>
      </c>
      <c r="B1243" s="662" t="s">
        <v>581</v>
      </c>
      <c r="C1243" s="663" t="s">
        <v>602</v>
      </c>
      <c r="D1243" s="664" t="s">
        <v>2455</v>
      </c>
      <c r="E1243" s="663" t="s">
        <v>6922</v>
      </c>
      <c r="F1243" s="664" t="s">
        <v>6923</v>
      </c>
      <c r="G1243" s="663" t="s">
        <v>6445</v>
      </c>
      <c r="H1243" s="663" t="s">
        <v>6446</v>
      </c>
      <c r="I1243" s="665">
        <v>26750.15</v>
      </c>
      <c r="J1243" s="665">
        <v>2</v>
      </c>
      <c r="K1243" s="666">
        <v>53500.3</v>
      </c>
    </row>
    <row r="1244" spans="1:11" ht="14.4" customHeight="1" x14ac:dyDescent="0.3">
      <c r="A1244" s="661" t="s">
        <v>580</v>
      </c>
      <c r="B1244" s="662" t="s">
        <v>581</v>
      </c>
      <c r="C1244" s="663" t="s">
        <v>602</v>
      </c>
      <c r="D1244" s="664" t="s">
        <v>2455</v>
      </c>
      <c r="E1244" s="663" t="s">
        <v>6922</v>
      </c>
      <c r="F1244" s="664" t="s">
        <v>6923</v>
      </c>
      <c r="G1244" s="663" t="s">
        <v>6447</v>
      </c>
      <c r="H1244" s="663" t="s">
        <v>6448</v>
      </c>
      <c r="I1244" s="665">
        <v>5692.5</v>
      </c>
      <c r="J1244" s="665">
        <v>1</v>
      </c>
      <c r="K1244" s="666">
        <v>5692.5</v>
      </c>
    </row>
    <row r="1245" spans="1:11" ht="14.4" customHeight="1" x14ac:dyDescent="0.3">
      <c r="A1245" s="661" t="s">
        <v>580</v>
      </c>
      <c r="B1245" s="662" t="s">
        <v>581</v>
      </c>
      <c r="C1245" s="663" t="s">
        <v>602</v>
      </c>
      <c r="D1245" s="664" t="s">
        <v>2455</v>
      </c>
      <c r="E1245" s="663" t="s">
        <v>6922</v>
      </c>
      <c r="F1245" s="664" t="s">
        <v>6923</v>
      </c>
      <c r="G1245" s="663" t="s">
        <v>6449</v>
      </c>
      <c r="H1245" s="663" t="s">
        <v>6450</v>
      </c>
      <c r="I1245" s="665">
        <v>9961.2999999999993</v>
      </c>
      <c r="J1245" s="665">
        <v>1</v>
      </c>
      <c r="K1245" s="666">
        <v>9961.2999999999993</v>
      </c>
    </row>
    <row r="1246" spans="1:11" ht="14.4" customHeight="1" x14ac:dyDescent="0.3">
      <c r="A1246" s="661" t="s">
        <v>580</v>
      </c>
      <c r="B1246" s="662" t="s">
        <v>581</v>
      </c>
      <c r="C1246" s="663" t="s">
        <v>602</v>
      </c>
      <c r="D1246" s="664" t="s">
        <v>2455</v>
      </c>
      <c r="E1246" s="663" t="s">
        <v>6922</v>
      </c>
      <c r="F1246" s="664" t="s">
        <v>6923</v>
      </c>
      <c r="G1246" s="663" t="s">
        <v>6451</v>
      </c>
      <c r="H1246" s="663" t="s">
        <v>6452</v>
      </c>
      <c r="I1246" s="665">
        <v>6900</v>
      </c>
      <c r="J1246" s="665">
        <v>2</v>
      </c>
      <c r="K1246" s="666">
        <v>13800</v>
      </c>
    </row>
    <row r="1247" spans="1:11" ht="14.4" customHeight="1" x14ac:dyDescent="0.3">
      <c r="A1247" s="661" t="s">
        <v>580</v>
      </c>
      <c r="B1247" s="662" t="s">
        <v>581</v>
      </c>
      <c r="C1247" s="663" t="s">
        <v>602</v>
      </c>
      <c r="D1247" s="664" t="s">
        <v>2455</v>
      </c>
      <c r="E1247" s="663" t="s">
        <v>6922</v>
      </c>
      <c r="F1247" s="664" t="s">
        <v>6923</v>
      </c>
      <c r="G1247" s="663" t="s">
        <v>6453</v>
      </c>
      <c r="H1247" s="663" t="s">
        <v>6454</v>
      </c>
      <c r="I1247" s="665">
        <v>10344.24</v>
      </c>
      <c r="J1247" s="665">
        <v>1</v>
      </c>
      <c r="K1247" s="666">
        <v>10344.24</v>
      </c>
    </row>
    <row r="1248" spans="1:11" ht="14.4" customHeight="1" x14ac:dyDescent="0.3">
      <c r="A1248" s="661" t="s">
        <v>580</v>
      </c>
      <c r="B1248" s="662" t="s">
        <v>581</v>
      </c>
      <c r="C1248" s="663" t="s">
        <v>602</v>
      </c>
      <c r="D1248" s="664" t="s">
        <v>2455</v>
      </c>
      <c r="E1248" s="663" t="s">
        <v>6922</v>
      </c>
      <c r="F1248" s="664" t="s">
        <v>6923</v>
      </c>
      <c r="G1248" s="663" t="s">
        <v>6455</v>
      </c>
      <c r="H1248" s="663" t="s">
        <v>6456</v>
      </c>
      <c r="I1248" s="665">
        <v>10173.89</v>
      </c>
      <c r="J1248" s="665">
        <v>2</v>
      </c>
      <c r="K1248" s="666">
        <v>20347.78</v>
      </c>
    </row>
    <row r="1249" spans="1:11" ht="14.4" customHeight="1" x14ac:dyDescent="0.3">
      <c r="A1249" s="661" t="s">
        <v>580</v>
      </c>
      <c r="B1249" s="662" t="s">
        <v>581</v>
      </c>
      <c r="C1249" s="663" t="s">
        <v>602</v>
      </c>
      <c r="D1249" s="664" t="s">
        <v>2455</v>
      </c>
      <c r="E1249" s="663" t="s">
        <v>6922</v>
      </c>
      <c r="F1249" s="664" t="s">
        <v>6923</v>
      </c>
      <c r="G1249" s="663" t="s">
        <v>6457</v>
      </c>
      <c r="H1249" s="663" t="s">
        <v>6458</v>
      </c>
      <c r="I1249" s="665">
        <v>6900</v>
      </c>
      <c r="J1249" s="665">
        <v>2</v>
      </c>
      <c r="K1249" s="666">
        <v>13800</v>
      </c>
    </row>
    <row r="1250" spans="1:11" ht="14.4" customHeight="1" x14ac:dyDescent="0.3">
      <c r="A1250" s="661" t="s">
        <v>580</v>
      </c>
      <c r="B1250" s="662" t="s">
        <v>581</v>
      </c>
      <c r="C1250" s="663" t="s">
        <v>602</v>
      </c>
      <c r="D1250" s="664" t="s">
        <v>2455</v>
      </c>
      <c r="E1250" s="663" t="s">
        <v>6922</v>
      </c>
      <c r="F1250" s="664" t="s">
        <v>6923</v>
      </c>
      <c r="G1250" s="663" t="s">
        <v>6459</v>
      </c>
      <c r="H1250" s="663" t="s">
        <v>6460</v>
      </c>
      <c r="I1250" s="665">
        <v>13000</v>
      </c>
      <c r="J1250" s="665">
        <v>1</v>
      </c>
      <c r="K1250" s="666">
        <v>13000</v>
      </c>
    </row>
    <row r="1251" spans="1:11" ht="14.4" customHeight="1" x14ac:dyDescent="0.3">
      <c r="A1251" s="661" t="s">
        <v>580</v>
      </c>
      <c r="B1251" s="662" t="s">
        <v>581</v>
      </c>
      <c r="C1251" s="663" t="s">
        <v>602</v>
      </c>
      <c r="D1251" s="664" t="s">
        <v>2455</v>
      </c>
      <c r="E1251" s="663" t="s">
        <v>6922</v>
      </c>
      <c r="F1251" s="664" t="s">
        <v>6923</v>
      </c>
      <c r="G1251" s="663" t="s">
        <v>6461</v>
      </c>
      <c r="H1251" s="663" t="s">
        <v>6462</v>
      </c>
      <c r="I1251" s="665">
        <v>8027.68</v>
      </c>
      <c r="J1251" s="665">
        <v>1</v>
      </c>
      <c r="K1251" s="666">
        <v>8027.68</v>
      </c>
    </row>
    <row r="1252" spans="1:11" ht="14.4" customHeight="1" x14ac:dyDescent="0.3">
      <c r="A1252" s="661" t="s">
        <v>580</v>
      </c>
      <c r="B1252" s="662" t="s">
        <v>581</v>
      </c>
      <c r="C1252" s="663" t="s">
        <v>602</v>
      </c>
      <c r="D1252" s="664" t="s">
        <v>2455</v>
      </c>
      <c r="E1252" s="663" t="s">
        <v>6922</v>
      </c>
      <c r="F1252" s="664" t="s">
        <v>6923</v>
      </c>
      <c r="G1252" s="663" t="s">
        <v>6463</v>
      </c>
      <c r="H1252" s="663" t="s">
        <v>6464</v>
      </c>
      <c r="I1252" s="665">
        <v>5692.5</v>
      </c>
      <c r="J1252" s="665">
        <v>1</v>
      </c>
      <c r="K1252" s="666">
        <v>5692.5</v>
      </c>
    </row>
    <row r="1253" spans="1:11" ht="14.4" customHeight="1" x14ac:dyDescent="0.3">
      <c r="A1253" s="661" t="s">
        <v>580</v>
      </c>
      <c r="B1253" s="662" t="s">
        <v>581</v>
      </c>
      <c r="C1253" s="663" t="s">
        <v>602</v>
      </c>
      <c r="D1253" s="664" t="s">
        <v>2455</v>
      </c>
      <c r="E1253" s="663" t="s">
        <v>6922</v>
      </c>
      <c r="F1253" s="664" t="s">
        <v>6923</v>
      </c>
      <c r="G1253" s="663" t="s">
        <v>6465</v>
      </c>
      <c r="H1253" s="663" t="s">
        <v>6466</v>
      </c>
      <c r="I1253" s="665">
        <v>236.42</v>
      </c>
      <c r="J1253" s="665">
        <v>1</v>
      </c>
      <c r="K1253" s="666">
        <v>236.42</v>
      </c>
    </row>
    <row r="1254" spans="1:11" ht="14.4" customHeight="1" x14ac:dyDescent="0.3">
      <c r="A1254" s="661" t="s">
        <v>580</v>
      </c>
      <c r="B1254" s="662" t="s">
        <v>581</v>
      </c>
      <c r="C1254" s="663" t="s">
        <v>602</v>
      </c>
      <c r="D1254" s="664" t="s">
        <v>2455</v>
      </c>
      <c r="E1254" s="663" t="s">
        <v>6922</v>
      </c>
      <c r="F1254" s="664" t="s">
        <v>6923</v>
      </c>
      <c r="G1254" s="663" t="s">
        <v>6467</v>
      </c>
      <c r="H1254" s="663" t="s">
        <v>6468</v>
      </c>
      <c r="I1254" s="665">
        <v>13840.58</v>
      </c>
      <c r="J1254" s="665">
        <v>4</v>
      </c>
      <c r="K1254" s="666">
        <v>55362.32</v>
      </c>
    </row>
    <row r="1255" spans="1:11" ht="14.4" customHeight="1" x14ac:dyDescent="0.3">
      <c r="A1255" s="661" t="s">
        <v>580</v>
      </c>
      <c r="B1255" s="662" t="s">
        <v>581</v>
      </c>
      <c r="C1255" s="663" t="s">
        <v>602</v>
      </c>
      <c r="D1255" s="664" t="s">
        <v>2455</v>
      </c>
      <c r="E1255" s="663" t="s">
        <v>6922</v>
      </c>
      <c r="F1255" s="664" t="s">
        <v>6923</v>
      </c>
      <c r="G1255" s="663" t="s">
        <v>6469</v>
      </c>
      <c r="H1255" s="663" t="s">
        <v>6470</v>
      </c>
      <c r="I1255" s="665">
        <v>9961.2999999999993</v>
      </c>
      <c r="J1255" s="665">
        <v>4</v>
      </c>
      <c r="K1255" s="666">
        <v>39845.199999999997</v>
      </c>
    </row>
    <row r="1256" spans="1:11" ht="14.4" customHeight="1" x14ac:dyDescent="0.3">
      <c r="A1256" s="661" t="s">
        <v>580</v>
      </c>
      <c r="B1256" s="662" t="s">
        <v>581</v>
      </c>
      <c r="C1256" s="663" t="s">
        <v>602</v>
      </c>
      <c r="D1256" s="664" t="s">
        <v>2455</v>
      </c>
      <c r="E1256" s="663" t="s">
        <v>6922</v>
      </c>
      <c r="F1256" s="664" t="s">
        <v>6923</v>
      </c>
      <c r="G1256" s="663" t="s">
        <v>6471</v>
      </c>
      <c r="H1256" s="663" t="s">
        <v>6472</v>
      </c>
      <c r="I1256" s="665">
        <v>9013.39</v>
      </c>
      <c r="J1256" s="665">
        <v>2</v>
      </c>
      <c r="K1256" s="666">
        <v>18026.78</v>
      </c>
    </row>
    <row r="1257" spans="1:11" ht="14.4" customHeight="1" x14ac:dyDescent="0.3">
      <c r="A1257" s="661" t="s">
        <v>580</v>
      </c>
      <c r="B1257" s="662" t="s">
        <v>581</v>
      </c>
      <c r="C1257" s="663" t="s">
        <v>602</v>
      </c>
      <c r="D1257" s="664" t="s">
        <v>2455</v>
      </c>
      <c r="E1257" s="663" t="s">
        <v>6922</v>
      </c>
      <c r="F1257" s="664" t="s">
        <v>6923</v>
      </c>
      <c r="G1257" s="663" t="s">
        <v>6473</v>
      </c>
      <c r="H1257" s="663" t="s">
        <v>6474</v>
      </c>
      <c r="I1257" s="665">
        <v>9013.39</v>
      </c>
      <c r="J1257" s="665">
        <v>1</v>
      </c>
      <c r="K1257" s="666">
        <v>9013.39</v>
      </c>
    </row>
    <row r="1258" spans="1:11" ht="14.4" customHeight="1" x14ac:dyDescent="0.3">
      <c r="A1258" s="661" t="s">
        <v>580</v>
      </c>
      <c r="B1258" s="662" t="s">
        <v>581</v>
      </c>
      <c r="C1258" s="663" t="s">
        <v>602</v>
      </c>
      <c r="D1258" s="664" t="s">
        <v>2455</v>
      </c>
      <c r="E1258" s="663" t="s">
        <v>6922</v>
      </c>
      <c r="F1258" s="664" t="s">
        <v>6923</v>
      </c>
      <c r="G1258" s="663" t="s">
        <v>6475</v>
      </c>
      <c r="H1258" s="663" t="s">
        <v>6476</v>
      </c>
      <c r="I1258" s="665">
        <v>32428.85</v>
      </c>
      <c r="J1258" s="665">
        <v>1</v>
      </c>
      <c r="K1258" s="666">
        <v>32428.85</v>
      </c>
    </row>
    <row r="1259" spans="1:11" ht="14.4" customHeight="1" x14ac:dyDescent="0.3">
      <c r="A1259" s="661" t="s">
        <v>580</v>
      </c>
      <c r="B1259" s="662" t="s">
        <v>581</v>
      </c>
      <c r="C1259" s="663" t="s">
        <v>602</v>
      </c>
      <c r="D1259" s="664" t="s">
        <v>2455</v>
      </c>
      <c r="E1259" s="663" t="s">
        <v>6922</v>
      </c>
      <c r="F1259" s="664" t="s">
        <v>6923</v>
      </c>
      <c r="G1259" s="663" t="s">
        <v>6477</v>
      </c>
      <c r="H1259" s="663" t="s">
        <v>6478</v>
      </c>
      <c r="I1259" s="665">
        <v>39949.85</v>
      </c>
      <c r="J1259" s="665">
        <v>1</v>
      </c>
      <c r="K1259" s="666">
        <v>39949.85</v>
      </c>
    </row>
    <row r="1260" spans="1:11" ht="14.4" customHeight="1" x14ac:dyDescent="0.3">
      <c r="A1260" s="661" t="s">
        <v>580</v>
      </c>
      <c r="B1260" s="662" t="s">
        <v>581</v>
      </c>
      <c r="C1260" s="663" t="s">
        <v>602</v>
      </c>
      <c r="D1260" s="664" t="s">
        <v>2455</v>
      </c>
      <c r="E1260" s="663" t="s">
        <v>6922</v>
      </c>
      <c r="F1260" s="664" t="s">
        <v>6923</v>
      </c>
      <c r="G1260" s="663" t="s">
        <v>6479</v>
      </c>
      <c r="H1260" s="663" t="s">
        <v>6480</v>
      </c>
      <c r="I1260" s="665">
        <v>23660.3</v>
      </c>
      <c r="J1260" s="665">
        <v>1</v>
      </c>
      <c r="K1260" s="666">
        <v>23660.3</v>
      </c>
    </row>
    <row r="1261" spans="1:11" ht="14.4" customHeight="1" x14ac:dyDescent="0.3">
      <c r="A1261" s="661" t="s">
        <v>580</v>
      </c>
      <c r="B1261" s="662" t="s">
        <v>581</v>
      </c>
      <c r="C1261" s="663" t="s">
        <v>602</v>
      </c>
      <c r="D1261" s="664" t="s">
        <v>2455</v>
      </c>
      <c r="E1261" s="663" t="s">
        <v>6922</v>
      </c>
      <c r="F1261" s="664" t="s">
        <v>6923</v>
      </c>
      <c r="G1261" s="663" t="s">
        <v>6481</v>
      </c>
      <c r="H1261" s="663" t="s">
        <v>6482</v>
      </c>
      <c r="I1261" s="665">
        <v>2611.7399999999998</v>
      </c>
      <c r="J1261" s="665">
        <v>4</v>
      </c>
      <c r="K1261" s="666">
        <v>10446.959999999999</v>
      </c>
    </row>
    <row r="1262" spans="1:11" ht="14.4" customHeight="1" x14ac:dyDescent="0.3">
      <c r="A1262" s="661" t="s">
        <v>580</v>
      </c>
      <c r="B1262" s="662" t="s">
        <v>581</v>
      </c>
      <c r="C1262" s="663" t="s">
        <v>602</v>
      </c>
      <c r="D1262" s="664" t="s">
        <v>2455</v>
      </c>
      <c r="E1262" s="663" t="s">
        <v>6922</v>
      </c>
      <c r="F1262" s="664" t="s">
        <v>6923</v>
      </c>
      <c r="G1262" s="663" t="s">
        <v>6483</v>
      </c>
      <c r="H1262" s="663" t="s">
        <v>6484</v>
      </c>
      <c r="I1262" s="665">
        <v>2611.7399999999998</v>
      </c>
      <c r="J1262" s="665">
        <v>1</v>
      </c>
      <c r="K1262" s="666">
        <v>2611.7399999999998</v>
      </c>
    </row>
    <row r="1263" spans="1:11" ht="14.4" customHeight="1" x14ac:dyDescent="0.3">
      <c r="A1263" s="661" t="s">
        <v>580</v>
      </c>
      <c r="B1263" s="662" t="s">
        <v>581</v>
      </c>
      <c r="C1263" s="663" t="s">
        <v>602</v>
      </c>
      <c r="D1263" s="664" t="s">
        <v>2455</v>
      </c>
      <c r="E1263" s="663" t="s">
        <v>6922</v>
      </c>
      <c r="F1263" s="664" t="s">
        <v>6923</v>
      </c>
      <c r="G1263" s="663" t="s">
        <v>6485</v>
      </c>
      <c r="H1263" s="663" t="s">
        <v>6486</v>
      </c>
      <c r="I1263" s="665">
        <v>39949.85</v>
      </c>
      <c r="J1263" s="665">
        <v>2</v>
      </c>
      <c r="K1263" s="666">
        <v>79899.7</v>
      </c>
    </row>
    <row r="1264" spans="1:11" ht="14.4" customHeight="1" x14ac:dyDescent="0.3">
      <c r="A1264" s="661" t="s">
        <v>580</v>
      </c>
      <c r="B1264" s="662" t="s">
        <v>581</v>
      </c>
      <c r="C1264" s="663" t="s">
        <v>602</v>
      </c>
      <c r="D1264" s="664" t="s">
        <v>2455</v>
      </c>
      <c r="E1264" s="663" t="s">
        <v>6922</v>
      </c>
      <c r="F1264" s="664" t="s">
        <v>6923</v>
      </c>
      <c r="G1264" s="663" t="s">
        <v>6487</v>
      </c>
      <c r="H1264" s="663" t="s">
        <v>6488</v>
      </c>
      <c r="I1264" s="665">
        <v>10720.3</v>
      </c>
      <c r="J1264" s="665">
        <v>1</v>
      </c>
      <c r="K1264" s="666">
        <v>10720.3</v>
      </c>
    </row>
    <row r="1265" spans="1:11" ht="14.4" customHeight="1" x14ac:dyDescent="0.3">
      <c r="A1265" s="661" t="s">
        <v>580</v>
      </c>
      <c r="B1265" s="662" t="s">
        <v>581</v>
      </c>
      <c r="C1265" s="663" t="s">
        <v>602</v>
      </c>
      <c r="D1265" s="664" t="s">
        <v>2455</v>
      </c>
      <c r="E1265" s="663" t="s">
        <v>6922</v>
      </c>
      <c r="F1265" s="664" t="s">
        <v>6923</v>
      </c>
      <c r="G1265" s="663" t="s">
        <v>6489</v>
      </c>
      <c r="H1265" s="663" t="s">
        <v>6490</v>
      </c>
      <c r="I1265" s="665">
        <v>33598.806250000001</v>
      </c>
      <c r="J1265" s="665">
        <v>8</v>
      </c>
      <c r="K1265" s="666">
        <v>268790.45</v>
      </c>
    </row>
    <row r="1266" spans="1:11" ht="14.4" customHeight="1" x14ac:dyDescent="0.3">
      <c r="A1266" s="661" t="s">
        <v>580</v>
      </c>
      <c r="B1266" s="662" t="s">
        <v>581</v>
      </c>
      <c r="C1266" s="663" t="s">
        <v>602</v>
      </c>
      <c r="D1266" s="664" t="s">
        <v>2455</v>
      </c>
      <c r="E1266" s="663" t="s">
        <v>6922</v>
      </c>
      <c r="F1266" s="664" t="s">
        <v>6923</v>
      </c>
      <c r="G1266" s="663" t="s">
        <v>6491</v>
      </c>
      <c r="H1266" s="663" t="s">
        <v>6492</v>
      </c>
      <c r="I1266" s="665">
        <v>19877.63</v>
      </c>
      <c r="J1266" s="665">
        <v>2</v>
      </c>
      <c r="K1266" s="666">
        <v>39755.26</v>
      </c>
    </row>
    <row r="1267" spans="1:11" ht="14.4" customHeight="1" x14ac:dyDescent="0.3">
      <c r="A1267" s="661" t="s">
        <v>580</v>
      </c>
      <c r="B1267" s="662" t="s">
        <v>581</v>
      </c>
      <c r="C1267" s="663" t="s">
        <v>602</v>
      </c>
      <c r="D1267" s="664" t="s">
        <v>2455</v>
      </c>
      <c r="E1267" s="663" t="s">
        <v>6922</v>
      </c>
      <c r="F1267" s="664" t="s">
        <v>6923</v>
      </c>
      <c r="G1267" s="663" t="s">
        <v>6493</v>
      </c>
      <c r="H1267" s="663" t="s">
        <v>6494</v>
      </c>
      <c r="I1267" s="665">
        <v>23660.3</v>
      </c>
      <c r="J1267" s="665">
        <v>2</v>
      </c>
      <c r="K1267" s="666">
        <v>47320.6</v>
      </c>
    </row>
    <row r="1268" spans="1:11" ht="14.4" customHeight="1" x14ac:dyDescent="0.3">
      <c r="A1268" s="661" t="s">
        <v>580</v>
      </c>
      <c r="B1268" s="662" t="s">
        <v>581</v>
      </c>
      <c r="C1268" s="663" t="s">
        <v>602</v>
      </c>
      <c r="D1268" s="664" t="s">
        <v>2455</v>
      </c>
      <c r="E1268" s="663" t="s">
        <v>6922</v>
      </c>
      <c r="F1268" s="664" t="s">
        <v>6923</v>
      </c>
      <c r="G1268" s="663" t="s">
        <v>6495</v>
      </c>
      <c r="H1268" s="663" t="s">
        <v>6496</v>
      </c>
      <c r="I1268" s="665">
        <v>19899.599999999999</v>
      </c>
      <c r="J1268" s="665">
        <v>2</v>
      </c>
      <c r="K1268" s="666">
        <v>39799.199999999997</v>
      </c>
    </row>
    <row r="1269" spans="1:11" ht="14.4" customHeight="1" x14ac:dyDescent="0.3">
      <c r="A1269" s="661" t="s">
        <v>580</v>
      </c>
      <c r="B1269" s="662" t="s">
        <v>581</v>
      </c>
      <c r="C1269" s="663" t="s">
        <v>602</v>
      </c>
      <c r="D1269" s="664" t="s">
        <v>2455</v>
      </c>
      <c r="E1269" s="663" t="s">
        <v>6922</v>
      </c>
      <c r="F1269" s="664" t="s">
        <v>6923</v>
      </c>
      <c r="G1269" s="663" t="s">
        <v>6497</v>
      </c>
      <c r="H1269" s="663" t="s">
        <v>6498</v>
      </c>
      <c r="I1269" s="665">
        <v>23660.3</v>
      </c>
      <c r="J1269" s="665">
        <v>1</v>
      </c>
      <c r="K1269" s="666">
        <v>23660.3</v>
      </c>
    </row>
    <row r="1270" spans="1:11" ht="14.4" customHeight="1" x14ac:dyDescent="0.3">
      <c r="A1270" s="661" t="s">
        <v>580</v>
      </c>
      <c r="B1270" s="662" t="s">
        <v>581</v>
      </c>
      <c r="C1270" s="663" t="s">
        <v>602</v>
      </c>
      <c r="D1270" s="664" t="s">
        <v>2455</v>
      </c>
      <c r="E1270" s="663" t="s">
        <v>6922</v>
      </c>
      <c r="F1270" s="664" t="s">
        <v>6923</v>
      </c>
      <c r="G1270" s="663" t="s">
        <v>6499</v>
      </c>
      <c r="H1270" s="663" t="s">
        <v>6500</v>
      </c>
      <c r="I1270" s="665">
        <v>6840</v>
      </c>
      <c r="J1270" s="665">
        <v>1</v>
      </c>
      <c r="K1270" s="666">
        <v>6840</v>
      </c>
    </row>
    <row r="1271" spans="1:11" ht="14.4" customHeight="1" x14ac:dyDescent="0.3">
      <c r="A1271" s="661" t="s">
        <v>580</v>
      </c>
      <c r="B1271" s="662" t="s">
        <v>581</v>
      </c>
      <c r="C1271" s="663" t="s">
        <v>602</v>
      </c>
      <c r="D1271" s="664" t="s">
        <v>2455</v>
      </c>
      <c r="E1271" s="663" t="s">
        <v>6922</v>
      </c>
      <c r="F1271" s="664" t="s">
        <v>6923</v>
      </c>
      <c r="G1271" s="663" t="s">
        <v>6501</v>
      </c>
      <c r="H1271" s="663" t="s">
        <v>6502</v>
      </c>
      <c r="I1271" s="665">
        <v>10216.770000000002</v>
      </c>
      <c r="J1271" s="665">
        <v>6</v>
      </c>
      <c r="K1271" s="666">
        <v>61300.62000000001</v>
      </c>
    </row>
    <row r="1272" spans="1:11" ht="14.4" customHeight="1" x14ac:dyDescent="0.3">
      <c r="A1272" s="661" t="s">
        <v>580</v>
      </c>
      <c r="B1272" s="662" t="s">
        <v>581</v>
      </c>
      <c r="C1272" s="663" t="s">
        <v>602</v>
      </c>
      <c r="D1272" s="664" t="s">
        <v>2455</v>
      </c>
      <c r="E1272" s="663" t="s">
        <v>6922</v>
      </c>
      <c r="F1272" s="664" t="s">
        <v>6923</v>
      </c>
      <c r="G1272" s="663" t="s">
        <v>6503</v>
      </c>
      <c r="H1272" s="663" t="s">
        <v>6504</v>
      </c>
      <c r="I1272" s="665">
        <v>10216.77</v>
      </c>
      <c r="J1272" s="665">
        <v>2</v>
      </c>
      <c r="K1272" s="666">
        <v>20433.54</v>
      </c>
    </row>
    <row r="1273" spans="1:11" ht="14.4" customHeight="1" x14ac:dyDescent="0.3">
      <c r="A1273" s="661" t="s">
        <v>580</v>
      </c>
      <c r="B1273" s="662" t="s">
        <v>581</v>
      </c>
      <c r="C1273" s="663" t="s">
        <v>602</v>
      </c>
      <c r="D1273" s="664" t="s">
        <v>2455</v>
      </c>
      <c r="E1273" s="663" t="s">
        <v>6922</v>
      </c>
      <c r="F1273" s="664" t="s">
        <v>6923</v>
      </c>
      <c r="G1273" s="663" t="s">
        <v>6505</v>
      </c>
      <c r="H1273" s="663" t="s">
        <v>6506</v>
      </c>
      <c r="I1273" s="665">
        <v>12719</v>
      </c>
      <c r="J1273" s="665">
        <v>2</v>
      </c>
      <c r="K1273" s="666">
        <v>25438</v>
      </c>
    </row>
    <row r="1274" spans="1:11" ht="14.4" customHeight="1" x14ac:dyDescent="0.3">
      <c r="A1274" s="661" t="s">
        <v>580</v>
      </c>
      <c r="B1274" s="662" t="s">
        <v>581</v>
      </c>
      <c r="C1274" s="663" t="s">
        <v>602</v>
      </c>
      <c r="D1274" s="664" t="s">
        <v>2455</v>
      </c>
      <c r="E1274" s="663" t="s">
        <v>6922</v>
      </c>
      <c r="F1274" s="664" t="s">
        <v>6923</v>
      </c>
      <c r="G1274" s="663" t="s">
        <v>6507</v>
      </c>
      <c r="H1274" s="663" t="s">
        <v>6508</v>
      </c>
      <c r="I1274" s="665">
        <v>18000</v>
      </c>
      <c r="J1274" s="665">
        <v>1</v>
      </c>
      <c r="K1274" s="666">
        <v>18000</v>
      </c>
    </row>
    <row r="1275" spans="1:11" ht="14.4" customHeight="1" x14ac:dyDescent="0.3">
      <c r="A1275" s="661" t="s">
        <v>580</v>
      </c>
      <c r="B1275" s="662" t="s">
        <v>581</v>
      </c>
      <c r="C1275" s="663" t="s">
        <v>602</v>
      </c>
      <c r="D1275" s="664" t="s">
        <v>2455</v>
      </c>
      <c r="E1275" s="663" t="s">
        <v>6922</v>
      </c>
      <c r="F1275" s="664" t="s">
        <v>6923</v>
      </c>
      <c r="G1275" s="663" t="s">
        <v>6509</v>
      </c>
      <c r="H1275" s="663" t="s">
        <v>6510</v>
      </c>
      <c r="I1275" s="665">
        <v>19999.650000000001</v>
      </c>
      <c r="J1275" s="665">
        <v>5</v>
      </c>
      <c r="K1275" s="666">
        <v>99998.25</v>
      </c>
    </row>
    <row r="1276" spans="1:11" ht="14.4" customHeight="1" x14ac:dyDescent="0.3">
      <c r="A1276" s="661" t="s">
        <v>580</v>
      </c>
      <c r="B1276" s="662" t="s">
        <v>581</v>
      </c>
      <c r="C1276" s="663" t="s">
        <v>602</v>
      </c>
      <c r="D1276" s="664" t="s">
        <v>2455</v>
      </c>
      <c r="E1276" s="663" t="s">
        <v>6922</v>
      </c>
      <c r="F1276" s="664" t="s">
        <v>6923</v>
      </c>
      <c r="G1276" s="663" t="s">
        <v>6511</v>
      </c>
      <c r="H1276" s="663" t="s">
        <v>6512</v>
      </c>
      <c r="I1276" s="665">
        <v>8099.45</v>
      </c>
      <c r="J1276" s="665">
        <v>4</v>
      </c>
      <c r="K1276" s="666">
        <v>32397.8</v>
      </c>
    </row>
    <row r="1277" spans="1:11" ht="14.4" customHeight="1" x14ac:dyDescent="0.3">
      <c r="A1277" s="661" t="s">
        <v>580</v>
      </c>
      <c r="B1277" s="662" t="s">
        <v>581</v>
      </c>
      <c r="C1277" s="663" t="s">
        <v>602</v>
      </c>
      <c r="D1277" s="664" t="s">
        <v>2455</v>
      </c>
      <c r="E1277" s="663" t="s">
        <v>6922</v>
      </c>
      <c r="F1277" s="664" t="s">
        <v>6923</v>
      </c>
      <c r="G1277" s="663" t="s">
        <v>6513</v>
      </c>
      <c r="H1277" s="663" t="s">
        <v>6514</v>
      </c>
      <c r="I1277" s="665">
        <v>6900</v>
      </c>
      <c r="J1277" s="665">
        <v>2</v>
      </c>
      <c r="K1277" s="666">
        <v>13800</v>
      </c>
    </row>
    <row r="1278" spans="1:11" ht="14.4" customHeight="1" x14ac:dyDescent="0.3">
      <c r="A1278" s="661" t="s">
        <v>580</v>
      </c>
      <c r="B1278" s="662" t="s">
        <v>581</v>
      </c>
      <c r="C1278" s="663" t="s">
        <v>602</v>
      </c>
      <c r="D1278" s="664" t="s">
        <v>2455</v>
      </c>
      <c r="E1278" s="663" t="s">
        <v>6922</v>
      </c>
      <c r="F1278" s="664" t="s">
        <v>6923</v>
      </c>
      <c r="G1278" s="663" t="s">
        <v>6515</v>
      </c>
      <c r="H1278" s="663" t="s">
        <v>6516</v>
      </c>
      <c r="I1278" s="665">
        <v>19899.599999999999</v>
      </c>
      <c r="J1278" s="665">
        <v>1</v>
      </c>
      <c r="K1278" s="666">
        <v>19899.599999999999</v>
      </c>
    </row>
    <row r="1279" spans="1:11" ht="14.4" customHeight="1" x14ac:dyDescent="0.3">
      <c r="A1279" s="661" t="s">
        <v>580</v>
      </c>
      <c r="B1279" s="662" t="s">
        <v>581</v>
      </c>
      <c r="C1279" s="663" t="s">
        <v>602</v>
      </c>
      <c r="D1279" s="664" t="s">
        <v>2455</v>
      </c>
      <c r="E1279" s="663" t="s">
        <v>6922</v>
      </c>
      <c r="F1279" s="664" t="s">
        <v>6923</v>
      </c>
      <c r="G1279" s="663" t="s">
        <v>6517</v>
      </c>
      <c r="H1279" s="663" t="s">
        <v>6518</v>
      </c>
      <c r="I1279" s="665">
        <v>8027.68</v>
      </c>
      <c r="J1279" s="665">
        <v>2</v>
      </c>
      <c r="K1279" s="666">
        <v>16055.36</v>
      </c>
    </row>
    <row r="1280" spans="1:11" ht="14.4" customHeight="1" x14ac:dyDescent="0.3">
      <c r="A1280" s="661" t="s">
        <v>580</v>
      </c>
      <c r="B1280" s="662" t="s">
        <v>581</v>
      </c>
      <c r="C1280" s="663" t="s">
        <v>602</v>
      </c>
      <c r="D1280" s="664" t="s">
        <v>2455</v>
      </c>
      <c r="E1280" s="663" t="s">
        <v>6922</v>
      </c>
      <c r="F1280" s="664" t="s">
        <v>6923</v>
      </c>
      <c r="G1280" s="663" t="s">
        <v>6519</v>
      </c>
      <c r="H1280" s="663" t="s">
        <v>6520</v>
      </c>
      <c r="I1280" s="665">
        <v>6900</v>
      </c>
      <c r="J1280" s="665">
        <v>1</v>
      </c>
      <c r="K1280" s="666">
        <v>6900</v>
      </c>
    </row>
    <row r="1281" spans="1:11" ht="14.4" customHeight="1" x14ac:dyDescent="0.3">
      <c r="A1281" s="661" t="s">
        <v>580</v>
      </c>
      <c r="B1281" s="662" t="s">
        <v>581</v>
      </c>
      <c r="C1281" s="663" t="s">
        <v>602</v>
      </c>
      <c r="D1281" s="664" t="s">
        <v>2455</v>
      </c>
      <c r="E1281" s="663" t="s">
        <v>6922</v>
      </c>
      <c r="F1281" s="664" t="s">
        <v>6923</v>
      </c>
      <c r="G1281" s="663" t="s">
        <v>6521</v>
      </c>
      <c r="H1281" s="663" t="s">
        <v>6522</v>
      </c>
      <c r="I1281" s="665">
        <v>9200</v>
      </c>
      <c r="J1281" s="665">
        <v>1</v>
      </c>
      <c r="K1281" s="666">
        <v>9200</v>
      </c>
    </row>
    <row r="1282" spans="1:11" ht="14.4" customHeight="1" x14ac:dyDescent="0.3">
      <c r="A1282" s="661" t="s">
        <v>580</v>
      </c>
      <c r="B1282" s="662" t="s">
        <v>581</v>
      </c>
      <c r="C1282" s="663" t="s">
        <v>602</v>
      </c>
      <c r="D1282" s="664" t="s">
        <v>2455</v>
      </c>
      <c r="E1282" s="663" t="s">
        <v>6922</v>
      </c>
      <c r="F1282" s="664" t="s">
        <v>6923</v>
      </c>
      <c r="G1282" s="663" t="s">
        <v>6523</v>
      </c>
      <c r="H1282" s="663" t="s">
        <v>6524</v>
      </c>
      <c r="I1282" s="665">
        <v>4506.6899999999996</v>
      </c>
      <c r="J1282" s="665">
        <v>1</v>
      </c>
      <c r="K1282" s="666">
        <v>4506.6899999999996</v>
      </c>
    </row>
    <row r="1283" spans="1:11" ht="14.4" customHeight="1" x14ac:dyDescent="0.3">
      <c r="A1283" s="661" t="s">
        <v>580</v>
      </c>
      <c r="B1283" s="662" t="s">
        <v>581</v>
      </c>
      <c r="C1283" s="663" t="s">
        <v>602</v>
      </c>
      <c r="D1283" s="664" t="s">
        <v>2455</v>
      </c>
      <c r="E1283" s="663" t="s">
        <v>6922</v>
      </c>
      <c r="F1283" s="664" t="s">
        <v>6923</v>
      </c>
      <c r="G1283" s="663" t="s">
        <v>6525</v>
      </c>
      <c r="H1283" s="663" t="s">
        <v>6526</v>
      </c>
      <c r="I1283" s="665">
        <v>9013.39</v>
      </c>
      <c r="J1283" s="665">
        <v>1</v>
      </c>
      <c r="K1283" s="666">
        <v>9013.39</v>
      </c>
    </row>
    <row r="1284" spans="1:11" ht="14.4" customHeight="1" x14ac:dyDescent="0.3">
      <c r="A1284" s="661" t="s">
        <v>580</v>
      </c>
      <c r="B1284" s="662" t="s">
        <v>581</v>
      </c>
      <c r="C1284" s="663" t="s">
        <v>602</v>
      </c>
      <c r="D1284" s="664" t="s">
        <v>2455</v>
      </c>
      <c r="E1284" s="663" t="s">
        <v>6922</v>
      </c>
      <c r="F1284" s="664" t="s">
        <v>6923</v>
      </c>
      <c r="G1284" s="663" t="s">
        <v>6527</v>
      </c>
      <c r="H1284" s="663" t="s">
        <v>6528</v>
      </c>
      <c r="I1284" s="665">
        <v>7705</v>
      </c>
      <c r="J1284" s="665">
        <v>1</v>
      </c>
      <c r="K1284" s="666">
        <v>7705</v>
      </c>
    </row>
    <row r="1285" spans="1:11" ht="14.4" customHeight="1" x14ac:dyDescent="0.3">
      <c r="A1285" s="661" t="s">
        <v>580</v>
      </c>
      <c r="B1285" s="662" t="s">
        <v>581</v>
      </c>
      <c r="C1285" s="663" t="s">
        <v>602</v>
      </c>
      <c r="D1285" s="664" t="s">
        <v>2455</v>
      </c>
      <c r="E1285" s="663" t="s">
        <v>6922</v>
      </c>
      <c r="F1285" s="664" t="s">
        <v>6923</v>
      </c>
      <c r="G1285" s="663" t="s">
        <v>6529</v>
      </c>
      <c r="H1285" s="663" t="s">
        <v>6530</v>
      </c>
      <c r="I1285" s="665">
        <v>18400</v>
      </c>
      <c r="J1285" s="665">
        <v>1</v>
      </c>
      <c r="K1285" s="666">
        <v>18400</v>
      </c>
    </row>
    <row r="1286" spans="1:11" ht="14.4" customHeight="1" x14ac:dyDescent="0.3">
      <c r="A1286" s="661" t="s">
        <v>580</v>
      </c>
      <c r="B1286" s="662" t="s">
        <v>581</v>
      </c>
      <c r="C1286" s="663" t="s">
        <v>602</v>
      </c>
      <c r="D1286" s="664" t="s">
        <v>2455</v>
      </c>
      <c r="E1286" s="663" t="s">
        <v>6922</v>
      </c>
      <c r="F1286" s="664" t="s">
        <v>6923</v>
      </c>
      <c r="G1286" s="663" t="s">
        <v>6531</v>
      </c>
      <c r="H1286" s="663" t="s">
        <v>6532</v>
      </c>
      <c r="I1286" s="665">
        <v>6900</v>
      </c>
      <c r="J1286" s="665">
        <v>1</v>
      </c>
      <c r="K1286" s="666">
        <v>6900</v>
      </c>
    </row>
    <row r="1287" spans="1:11" ht="14.4" customHeight="1" x14ac:dyDescent="0.3">
      <c r="A1287" s="661" t="s">
        <v>580</v>
      </c>
      <c r="B1287" s="662" t="s">
        <v>581</v>
      </c>
      <c r="C1287" s="663" t="s">
        <v>602</v>
      </c>
      <c r="D1287" s="664" t="s">
        <v>2455</v>
      </c>
      <c r="E1287" s="663" t="s">
        <v>6922</v>
      </c>
      <c r="F1287" s="664" t="s">
        <v>6923</v>
      </c>
      <c r="G1287" s="663" t="s">
        <v>6533</v>
      </c>
      <c r="H1287" s="663" t="s">
        <v>6534</v>
      </c>
      <c r="I1287" s="665">
        <v>19580</v>
      </c>
      <c r="J1287" s="665">
        <v>1</v>
      </c>
      <c r="K1287" s="666">
        <v>19580</v>
      </c>
    </row>
    <row r="1288" spans="1:11" ht="14.4" customHeight="1" x14ac:dyDescent="0.3">
      <c r="A1288" s="661" t="s">
        <v>580</v>
      </c>
      <c r="B1288" s="662" t="s">
        <v>581</v>
      </c>
      <c r="C1288" s="663" t="s">
        <v>602</v>
      </c>
      <c r="D1288" s="664" t="s">
        <v>2455</v>
      </c>
      <c r="E1288" s="663" t="s">
        <v>6922</v>
      </c>
      <c r="F1288" s="664" t="s">
        <v>6923</v>
      </c>
      <c r="G1288" s="663" t="s">
        <v>6535</v>
      </c>
      <c r="H1288" s="663" t="s">
        <v>6536</v>
      </c>
      <c r="I1288" s="665">
        <v>13299.9</v>
      </c>
      <c r="J1288" s="665">
        <v>1</v>
      </c>
      <c r="K1288" s="666">
        <v>13299.9</v>
      </c>
    </row>
    <row r="1289" spans="1:11" ht="14.4" customHeight="1" x14ac:dyDescent="0.3">
      <c r="A1289" s="661" t="s">
        <v>580</v>
      </c>
      <c r="B1289" s="662" t="s">
        <v>581</v>
      </c>
      <c r="C1289" s="663" t="s">
        <v>602</v>
      </c>
      <c r="D1289" s="664" t="s">
        <v>2455</v>
      </c>
      <c r="E1289" s="663" t="s">
        <v>6922</v>
      </c>
      <c r="F1289" s="664" t="s">
        <v>6923</v>
      </c>
      <c r="G1289" s="663" t="s">
        <v>6537</v>
      </c>
      <c r="H1289" s="663" t="s">
        <v>6538</v>
      </c>
      <c r="I1289" s="665">
        <v>8743.02</v>
      </c>
      <c r="J1289" s="665">
        <v>1</v>
      </c>
      <c r="K1289" s="666">
        <v>8743.02</v>
      </c>
    </row>
    <row r="1290" spans="1:11" ht="14.4" customHeight="1" x14ac:dyDescent="0.3">
      <c r="A1290" s="661" t="s">
        <v>580</v>
      </c>
      <c r="B1290" s="662" t="s">
        <v>581</v>
      </c>
      <c r="C1290" s="663" t="s">
        <v>602</v>
      </c>
      <c r="D1290" s="664" t="s">
        <v>2455</v>
      </c>
      <c r="E1290" s="663" t="s">
        <v>6922</v>
      </c>
      <c r="F1290" s="664" t="s">
        <v>6923</v>
      </c>
      <c r="G1290" s="663" t="s">
        <v>6539</v>
      </c>
      <c r="H1290" s="663" t="s">
        <v>6540</v>
      </c>
      <c r="I1290" s="665">
        <v>44135.61</v>
      </c>
      <c r="J1290" s="665">
        <v>1</v>
      </c>
      <c r="K1290" s="666">
        <v>44135.61</v>
      </c>
    </row>
    <row r="1291" spans="1:11" ht="14.4" customHeight="1" x14ac:dyDescent="0.3">
      <c r="A1291" s="661" t="s">
        <v>580</v>
      </c>
      <c r="B1291" s="662" t="s">
        <v>581</v>
      </c>
      <c r="C1291" s="663" t="s">
        <v>602</v>
      </c>
      <c r="D1291" s="664" t="s">
        <v>2455</v>
      </c>
      <c r="E1291" s="663" t="s">
        <v>6922</v>
      </c>
      <c r="F1291" s="664" t="s">
        <v>6923</v>
      </c>
      <c r="G1291" s="663" t="s">
        <v>6541</v>
      </c>
      <c r="H1291" s="663" t="s">
        <v>6542</v>
      </c>
      <c r="I1291" s="665">
        <v>9961.2999999999993</v>
      </c>
      <c r="J1291" s="665">
        <v>5</v>
      </c>
      <c r="K1291" s="666">
        <v>49806.5</v>
      </c>
    </row>
    <row r="1292" spans="1:11" ht="14.4" customHeight="1" x14ac:dyDescent="0.3">
      <c r="A1292" s="661" t="s">
        <v>580</v>
      </c>
      <c r="B1292" s="662" t="s">
        <v>581</v>
      </c>
      <c r="C1292" s="663" t="s">
        <v>602</v>
      </c>
      <c r="D1292" s="664" t="s">
        <v>2455</v>
      </c>
      <c r="E1292" s="663" t="s">
        <v>6922</v>
      </c>
      <c r="F1292" s="664" t="s">
        <v>6923</v>
      </c>
      <c r="G1292" s="663" t="s">
        <v>6543</v>
      </c>
      <c r="H1292" s="663" t="s">
        <v>6544</v>
      </c>
      <c r="I1292" s="665">
        <v>9961</v>
      </c>
      <c r="J1292" s="665">
        <v>1</v>
      </c>
      <c r="K1292" s="666">
        <v>9961</v>
      </c>
    </row>
    <row r="1293" spans="1:11" ht="14.4" customHeight="1" x14ac:dyDescent="0.3">
      <c r="A1293" s="661" t="s">
        <v>580</v>
      </c>
      <c r="B1293" s="662" t="s">
        <v>581</v>
      </c>
      <c r="C1293" s="663" t="s">
        <v>602</v>
      </c>
      <c r="D1293" s="664" t="s">
        <v>2455</v>
      </c>
      <c r="E1293" s="663" t="s">
        <v>6922</v>
      </c>
      <c r="F1293" s="664" t="s">
        <v>6923</v>
      </c>
      <c r="G1293" s="663" t="s">
        <v>6545</v>
      </c>
      <c r="H1293" s="663" t="s">
        <v>6546</v>
      </c>
      <c r="I1293" s="665">
        <v>9013.39</v>
      </c>
      <c r="J1293" s="665">
        <v>1</v>
      </c>
      <c r="K1293" s="666">
        <v>9013.39</v>
      </c>
    </row>
    <row r="1294" spans="1:11" ht="14.4" customHeight="1" x14ac:dyDescent="0.3">
      <c r="A1294" s="661" t="s">
        <v>580</v>
      </c>
      <c r="B1294" s="662" t="s">
        <v>581</v>
      </c>
      <c r="C1294" s="663" t="s">
        <v>602</v>
      </c>
      <c r="D1294" s="664" t="s">
        <v>2455</v>
      </c>
      <c r="E1294" s="663" t="s">
        <v>6922</v>
      </c>
      <c r="F1294" s="664" t="s">
        <v>6923</v>
      </c>
      <c r="G1294" s="663" t="s">
        <v>6547</v>
      </c>
      <c r="H1294" s="663" t="s">
        <v>6548</v>
      </c>
      <c r="I1294" s="665">
        <v>9929.1</v>
      </c>
      <c r="J1294" s="665">
        <v>1</v>
      </c>
      <c r="K1294" s="666">
        <v>9929.1</v>
      </c>
    </row>
    <row r="1295" spans="1:11" ht="14.4" customHeight="1" x14ac:dyDescent="0.3">
      <c r="A1295" s="661" t="s">
        <v>580</v>
      </c>
      <c r="B1295" s="662" t="s">
        <v>581</v>
      </c>
      <c r="C1295" s="663" t="s">
        <v>602</v>
      </c>
      <c r="D1295" s="664" t="s">
        <v>2455</v>
      </c>
      <c r="E1295" s="663" t="s">
        <v>6922</v>
      </c>
      <c r="F1295" s="664" t="s">
        <v>6923</v>
      </c>
      <c r="G1295" s="663" t="s">
        <v>6549</v>
      </c>
      <c r="H1295" s="663" t="s">
        <v>6550</v>
      </c>
      <c r="I1295" s="665">
        <v>9091.01</v>
      </c>
      <c r="J1295" s="665">
        <v>2</v>
      </c>
      <c r="K1295" s="666">
        <v>18182.02</v>
      </c>
    </row>
    <row r="1296" spans="1:11" ht="14.4" customHeight="1" x14ac:dyDescent="0.3">
      <c r="A1296" s="661" t="s">
        <v>580</v>
      </c>
      <c r="B1296" s="662" t="s">
        <v>581</v>
      </c>
      <c r="C1296" s="663" t="s">
        <v>602</v>
      </c>
      <c r="D1296" s="664" t="s">
        <v>2455</v>
      </c>
      <c r="E1296" s="663" t="s">
        <v>6922</v>
      </c>
      <c r="F1296" s="664" t="s">
        <v>6923</v>
      </c>
      <c r="G1296" s="663" t="s">
        <v>6551</v>
      </c>
      <c r="H1296" s="663" t="s">
        <v>6552</v>
      </c>
      <c r="I1296" s="665">
        <v>3854.92</v>
      </c>
      <c r="J1296" s="665">
        <v>2</v>
      </c>
      <c r="K1296" s="666">
        <v>7709.84</v>
      </c>
    </row>
    <row r="1297" spans="1:11" ht="14.4" customHeight="1" x14ac:dyDescent="0.3">
      <c r="A1297" s="661" t="s">
        <v>580</v>
      </c>
      <c r="B1297" s="662" t="s">
        <v>581</v>
      </c>
      <c r="C1297" s="663" t="s">
        <v>602</v>
      </c>
      <c r="D1297" s="664" t="s">
        <v>2455</v>
      </c>
      <c r="E1297" s="663" t="s">
        <v>6922</v>
      </c>
      <c r="F1297" s="664" t="s">
        <v>6923</v>
      </c>
      <c r="G1297" s="663" t="s">
        <v>6553</v>
      </c>
      <c r="H1297" s="663" t="s">
        <v>6554</v>
      </c>
      <c r="I1297" s="665">
        <v>21119.99</v>
      </c>
      <c r="J1297" s="665">
        <v>1</v>
      </c>
      <c r="K1297" s="666">
        <v>21119.99</v>
      </c>
    </row>
    <row r="1298" spans="1:11" ht="14.4" customHeight="1" x14ac:dyDescent="0.3">
      <c r="A1298" s="661" t="s">
        <v>580</v>
      </c>
      <c r="B1298" s="662" t="s">
        <v>581</v>
      </c>
      <c r="C1298" s="663" t="s">
        <v>602</v>
      </c>
      <c r="D1298" s="664" t="s">
        <v>2455</v>
      </c>
      <c r="E1298" s="663" t="s">
        <v>6922</v>
      </c>
      <c r="F1298" s="664" t="s">
        <v>6923</v>
      </c>
      <c r="G1298" s="663" t="s">
        <v>6555</v>
      </c>
      <c r="H1298" s="663" t="s">
        <v>6556</v>
      </c>
      <c r="I1298" s="665">
        <v>9013.39</v>
      </c>
      <c r="J1298" s="665">
        <v>1</v>
      </c>
      <c r="K1298" s="666">
        <v>9013.39</v>
      </c>
    </row>
    <row r="1299" spans="1:11" ht="14.4" customHeight="1" x14ac:dyDescent="0.3">
      <c r="A1299" s="661" t="s">
        <v>580</v>
      </c>
      <c r="B1299" s="662" t="s">
        <v>581</v>
      </c>
      <c r="C1299" s="663" t="s">
        <v>602</v>
      </c>
      <c r="D1299" s="664" t="s">
        <v>2455</v>
      </c>
      <c r="E1299" s="663" t="s">
        <v>6922</v>
      </c>
      <c r="F1299" s="664" t="s">
        <v>6923</v>
      </c>
      <c r="G1299" s="663" t="s">
        <v>6557</v>
      </c>
      <c r="H1299" s="663" t="s">
        <v>6558</v>
      </c>
      <c r="I1299" s="665">
        <v>3123</v>
      </c>
      <c r="J1299" s="665">
        <v>2</v>
      </c>
      <c r="K1299" s="666">
        <v>6246</v>
      </c>
    </row>
    <row r="1300" spans="1:11" ht="14.4" customHeight="1" x14ac:dyDescent="0.3">
      <c r="A1300" s="661" t="s">
        <v>580</v>
      </c>
      <c r="B1300" s="662" t="s">
        <v>581</v>
      </c>
      <c r="C1300" s="663" t="s">
        <v>602</v>
      </c>
      <c r="D1300" s="664" t="s">
        <v>2455</v>
      </c>
      <c r="E1300" s="663" t="s">
        <v>6922</v>
      </c>
      <c r="F1300" s="664" t="s">
        <v>6923</v>
      </c>
      <c r="G1300" s="663" t="s">
        <v>6559</v>
      </c>
      <c r="H1300" s="663" t="s">
        <v>6560</v>
      </c>
      <c r="I1300" s="665">
        <v>3699.55</v>
      </c>
      <c r="J1300" s="665">
        <v>1</v>
      </c>
      <c r="K1300" s="666">
        <v>3699.55</v>
      </c>
    </row>
    <row r="1301" spans="1:11" ht="14.4" customHeight="1" x14ac:dyDescent="0.3">
      <c r="A1301" s="661" t="s">
        <v>580</v>
      </c>
      <c r="B1301" s="662" t="s">
        <v>581</v>
      </c>
      <c r="C1301" s="663" t="s">
        <v>602</v>
      </c>
      <c r="D1301" s="664" t="s">
        <v>2455</v>
      </c>
      <c r="E1301" s="663" t="s">
        <v>6922</v>
      </c>
      <c r="F1301" s="664" t="s">
        <v>6923</v>
      </c>
      <c r="G1301" s="663" t="s">
        <v>6561</v>
      </c>
      <c r="H1301" s="663" t="s">
        <v>6562</v>
      </c>
      <c r="I1301" s="665">
        <v>13800</v>
      </c>
      <c r="J1301" s="665">
        <v>1</v>
      </c>
      <c r="K1301" s="666">
        <v>13800</v>
      </c>
    </row>
    <row r="1302" spans="1:11" ht="14.4" customHeight="1" x14ac:dyDescent="0.3">
      <c r="A1302" s="661" t="s">
        <v>580</v>
      </c>
      <c r="B1302" s="662" t="s">
        <v>581</v>
      </c>
      <c r="C1302" s="663" t="s">
        <v>602</v>
      </c>
      <c r="D1302" s="664" t="s">
        <v>2455</v>
      </c>
      <c r="E1302" s="663" t="s">
        <v>6922</v>
      </c>
      <c r="F1302" s="664" t="s">
        <v>6923</v>
      </c>
      <c r="G1302" s="663" t="s">
        <v>6563</v>
      </c>
      <c r="H1302" s="663" t="s">
        <v>6564</v>
      </c>
      <c r="I1302" s="665">
        <v>5693</v>
      </c>
      <c r="J1302" s="665">
        <v>1</v>
      </c>
      <c r="K1302" s="666">
        <v>5693</v>
      </c>
    </row>
    <row r="1303" spans="1:11" ht="14.4" customHeight="1" x14ac:dyDescent="0.3">
      <c r="A1303" s="661" t="s">
        <v>580</v>
      </c>
      <c r="B1303" s="662" t="s">
        <v>581</v>
      </c>
      <c r="C1303" s="663" t="s">
        <v>602</v>
      </c>
      <c r="D1303" s="664" t="s">
        <v>2455</v>
      </c>
      <c r="E1303" s="663" t="s">
        <v>6922</v>
      </c>
      <c r="F1303" s="664" t="s">
        <v>6923</v>
      </c>
      <c r="G1303" s="663" t="s">
        <v>6565</v>
      </c>
      <c r="H1303" s="663" t="s">
        <v>6566</v>
      </c>
      <c r="I1303" s="665">
        <v>10720</v>
      </c>
      <c r="J1303" s="665">
        <v>1</v>
      </c>
      <c r="K1303" s="666">
        <v>10720</v>
      </c>
    </row>
    <row r="1304" spans="1:11" ht="14.4" customHeight="1" x14ac:dyDescent="0.3">
      <c r="A1304" s="661" t="s">
        <v>580</v>
      </c>
      <c r="B1304" s="662" t="s">
        <v>581</v>
      </c>
      <c r="C1304" s="663" t="s">
        <v>602</v>
      </c>
      <c r="D1304" s="664" t="s">
        <v>2455</v>
      </c>
      <c r="E1304" s="663" t="s">
        <v>6922</v>
      </c>
      <c r="F1304" s="664" t="s">
        <v>6923</v>
      </c>
      <c r="G1304" s="663" t="s">
        <v>6567</v>
      </c>
      <c r="H1304" s="663" t="s">
        <v>6568</v>
      </c>
      <c r="I1304" s="665">
        <v>11669</v>
      </c>
      <c r="J1304" s="665">
        <v>1</v>
      </c>
      <c r="K1304" s="666">
        <v>11669</v>
      </c>
    </row>
    <row r="1305" spans="1:11" ht="14.4" customHeight="1" x14ac:dyDescent="0.3">
      <c r="A1305" s="661" t="s">
        <v>580</v>
      </c>
      <c r="B1305" s="662" t="s">
        <v>581</v>
      </c>
      <c r="C1305" s="663" t="s">
        <v>602</v>
      </c>
      <c r="D1305" s="664" t="s">
        <v>2455</v>
      </c>
      <c r="E1305" s="663" t="s">
        <v>6922</v>
      </c>
      <c r="F1305" s="664" t="s">
        <v>6923</v>
      </c>
      <c r="G1305" s="663" t="s">
        <v>6569</v>
      </c>
      <c r="H1305" s="663" t="s">
        <v>6570</v>
      </c>
      <c r="I1305" s="665">
        <v>11669.05</v>
      </c>
      <c r="J1305" s="665">
        <v>1</v>
      </c>
      <c r="K1305" s="666">
        <v>11669.05</v>
      </c>
    </row>
    <row r="1306" spans="1:11" ht="14.4" customHeight="1" x14ac:dyDescent="0.3">
      <c r="A1306" s="661" t="s">
        <v>580</v>
      </c>
      <c r="B1306" s="662" t="s">
        <v>581</v>
      </c>
      <c r="C1306" s="663" t="s">
        <v>602</v>
      </c>
      <c r="D1306" s="664" t="s">
        <v>2455</v>
      </c>
      <c r="E1306" s="663" t="s">
        <v>6922</v>
      </c>
      <c r="F1306" s="664" t="s">
        <v>6923</v>
      </c>
      <c r="G1306" s="663" t="s">
        <v>6571</v>
      </c>
      <c r="H1306" s="663" t="s">
        <v>6572</v>
      </c>
      <c r="I1306" s="665">
        <v>13283</v>
      </c>
      <c r="J1306" s="665">
        <v>1</v>
      </c>
      <c r="K1306" s="666">
        <v>13283</v>
      </c>
    </row>
    <row r="1307" spans="1:11" ht="14.4" customHeight="1" x14ac:dyDescent="0.3">
      <c r="A1307" s="661" t="s">
        <v>580</v>
      </c>
      <c r="B1307" s="662" t="s">
        <v>581</v>
      </c>
      <c r="C1307" s="663" t="s">
        <v>602</v>
      </c>
      <c r="D1307" s="664" t="s">
        <v>2455</v>
      </c>
      <c r="E1307" s="663" t="s">
        <v>6922</v>
      </c>
      <c r="F1307" s="664" t="s">
        <v>6923</v>
      </c>
      <c r="G1307" s="663" t="s">
        <v>6573</v>
      </c>
      <c r="H1307" s="663" t="s">
        <v>6574</v>
      </c>
      <c r="I1307" s="665">
        <v>18547</v>
      </c>
      <c r="J1307" s="665">
        <v>1</v>
      </c>
      <c r="K1307" s="666">
        <v>18547</v>
      </c>
    </row>
    <row r="1308" spans="1:11" ht="14.4" customHeight="1" x14ac:dyDescent="0.3">
      <c r="A1308" s="661" t="s">
        <v>580</v>
      </c>
      <c r="B1308" s="662" t="s">
        <v>581</v>
      </c>
      <c r="C1308" s="663" t="s">
        <v>602</v>
      </c>
      <c r="D1308" s="664" t="s">
        <v>2455</v>
      </c>
      <c r="E1308" s="663" t="s">
        <v>6922</v>
      </c>
      <c r="F1308" s="664" t="s">
        <v>6923</v>
      </c>
      <c r="G1308" s="663" t="s">
        <v>6575</v>
      </c>
      <c r="H1308" s="663" t="s">
        <v>6576</v>
      </c>
      <c r="I1308" s="665">
        <v>9772</v>
      </c>
      <c r="J1308" s="665">
        <v>3</v>
      </c>
      <c r="K1308" s="666">
        <v>29316</v>
      </c>
    </row>
    <row r="1309" spans="1:11" ht="14.4" customHeight="1" x14ac:dyDescent="0.3">
      <c r="A1309" s="661" t="s">
        <v>580</v>
      </c>
      <c r="B1309" s="662" t="s">
        <v>581</v>
      </c>
      <c r="C1309" s="663" t="s">
        <v>602</v>
      </c>
      <c r="D1309" s="664" t="s">
        <v>2455</v>
      </c>
      <c r="E1309" s="663" t="s">
        <v>6922</v>
      </c>
      <c r="F1309" s="664" t="s">
        <v>6923</v>
      </c>
      <c r="G1309" s="663" t="s">
        <v>6577</v>
      </c>
      <c r="H1309" s="663" t="s">
        <v>6578</v>
      </c>
      <c r="I1309" s="665">
        <v>5355.55</v>
      </c>
      <c r="J1309" s="665">
        <v>1</v>
      </c>
      <c r="K1309" s="666">
        <v>5355.55</v>
      </c>
    </row>
    <row r="1310" spans="1:11" ht="14.4" customHeight="1" x14ac:dyDescent="0.3">
      <c r="A1310" s="661" t="s">
        <v>580</v>
      </c>
      <c r="B1310" s="662" t="s">
        <v>581</v>
      </c>
      <c r="C1310" s="663" t="s">
        <v>602</v>
      </c>
      <c r="D1310" s="664" t="s">
        <v>2455</v>
      </c>
      <c r="E1310" s="663" t="s">
        <v>6922</v>
      </c>
      <c r="F1310" s="664" t="s">
        <v>6923</v>
      </c>
      <c r="G1310" s="663" t="s">
        <v>6579</v>
      </c>
      <c r="H1310" s="663" t="s">
        <v>6580</v>
      </c>
      <c r="I1310" s="665">
        <v>33650.15</v>
      </c>
      <c r="J1310" s="665">
        <v>3</v>
      </c>
      <c r="K1310" s="666">
        <v>100950.45000000001</v>
      </c>
    </row>
    <row r="1311" spans="1:11" ht="14.4" customHeight="1" x14ac:dyDescent="0.3">
      <c r="A1311" s="661" t="s">
        <v>580</v>
      </c>
      <c r="B1311" s="662" t="s">
        <v>581</v>
      </c>
      <c r="C1311" s="663" t="s">
        <v>602</v>
      </c>
      <c r="D1311" s="664" t="s">
        <v>2455</v>
      </c>
      <c r="E1311" s="663" t="s">
        <v>6922</v>
      </c>
      <c r="F1311" s="664" t="s">
        <v>6923</v>
      </c>
      <c r="G1311" s="663" t="s">
        <v>6581</v>
      </c>
      <c r="H1311" s="663" t="s">
        <v>6582</v>
      </c>
      <c r="I1311" s="665">
        <v>6840</v>
      </c>
      <c r="J1311" s="665">
        <v>3</v>
      </c>
      <c r="K1311" s="666">
        <v>20520</v>
      </c>
    </row>
    <row r="1312" spans="1:11" ht="14.4" customHeight="1" x14ac:dyDescent="0.3">
      <c r="A1312" s="661" t="s">
        <v>580</v>
      </c>
      <c r="B1312" s="662" t="s">
        <v>581</v>
      </c>
      <c r="C1312" s="663" t="s">
        <v>602</v>
      </c>
      <c r="D1312" s="664" t="s">
        <v>2455</v>
      </c>
      <c r="E1312" s="663" t="s">
        <v>6922</v>
      </c>
      <c r="F1312" s="664" t="s">
        <v>6923</v>
      </c>
      <c r="G1312" s="663" t="s">
        <v>6583</v>
      </c>
      <c r="H1312" s="663" t="s">
        <v>6584</v>
      </c>
      <c r="I1312" s="665">
        <v>23660.3</v>
      </c>
      <c r="J1312" s="665">
        <v>1</v>
      </c>
      <c r="K1312" s="666">
        <v>23660.3</v>
      </c>
    </row>
    <row r="1313" spans="1:11" ht="14.4" customHeight="1" x14ac:dyDescent="0.3">
      <c r="A1313" s="661" t="s">
        <v>580</v>
      </c>
      <c r="B1313" s="662" t="s">
        <v>581</v>
      </c>
      <c r="C1313" s="663" t="s">
        <v>602</v>
      </c>
      <c r="D1313" s="664" t="s">
        <v>2455</v>
      </c>
      <c r="E1313" s="663" t="s">
        <v>6922</v>
      </c>
      <c r="F1313" s="664" t="s">
        <v>6923</v>
      </c>
      <c r="G1313" s="663" t="s">
        <v>6585</v>
      </c>
      <c r="H1313" s="663" t="s">
        <v>6586</v>
      </c>
      <c r="I1313" s="665">
        <v>10997.89</v>
      </c>
      <c r="J1313" s="665">
        <v>1</v>
      </c>
      <c r="K1313" s="666">
        <v>10997.89</v>
      </c>
    </row>
    <row r="1314" spans="1:11" ht="14.4" customHeight="1" x14ac:dyDescent="0.3">
      <c r="A1314" s="661" t="s">
        <v>580</v>
      </c>
      <c r="B1314" s="662" t="s">
        <v>581</v>
      </c>
      <c r="C1314" s="663" t="s">
        <v>602</v>
      </c>
      <c r="D1314" s="664" t="s">
        <v>2455</v>
      </c>
      <c r="E1314" s="663" t="s">
        <v>6922</v>
      </c>
      <c r="F1314" s="664" t="s">
        <v>6923</v>
      </c>
      <c r="G1314" s="663" t="s">
        <v>6587</v>
      </c>
      <c r="H1314" s="663" t="s">
        <v>6588</v>
      </c>
      <c r="I1314" s="665">
        <v>27256.15</v>
      </c>
      <c r="J1314" s="665">
        <v>1</v>
      </c>
      <c r="K1314" s="666">
        <v>27256.15</v>
      </c>
    </row>
    <row r="1315" spans="1:11" ht="14.4" customHeight="1" x14ac:dyDescent="0.3">
      <c r="A1315" s="661" t="s">
        <v>580</v>
      </c>
      <c r="B1315" s="662" t="s">
        <v>581</v>
      </c>
      <c r="C1315" s="663" t="s">
        <v>602</v>
      </c>
      <c r="D1315" s="664" t="s">
        <v>2455</v>
      </c>
      <c r="E1315" s="663" t="s">
        <v>6922</v>
      </c>
      <c r="F1315" s="664" t="s">
        <v>6923</v>
      </c>
      <c r="G1315" s="663" t="s">
        <v>6589</v>
      </c>
      <c r="H1315" s="663" t="s">
        <v>6590</v>
      </c>
      <c r="I1315" s="665">
        <v>5750</v>
      </c>
      <c r="J1315" s="665">
        <v>2</v>
      </c>
      <c r="K1315" s="666">
        <v>11500</v>
      </c>
    </row>
    <row r="1316" spans="1:11" ht="14.4" customHeight="1" x14ac:dyDescent="0.3">
      <c r="A1316" s="661" t="s">
        <v>580</v>
      </c>
      <c r="B1316" s="662" t="s">
        <v>581</v>
      </c>
      <c r="C1316" s="663" t="s">
        <v>602</v>
      </c>
      <c r="D1316" s="664" t="s">
        <v>2455</v>
      </c>
      <c r="E1316" s="663" t="s">
        <v>6922</v>
      </c>
      <c r="F1316" s="664" t="s">
        <v>6923</v>
      </c>
      <c r="G1316" s="663" t="s">
        <v>6591</v>
      </c>
      <c r="H1316" s="663" t="s">
        <v>6592</v>
      </c>
      <c r="I1316" s="665">
        <v>3123</v>
      </c>
      <c r="J1316" s="665">
        <v>1</v>
      </c>
      <c r="K1316" s="666">
        <v>3123</v>
      </c>
    </row>
    <row r="1317" spans="1:11" ht="14.4" customHeight="1" x14ac:dyDescent="0.3">
      <c r="A1317" s="661" t="s">
        <v>580</v>
      </c>
      <c r="B1317" s="662" t="s">
        <v>581</v>
      </c>
      <c r="C1317" s="663" t="s">
        <v>602</v>
      </c>
      <c r="D1317" s="664" t="s">
        <v>2455</v>
      </c>
      <c r="E1317" s="663" t="s">
        <v>6922</v>
      </c>
      <c r="F1317" s="664" t="s">
        <v>6923</v>
      </c>
      <c r="G1317" s="663" t="s">
        <v>6593</v>
      </c>
      <c r="H1317" s="663" t="s">
        <v>6594</v>
      </c>
      <c r="I1317" s="665">
        <v>25500.100000000002</v>
      </c>
      <c r="J1317" s="665">
        <v>3</v>
      </c>
      <c r="K1317" s="666">
        <v>76500.3</v>
      </c>
    </row>
    <row r="1318" spans="1:11" ht="14.4" customHeight="1" x14ac:dyDescent="0.3">
      <c r="A1318" s="661" t="s">
        <v>580</v>
      </c>
      <c r="B1318" s="662" t="s">
        <v>581</v>
      </c>
      <c r="C1318" s="663" t="s">
        <v>602</v>
      </c>
      <c r="D1318" s="664" t="s">
        <v>2455</v>
      </c>
      <c r="E1318" s="663" t="s">
        <v>6922</v>
      </c>
      <c r="F1318" s="664" t="s">
        <v>6923</v>
      </c>
      <c r="G1318" s="663" t="s">
        <v>6595</v>
      </c>
      <c r="H1318" s="663" t="s">
        <v>6596</v>
      </c>
      <c r="I1318" s="665">
        <v>2264.35</v>
      </c>
      <c r="J1318" s="665">
        <v>1</v>
      </c>
      <c r="K1318" s="666">
        <v>2264.35</v>
      </c>
    </row>
    <row r="1319" spans="1:11" ht="14.4" customHeight="1" x14ac:dyDescent="0.3">
      <c r="A1319" s="661" t="s">
        <v>580</v>
      </c>
      <c r="B1319" s="662" t="s">
        <v>581</v>
      </c>
      <c r="C1319" s="663" t="s">
        <v>602</v>
      </c>
      <c r="D1319" s="664" t="s">
        <v>2455</v>
      </c>
      <c r="E1319" s="663" t="s">
        <v>6922</v>
      </c>
      <c r="F1319" s="664" t="s">
        <v>6923</v>
      </c>
      <c r="G1319" s="663" t="s">
        <v>6597</v>
      </c>
      <c r="H1319" s="663" t="s">
        <v>6598</v>
      </c>
      <c r="I1319" s="665">
        <v>9200</v>
      </c>
      <c r="J1319" s="665">
        <v>2</v>
      </c>
      <c r="K1319" s="666">
        <v>18400</v>
      </c>
    </row>
    <row r="1320" spans="1:11" ht="14.4" customHeight="1" x14ac:dyDescent="0.3">
      <c r="A1320" s="661" t="s">
        <v>580</v>
      </c>
      <c r="B1320" s="662" t="s">
        <v>581</v>
      </c>
      <c r="C1320" s="663" t="s">
        <v>602</v>
      </c>
      <c r="D1320" s="664" t="s">
        <v>2455</v>
      </c>
      <c r="E1320" s="663" t="s">
        <v>6922</v>
      </c>
      <c r="F1320" s="664" t="s">
        <v>6923</v>
      </c>
      <c r="G1320" s="663" t="s">
        <v>6599</v>
      </c>
      <c r="H1320" s="663" t="s">
        <v>6600</v>
      </c>
      <c r="I1320" s="665">
        <v>5000.2</v>
      </c>
      <c r="J1320" s="665">
        <v>1</v>
      </c>
      <c r="K1320" s="666">
        <v>5000.2</v>
      </c>
    </row>
    <row r="1321" spans="1:11" ht="14.4" customHeight="1" x14ac:dyDescent="0.3">
      <c r="A1321" s="661" t="s">
        <v>580</v>
      </c>
      <c r="B1321" s="662" t="s">
        <v>581</v>
      </c>
      <c r="C1321" s="663" t="s">
        <v>602</v>
      </c>
      <c r="D1321" s="664" t="s">
        <v>2455</v>
      </c>
      <c r="E1321" s="663" t="s">
        <v>6922</v>
      </c>
      <c r="F1321" s="664" t="s">
        <v>6923</v>
      </c>
      <c r="G1321" s="663" t="s">
        <v>6601</v>
      </c>
      <c r="H1321" s="663" t="s">
        <v>6602</v>
      </c>
      <c r="I1321" s="665">
        <v>3699.55</v>
      </c>
      <c r="J1321" s="665">
        <v>1</v>
      </c>
      <c r="K1321" s="666">
        <v>3699.55</v>
      </c>
    </row>
    <row r="1322" spans="1:11" ht="14.4" customHeight="1" x14ac:dyDescent="0.3">
      <c r="A1322" s="661" t="s">
        <v>580</v>
      </c>
      <c r="B1322" s="662" t="s">
        <v>581</v>
      </c>
      <c r="C1322" s="663" t="s">
        <v>602</v>
      </c>
      <c r="D1322" s="664" t="s">
        <v>2455</v>
      </c>
      <c r="E1322" s="663" t="s">
        <v>6922</v>
      </c>
      <c r="F1322" s="664" t="s">
        <v>6923</v>
      </c>
      <c r="G1322" s="663" t="s">
        <v>6603</v>
      </c>
      <c r="H1322" s="663" t="s">
        <v>6604</v>
      </c>
      <c r="I1322" s="665">
        <v>17867</v>
      </c>
      <c r="J1322" s="665">
        <v>2</v>
      </c>
      <c r="K1322" s="666">
        <v>35734</v>
      </c>
    </row>
    <row r="1323" spans="1:11" ht="14.4" customHeight="1" x14ac:dyDescent="0.3">
      <c r="A1323" s="661" t="s">
        <v>580</v>
      </c>
      <c r="B1323" s="662" t="s">
        <v>581</v>
      </c>
      <c r="C1323" s="663" t="s">
        <v>602</v>
      </c>
      <c r="D1323" s="664" t="s">
        <v>2455</v>
      </c>
      <c r="E1323" s="663" t="s">
        <v>6922</v>
      </c>
      <c r="F1323" s="664" t="s">
        <v>6923</v>
      </c>
      <c r="G1323" s="663" t="s">
        <v>6605</v>
      </c>
      <c r="H1323" s="663" t="s">
        <v>6606</v>
      </c>
      <c r="I1323" s="665">
        <v>17244.849999999999</v>
      </c>
      <c r="J1323" s="665">
        <v>1</v>
      </c>
      <c r="K1323" s="666">
        <v>17244.849999999999</v>
      </c>
    </row>
    <row r="1324" spans="1:11" ht="14.4" customHeight="1" x14ac:dyDescent="0.3">
      <c r="A1324" s="661" t="s">
        <v>580</v>
      </c>
      <c r="B1324" s="662" t="s">
        <v>581</v>
      </c>
      <c r="C1324" s="663" t="s">
        <v>602</v>
      </c>
      <c r="D1324" s="664" t="s">
        <v>2455</v>
      </c>
      <c r="E1324" s="663" t="s">
        <v>6922</v>
      </c>
      <c r="F1324" s="664" t="s">
        <v>6923</v>
      </c>
      <c r="G1324" s="663" t="s">
        <v>6607</v>
      </c>
      <c r="H1324" s="663" t="s">
        <v>6608</v>
      </c>
      <c r="I1324" s="665">
        <v>3699.5500000000006</v>
      </c>
      <c r="J1324" s="665">
        <v>5</v>
      </c>
      <c r="K1324" s="666">
        <v>18497.75</v>
      </c>
    </row>
    <row r="1325" spans="1:11" ht="14.4" customHeight="1" x14ac:dyDescent="0.3">
      <c r="A1325" s="661" t="s">
        <v>580</v>
      </c>
      <c r="B1325" s="662" t="s">
        <v>581</v>
      </c>
      <c r="C1325" s="663" t="s">
        <v>602</v>
      </c>
      <c r="D1325" s="664" t="s">
        <v>2455</v>
      </c>
      <c r="E1325" s="663" t="s">
        <v>6922</v>
      </c>
      <c r="F1325" s="664" t="s">
        <v>6923</v>
      </c>
      <c r="G1325" s="663" t="s">
        <v>6609</v>
      </c>
      <c r="H1325" s="663" t="s">
        <v>6610</v>
      </c>
      <c r="I1325" s="665">
        <v>6900</v>
      </c>
      <c r="J1325" s="665">
        <v>2</v>
      </c>
      <c r="K1325" s="666">
        <v>13800</v>
      </c>
    </row>
    <row r="1326" spans="1:11" ht="14.4" customHeight="1" x14ac:dyDescent="0.3">
      <c r="A1326" s="661" t="s">
        <v>580</v>
      </c>
      <c r="B1326" s="662" t="s">
        <v>581</v>
      </c>
      <c r="C1326" s="663" t="s">
        <v>602</v>
      </c>
      <c r="D1326" s="664" t="s">
        <v>2455</v>
      </c>
      <c r="E1326" s="663" t="s">
        <v>6922</v>
      </c>
      <c r="F1326" s="664" t="s">
        <v>6923</v>
      </c>
      <c r="G1326" s="663" t="s">
        <v>6611</v>
      </c>
      <c r="H1326" s="663" t="s">
        <v>6612</v>
      </c>
      <c r="I1326" s="665">
        <v>8027.68</v>
      </c>
      <c r="J1326" s="665">
        <v>1</v>
      </c>
      <c r="K1326" s="666">
        <v>8027.68</v>
      </c>
    </row>
    <row r="1327" spans="1:11" ht="14.4" customHeight="1" x14ac:dyDescent="0.3">
      <c r="A1327" s="661" t="s">
        <v>580</v>
      </c>
      <c r="B1327" s="662" t="s">
        <v>581</v>
      </c>
      <c r="C1327" s="663" t="s">
        <v>602</v>
      </c>
      <c r="D1327" s="664" t="s">
        <v>2455</v>
      </c>
      <c r="E1327" s="663" t="s">
        <v>6922</v>
      </c>
      <c r="F1327" s="664" t="s">
        <v>6923</v>
      </c>
      <c r="G1327" s="663" t="s">
        <v>6613</v>
      </c>
      <c r="H1327" s="663" t="s">
        <v>6614</v>
      </c>
      <c r="I1327" s="665">
        <v>8027.68</v>
      </c>
      <c r="J1327" s="665">
        <v>1</v>
      </c>
      <c r="K1327" s="666">
        <v>8027.68</v>
      </c>
    </row>
    <row r="1328" spans="1:11" ht="14.4" customHeight="1" x14ac:dyDescent="0.3">
      <c r="A1328" s="661" t="s">
        <v>580</v>
      </c>
      <c r="B1328" s="662" t="s">
        <v>581</v>
      </c>
      <c r="C1328" s="663" t="s">
        <v>602</v>
      </c>
      <c r="D1328" s="664" t="s">
        <v>2455</v>
      </c>
      <c r="E1328" s="663" t="s">
        <v>6922</v>
      </c>
      <c r="F1328" s="664" t="s">
        <v>6923</v>
      </c>
      <c r="G1328" s="663" t="s">
        <v>6615</v>
      </c>
      <c r="H1328" s="663" t="s">
        <v>6616</v>
      </c>
      <c r="I1328" s="665">
        <v>8027.68</v>
      </c>
      <c r="J1328" s="665">
        <v>1</v>
      </c>
      <c r="K1328" s="666">
        <v>8027.68</v>
      </c>
    </row>
    <row r="1329" spans="1:11" ht="14.4" customHeight="1" x14ac:dyDescent="0.3">
      <c r="A1329" s="661" t="s">
        <v>580</v>
      </c>
      <c r="B1329" s="662" t="s">
        <v>581</v>
      </c>
      <c r="C1329" s="663" t="s">
        <v>602</v>
      </c>
      <c r="D1329" s="664" t="s">
        <v>2455</v>
      </c>
      <c r="E1329" s="663" t="s">
        <v>6922</v>
      </c>
      <c r="F1329" s="664" t="s">
        <v>6923</v>
      </c>
      <c r="G1329" s="663" t="s">
        <v>6617</v>
      </c>
      <c r="H1329" s="663" t="s">
        <v>6618</v>
      </c>
      <c r="I1329" s="665">
        <v>7836.1</v>
      </c>
      <c r="J1329" s="665">
        <v>1</v>
      </c>
      <c r="K1329" s="666">
        <v>7836.1</v>
      </c>
    </row>
    <row r="1330" spans="1:11" ht="14.4" customHeight="1" x14ac:dyDescent="0.3">
      <c r="A1330" s="661" t="s">
        <v>580</v>
      </c>
      <c r="B1330" s="662" t="s">
        <v>581</v>
      </c>
      <c r="C1330" s="663" t="s">
        <v>602</v>
      </c>
      <c r="D1330" s="664" t="s">
        <v>2455</v>
      </c>
      <c r="E1330" s="663" t="s">
        <v>6922</v>
      </c>
      <c r="F1330" s="664" t="s">
        <v>6923</v>
      </c>
      <c r="G1330" s="663" t="s">
        <v>6619</v>
      </c>
      <c r="H1330" s="663" t="s">
        <v>6620</v>
      </c>
      <c r="I1330" s="665">
        <v>14093.25</v>
      </c>
      <c r="J1330" s="665">
        <v>1</v>
      </c>
      <c r="K1330" s="666">
        <v>14093.25</v>
      </c>
    </row>
    <row r="1331" spans="1:11" ht="14.4" customHeight="1" x14ac:dyDescent="0.3">
      <c r="A1331" s="661" t="s">
        <v>580</v>
      </c>
      <c r="B1331" s="662" t="s">
        <v>581</v>
      </c>
      <c r="C1331" s="663" t="s">
        <v>602</v>
      </c>
      <c r="D1331" s="664" t="s">
        <v>2455</v>
      </c>
      <c r="E1331" s="663" t="s">
        <v>6922</v>
      </c>
      <c r="F1331" s="664" t="s">
        <v>6923</v>
      </c>
      <c r="G1331" s="663" t="s">
        <v>6621</v>
      </c>
      <c r="H1331" s="663" t="s">
        <v>6622</v>
      </c>
      <c r="I1331" s="665">
        <v>6900</v>
      </c>
      <c r="J1331" s="665">
        <v>1</v>
      </c>
      <c r="K1331" s="666">
        <v>6900</v>
      </c>
    </row>
    <row r="1332" spans="1:11" ht="14.4" customHeight="1" x14ac:dyDescent="0.3">
      <c r="A1332" s="661" t="s">
        <v>580</v>
      </c>
      <c r="B1332" s="662" t="s">
        <v>581</v>
      </c>
      <c r="C1332" s="663" t="s">
        <v>602</v>
      </c>
      <c r="D1332" s="664" t="s">
        <v>2455</v>
      </c>
      <c r="E1332" s="663" t="s">
        <v>6922</v>
      </c>
      <c r="F1332" s="664" t="s">
        <v>6923</v>
      </c>
      <c r="G1332" s="663" t="s">
        <v>6623</v>
      </c>
      <c r="H1332" s="663" t="s">
        <v>6624</v>
      </c>
      <c r="I1332" s="665">
        <v>13800</v>
      </c>
      <c r="J1332" s="665">
        <v>2</v>
      </c>
      <c r="K1332" s="666">
        <v>27600</v>
      </c>
    </row>
    <row r="1333" spans="1:11" ht="14.4" customHeight="1" x14ac:dyDescent="0.3">
      <c r="A1333" s="661" t="s">
        <v>580</v>
      </c>
      <c r="B1333" s="662" t="s">
        <v>581</v>
      </c>
      <c r="C1333" s="663" t="s">
        <v>602</v>
      </c>
      <c r="D1333" s="664" t="s">
        <v>2455</v>
      </c>
      <c r="E1333" s="663" t="s">
        <v>6922</v>
      </c>
      <c r="F1333" s="664" t="s">
        <v>6923</v>
      </c>
      <c r="G1333" s="663" t="s">
        <v>6625</v>
      </c>
      <c r="H1333" s="663" t="s">
        <v>6626</v>
      </c>
      <c r="I1333" s="665">
        <v>4189.97</v>
      </c>
      <c r="J1333" s="665">
        <v>1</v>
      </c>
      <c r="K1333" s="666">
        <v>4189.97</v>
      </c>
    </row>
    <row r="1334" spans="1:11" ht="14.4" customHeight="1" x14ac:dyDescent="0.3">
      <c r="A1334" s="661" t="s">
        <v>580</v>
      </c>
      <c r="B1334" s="662" t="s">
        <v>581</v>
      </c>
      <c r="C1334" s="663" t="s">
        <v>602</v>
      </c>
      <c r="D1334" s="664" t="s">
        <v>2455</v>
      </c>
      <c r="E1334" s="663" t="s">
        <v>6922</v>
      </c>
      <c r="F1334" s="664" t="s">
        <v>6923</v>
      </c>
      <c r="G1334" s="663" t="s">
        <v>6627</v>
      </c>
      <c r="H1334" s="663" t="s">
        <v>6628</v>
      </c>
      <c r="I1334" s="665">
        <v>13800</v>
      </c>
      <c r="J1334" s="665">
        <v>1</v>
      </c>
      <c r="K1334" s="666">
        <v>13800</v>
      </c>
    </row>
    <row r="1335" spans="1:11" ht="14.4" customHeight="1" x14ac:dyDescent="0.3">
      <c r="A1335" s="661" t="s">
        <v>580</v>
      </c>
      <c r="B1335" s="662" t="s">
        <v>581</v>
      </c>
      <c r="C1335" s="663" t="s">
        <v>602</v>
      </c>
      <c r="D1335" s="664" t="s">
        <v>2455</v>
      </c>
      <c r="E1335" s="663" t="s">
        <v>6922</v>
      </c>
      <c r="F1335" s="664" t="s">
        <v>6923</v>
      </c>
      <c r="G1335" s="663" t="s">
        <v>6629</v>
      </c>
      <c r="H1335" s="663" t="s">
        <v>6630</v>
      </c>
      <c r="I1335" s="665">
        <v>0.3</v>
      </c>
      <c r="J1335" s="665">
        <v>1</v>
      </c>
      <c r="K1335" s="666">
        <v>0.3</v>
      </c>
    </row>
    <row r="1336" spans="1:11" ht="14.4" customHeight="1" x14ac:dyDescent="0.3">
      <c r="A1336" s="661" t="s">
        <v>580</v>
      </c>
      <c r="B1336" s="662" t="s">
        <v>581</v>
      </c>
      <c r="C1336" s="663" t="s">
        <v>602</v>
      </c>
      <c r="D1336" s="664" t="s">
        <v>2455</v>
      </c>
      <c r="E1336" s="663" t="s">
        <v>6922</v>
      </c>
      <c r="F1336" s="664" t="s">
        <v>6923</v>
      </c>
      <c r="G1336" s="663" t="s">
        <v>6631</v>
      </c>
      <c r="H1336" s="663" t="s">
        <v>6632</v>
      </c>
      <c r="I1336" s="665">
        <v>0.3</v>
      </c>
      <c r="J1336" s="665">
        <v>1</v>
      </c>
      <c r="K1336" s="666">
        <v>0.3</v>
      </c>
    </row>
    <row r="1337" spans="1:11" ht="14.4" customHeight="1" x14ac:dyDescent="0.3">
      <c r="A1337" s="661" t="s">
        <v>580</v>
      </c>
      <c r="B1337" s="662" t="s">
        <v>581</v>
      </c>
      <c r="C1337" s="663" t="s">
        <v>602</v>
      </c>
      <c r="D1337" s="664" t="s">
        <v>2455</v>
      </c>
      <c r="E1337" s="663" t="s">
        <v>6922</v>
      </c>
      <c r="F1337" s="664" t="s">
        <v>6923</v>
      </c>
      <c r="G1337" s="663" t="s">
        <v>6633</v>
      </c>
      <c r="H1337" s="663" t="s">
        <v>6634</v>
      </c>
      <c r="I1337" s="665">
        <v>0.4</v>
      </c>
      <c r="J1337" s="665">
        <v>1</v>
      </c>
      <c r="K1337" s="666">
        <v>0.4</v>
      </c>
    </row>
    <row r="1338" spans="1:11" ht="14.4" customHeight="1" x14ac:dyDescent="0.3">
      <c r="A1338" s="661" t="s">
        <v>580</v>
      </c>
      <c r="B1338" s="662" t="s">
        <v>581</v>
      </c>
      <c r="C1338" s="663" t="s">
        <v>602</v>
      </c>
      <c r="D1338" s="664" t="s">
        <v>2455</v>
      </c>
      <c r="E1338" s="663" t="s">
        <v>6922</v>
      </c>
      <c r="F1338" s="664" t="s">
        <v>6923</v>
      </c>
      <c r="G1338" s="663" t="s">
        <v>6635</v>
      </c>
      <c r="H1338" s="663" t="s">
        <v>6636</v>
      </c>
      <c r="I1338" s="665">
        <v>0.3</v>
      </c>
      <c r="J1338" s="665">
        <v>1</v>
      </c>
      <c r="K1338" s="666">
        <v>0.3</v>
      </c>
    </row>
    <row r="1339" spans="1:11" ht="14.4" customHeight="1" x14ac:dyDescent="0.3">
      <c r="A1339" s="661" t="s">
        <v>580</v>
      </c>
      <c r="B1339" s="662" t="s">
        <v>581</v>
      </c>
      <c r="C1339" s="663" t="s">
        <v>602</v>
      </c>
      <c r="D1339" s="664" t="s">
        <v>2455</v>
      </c>
      <c r="E1339" s="663" t="s">
        <v>6922</v>
      </c>
      <c r="F1339" s="664" t="s">
        <v>6923</v>
      </c>
      <c r="G1339" s="663" t="s">
        <v>6637</v>
      </c>
      <c r="H1339" s="663" t="s">
        <v>6638</v>
      </c>
      <c r="I1339" s="665">
        <v>0.3</v>
      </c>
      <c r="J1339" s="665">
        <v>1</v>
      </c>
      <c r="K1339" s="666">
        <v>0.3</v>
      </c>
    </row>
    <row r="1340" spans="1:11" ht="14.4" customHeight="1" x14ac:dyDescent="0.3">
      <c r="A1340" s="661" t="s">
        <v>580</v>
      </c>
      <c r="B1340" s="662" t="s">
        <v>581</v>
      </c>
      <c r="C1340" s="663" t="s">
        <v>602</v>
      </c>
      <c r="D1340" s="664" t="s">
        <v>2455</v>
      </c>
      <c r="E1340" s="663" t="s">
        <v>6922</v>
      </c>
      <c r="F1340" s="664" t="s">
        <v>6923</v>
      </c>
      <c r="G1340" s="663" t="s">
        <v>6639</v>
      </c>
      <c r="H1340" s="663" t="s">
        <v>6640</v>
      </c>
      <c r="I1340" s="665">
        <v>0.4</v>
      </c>
      <c r="J1340" s="665">
        <v>1</v>
      </c>
      <c r="K1340" s="666">
        <v>0.4</v>
      </c>
    </row>
    <row r="1341" spans="1:11" ht="14.4" customHeight="1" x14ac:dyDescent="0.3">
      <c r="A1341" s="661" t="s">
        <v>580</v>
      </c>
      <c r="B1341" s="662" t="s">
        <v>581</v>
      </c>
      <c r="C1341" s="663" t="s">
        <v>602</v>
      </c>
      <c r="D1341" s="664" t="s">
        <v>2455</v>
      </c>
      <c r="E1341" s="663" t="s">
        <v>6922</v>
      </c>
      <c r="F1341" s="664" t="s">
        <v>6923</v>
      </c>
      <c r="G1341" s="663" t="s">
        <v>6641</v>
      </c>
      <c r="H1341" s="663" t="s">
        <v>6642</v>
      </c>
      <c r="I1341" s="665">
        <v>5750</v>
      </c>
      <c r="J1341" s="665">
        <v>1</v>
      </c>
      <c r="K1341" s="666">
        <v>5750</v>
      </c>
    </row>
    <row r="1342" spans="1:11" ht="14.4" customHeight="1" x14ac:dyDescent="0.3">
      <c r="A1342" s="661" t="s">
        <v>580</v>
      </c>
      <c r="B1342" s="662" t="s">
        <v>581</v>
      </c>
      <c r="C1342" s="663" t="s">
        <v>602</v>
      </c>
      <c r="D1342" s="664" t="s">
        <v>2455</v>
      </c>
      <c r="E1342" s="663" t="s">
        <v>6922</v>
      </c>
      <c r="F1342" s="664" t="s">
        <v>6923</v>
      </c>
      <c r="G1342" s="663" t="s">
        <v>6643</v>
      </c>
      <c r="H1342" s="663" t="s">
        <v>6644</v>
      </c>
      <c r="I1342" s="665">
        <v>5750</v>
      </c>
      <c r="J1342" s="665">
        <v>2</v>
      </c>
      <c r="K1342" s="666">
        <v>11500</v>
      </c>
    </row>
    <row r="1343" spans="1:11" ht="14.4" customHeight="1" x14ac:dyDescent="0.3">
      <c r="A1343" s="661" t="s">
        <v>580</v>
      </c>
      <c r="B1343" s="662" t="s">
        <v>581</v>
      </c>
      <c r="C1343" s="663" t="s">
        <v>602</v>
      </c>
      <c r="D1343" s="664" t="s">
        <v>2455</v>
      </c>
      <c r="E1343" s="663" t="s">
        <v>6922</v>
      </c>
      <c r="F1343" s="664" t="s">
        <v>6923</v>
      </c>
      <c r="G1343" s="663" t="s">
        <v>6645</v>
      </c>
      <c r="H1343" s="663" t="s">
        <v>6646</v>
      </c>
      <c r="I1343" s="665">
        <v>11500</v>
      </c>
      <c r="J1343" s="665">
        <v>1</v>
      </c>
      <c r="K1343" s="666">
        <v>11500</v>
      </c>
    </row>
    <row r="1344" spans="1:11" ht="14.4" customHeight="1" x14ac:dyDescent="0.3">
      <c r="A1344" s="661" t="s">
        <v>580</v>
      </c>
      <c r="B1344" s="662" t="s">
        <v>581</v>
      </c>
      <c r="C1344" s="663" t="s">
        <v>602</v>
      </c>
      <c r="D1344" s="664" t="s">
        <v>2455</v>
      </c>
      <c r="E1344" s="663" t="s">
        <v>6922</v>
      </c>
      <c r="F1344" s="664" t="s">
        <v>6923</v>
      </c>
      <c r="G1344" s="663" t="s">
        <v>6647</v>
      </c>
      <c r="H1344" s="663" t="s">
        <v>6648</v>
      </c>
      <c r="I1344" s="665">
        <v>5750</v>
      </c>
      <c r="J1344" s="665">
        <v>1</v>
      </c>
      <c r="K1344" s="666">
        <v>5750</v>
      </c>
    </row>
    <row r="1345" spans="1:11" ht="14.4" customHeight="1" x14ac:dyDescent="0.3">
      <c r="A1345" s="661" t="s">
        <v>580</v>
      </c>
      <c r="B1345" s="662" t="s">
        <v>581</v>
      </c>
      <c r="C1345" s="663" t="s">
        <v>602</v>
      </c>
      <c r="D1345" s="664" t="s">
        <v>2455</v>
      </c>
      <c r="E1345" s="663" t="s">
        <v>6922</v>
      </c>
      <c r="F1345" s="664" t="s">
        <v>6923</v>
      </c>
      <c r="G1345" s="663" t="s">
        <v>6649</v>
      </c>
      <c r="H1345" s="663" t="s">
        <v>6650</v>
      </c>
      <c r="I1345" s="665">
        <v>5750</v>
      </c>
      <c r="J1345" s="665">
        <v>1</v>
      </c>
      <c r="K1345" s="666">
        <v>5750</v>
      </c>
    </row>
    <row r="1346" spans="1:11" ht="14.4" customHeight="1" x14ac:dyDescent="0.3">
      <c r="A1346" s="661" t="s">
        <v>580</v>
      </c>
      <c r="B1346" s="662" t="s">
        <v>581</v>
      </c>
      <c r="C1346" s="663" t="s">
        <v>602</v>
      </c>
      <c r="D1346" s="664" t="s">
        <v>2455</v>
      </c>
      <c r="E1346" s="663" t="s">
        <v>6922</v>
      </c>
      <c r="F1346" s="664" t="s">
        <v>6923</v>
      </c>
      <c r="G1346" s="663" t="s">
        <v>6651</v>
      </c>
      <c r="H1346" s="663" t="s">
        <v>6652</v>
      </c>
      <c r="I1346" s="665">
        <v>11500</v>
      </c>
      <c r="J1346" s="665">
        <v>1</v>
      </c>
      <c r="K1346" s="666">
        <v>11500</v>
      </c>
    </row>
    <row r="1347" spans="1:11" ht="14.4" customHeight="1" x14ac:dyDescent="0.3">
      <c r="A1347" s="661" t="s">
        <v>580</v>
      </c>
      <c r="B1347" s="662" t="s">
        <v>581</v>
      </c>
      <c r="C1347" s="663" t="s">
        <v>602</v>
      </c>
      <c r="D1347" s="664" t="s">
        <v>2455</v>
      </c>
      <c r="E1347" s="663" t="s">
        <v>6922</v>
      </c>
      <c r="F1347" s="664" t="s">
        <v>6923</v>
      </c>
      <c r="G1347" s="663" t="s">
        <v>6653</v>
      </c>
      <c r="H1347" s="663" t="s">
        <v>6654</v>
      </c>
      <c r="I1347" s="665">
        <v>11500</v>
      </c>
      <c r="J1347" s="665">
        <v>1</v>
      </c>
      <c r="K1347" s="666">
        <v>11500</v>
      </c>
    </row>
    <row r="1348" spans="1:11" ht="14.4" customHeight="1" x14ac:dyDescent="0.3">
      <c r="A1348" s="661" t="s">
        <v>580</v>
      </c>
      <c r="B1348" s="662" t="s">
        <v>581</v>
      </c>
      <c r="C1348" s="663" t="s">
        <v>602</v>
      </c>
      <c r="D1348" s="664" t="s">
        <v>2455</v>
      </c>
      <c r="E1348" s="663" t="s">
        <v>6922</v>
      </c>
      <c r="F1348" s="664" t="s">
        <v>6923</v>
      </c>
      <c r="G1348" s="663" t="s">
        <v>6655</v>
      </c>
      <c r="H1348" s="663" t="s">
        <v>6656</v>
      </c>
      <c r="I1348" s="665">
        <v>5750</v>
      </c>
      <c r="J1348" s="665">
        <v>2</v>
      </c>
      <c r="K1348" s="666">
        <v>11500</v>
      </c>
    </row>
    <row r="1349" spans="1:11" ht="14.4" customHeight="1" x14ac:dyDescent="0.3">
      <c r="A1349" s="661" t="s">
        <v>580</v>
      </c>
      <c r="B1349" s="662" t="s">
        <v>581</v>
      </c>
      <c r="C1349" s="663" t="s">
        <v>602</v>
      </c>
      <c r="D1349" s="664" t="s">
        <v>2455</v>
      </c>
      <c r="E1349" s="663" t="s">
        <v>6922</v>
      </c>
      <c r="F1349" s="664" t="s">
        <v>6923</v>
      </c>
      <c r="G1349" s="663" t="s">
        <v>6657</v>
      </c>
      <c r="H1349" s="663" t="s">
        <v>6658</v>
      </c>
      <c r="I1349" s="665">
        <v>5750</v>
      </c>
      <c r="J1349" s="665">
        <v>1</v>
      </c>
      <c r="K1349" s="666">
        <v>5750</v>
      </c>
    </row>
    <row r="1350" spans="1:11" ht="14.4" customHeight="1" x14ac:dyDescent="0.3">
      <c r="A1350" s="661" t="s">
        <v>580</v>
      </c>
      <c r="B1350" s="662" t="s">
        <v>581</v>
      </c>
      <c r="C1350" s="663" t="s">
        <v>602</v>
      </c>
      <c r="D1350" s="664" t="s">
        <v>2455</v>
      </c>
      <c r="E1350" s="663" t="s">
        <v>6922</v>
      </c>
      <c r="F1350" s="664" t="s">
        <v>6923</v>
      </c>
      <c r="G1350" s="663" t="s">
        <v>6659</v>
      </c>
      <c r="H1350" s="663" t="s">
        <v>6660</v>
      </c>
      <c r="I1350" s="665">
        <v>11500</v>
      </c>
      <c r="J1350" s="665">
        <v>1</v>
      </c>
      <c r="K1350" s="666">
        <v>11500</v>
      </c>
    </row>
    <row r="1351" spans="1:11" ht="14.4" customHeight="1" x14ac:dyDescent="0.3">
      <c r="A1351" s="661" t="s">
        <v>580</v>
      </c>
      <c r="B1351" s="662" t="s">
        <v>581</v>
      </c>
      <c r="C1351" s="663" t="s">
        <v>602</v>
      </c>
      <c r="D1351" s="664" t="s">
        <v>2455</v>
      </c>
      <c r="E1351" s="663" t="s">
        <v>6922</v>
      </c>
      <c r="F1351" s="664" t="s">
        <v>6923</v>
      </c>
      <c r="G1351" s="663" t="s">
        <v>6661</v>
      </c>
      <c r="H1351" s="663" t="s">
        <v>6662</v>
      </c>
      <c r="I1351" s="665">
        <v>11500</v>
      </c>
      <c r="J1351" s="665">
        <v>1</v>
      </c>
      <c r="K1351" s="666">
        <v>11500</v>
      </c>
    </row>
    <row r="1352" spans="1:11" ht="14.4" customHeight="1" x14ac:dyDescent="0.3">
      <c r="A1352" s="661" t="s">
        <v>580</v>
      </c>
      <c r="B1352" s="662" t="s">
        <v>581</v>
      </c>
      <c r="C1352" s="663" t="s">
        <v>602</v>
      </c>
      <c r="D1352" s="664" t="s">
        <v>2455</v>
      </c>
      <c r="E1352" s="663" t="s">
        <v>6922</v>
      </c>
      <c r="F1352" s="664" t="s">
        <v>6923</v>
      </c>
      <c r="G1352" s="663" t="s">
        <v>6663</v>
      </c>
      <c r="H1352" s="663" t="s">
        <v>6664</v>
      </c>
      <c r="I1352" s="665">
        <v>5750</v>
      </c>
      <c r="J1352" s="665">
        <v>1</v>
      </c>
      <c r="K1352" s="666">
        <v>5750</v>
      </c>
    </row>
    <row r="1353" spans="1:11" ht="14.4" customHeight="1" x14ac:dyDescent="0.3">
      <c r="A1353" s="661" t="s">
        <v>580</v>
      </c>
      <c r="B1353" s="662" t="s">
        <v>581</v>
      </c>
      <c r="C1353" s="663" t="s">
        <v>602</v>
      </c>
      <c r="D1353" s="664" t="s">
        <v>2455</v>
      </c>
      <c r="E1353" s="663" t="s">
        <v>6922</v>
      </c>
      <c r="F1353" s="664" t="s">
        <v>6923</v>
      </c>
      <c r="G1353" s="663" t="s">
        <v>6665</v>
      </c>
      <c r="H1353" s="663" t="s">
        <v>6666</v>
      </c>
      <c r="I1353" s="665">
        <v>5750</v>
      </c>
      <c r="J1353" s="665">
        <v>1</v>
      </c>
      <c r="K1353" s="666">
        <v>5750</v>
      </c>
    </row>
    <row r="1354" spans="1:11" ht="14.4" customHeight="1" x14ac:dyDescent="0.3">
      <c r="A1354" s="661" t="s">
        <v>580</v>
      </c>
      <c r="B1354" s="662" t="s">
        <v>581</v>
      </c>
      <c r="C1354" s="663" t="s">
        <v>602</v>
      </c>
      <c r="D1354" s="664" t="s">
        <v>2455</v>
      </c>
      <c r="E1354" s="663" t="s">
        <v>6922</v>
      </c>
      <c r="F1354" s="664" t="s">
        <v>6923</v>
      </c>
      <c r="G1354" s="663" t="s">
        <v>6667</v>
      </c>
      <c r="H1354" s="663" t="s">
        <v>6668</v>
      </c>
      <c r="I1354" s="665">
        <v>23660.3</v>
      </c>
      <c r="J1354" s="665">
        <v>1</v>
      </c>
      <c r="K1354" s="666">
        <v>23660.3</v>
      </c>
    </row>
    <row r="1355" spans="1:11" ht="14.4" customHeight="1" x14ac:dyDescent="0.3">
      <c r="A1355" s="661" t="s">
        <v>580</v>
      </c>
      <c r="B1355" s="662" t="s">
        <v>581</v>
      </c>
      <c r="C1355" s="663" t="s">
        <v>602</v>
      </c>
      <c r="D1355" s="664" t="s">
        <v>2455</v>
      </c>
      <c r="E1355" s="663" t="s">
        <v>6922</v>
      </c>
      <c r="F1355" s="664" t="s">
        <v>6923</v>
      </c>
      <c r="G1355" s="663" t="s">
        <v>6669</v>
      </c>
      <c r="H1355" s="663" t="s">
        <v>6670</v>
      </c>
      <c r="I1355" s="665">
        <v>9013.39</v>
      </c>
      <c r="J1355" s="665">
        <v>2</v>
      </c>
      <c r="K1355" s="666">
        <v>18026.78</v>
      </c>
    </row>
    <row r="1356" spans="1:11" ht="14.4" customHeight="1" x14ac:dyDescent="0.3">
      <c r="A1356" s="661" t="s">
        <v>580</v>
      </c>
      <c r="B1356" s="662" t="s">
        <v>581</v>
      </c>
      <c r="C1356" s="663" t="s">
        <v>602</v>
      </c>
      <c r="D1356" s="664" t="s">
        <v>2455</v>
      </c>
      <c r="E1356" s="663" t="s">
        <v>6922</v>
      </c>
      <c r="F1356" s="664" t="s">
        <v>6923</v>
      </c>
      <c r="G1356" s="663" t="s">
        <v>6671</v>
      </c>
      <c r="H1356" s="663" t="s">
        <v>6672</v>
      </c>
      <c r="I1356" s="665">
        <v>9013.39</v>
      </c>
      <c r="J1356" s="665">
        <v>1</v>
      </c>
      <c r="K1356" s="666">
        <v>9013.39</v>
      </c>
    </row>
    <row r="1357" spans="1:11" ht="14.4" customHeight="1" x14ac:dyDescent="0.3">
      <c r="A1357" s="661" t="s">
        <v>580</v>
      </c>
      <c r="B1357" s="662" t="s">
        <v>581</v>
      </c>
      <c r="C1357" s="663" t="s">
        <v>602</v>
      </c>
      <c r="D1357" s="664" t="s">
        <v>2455</v>
      </c>
      <c r="E1357" s="663" t="s">
        <v>6922</v>
      </c>
      <c r="F1357" s="664" t="s">
        <v>6923</v>
      </c>
      <c r="G1357" s="663" t="s">
        <v>6673</v>
      </c>
      <c r="H1357" s="663" t="s">
        <v>6674</v>
      </c>
      <c r="I1357" s="665">
        <v>2611.7399999999998</v>
      </c>
      <c r="J1357" s="665">
        <v>1</v>
      </c>
      <c r="K1357" s="666">
        <v>2611.7399999999998</v>
      </c>
    </row>
    <row r="1358" spans="1:11" ht="14.4" customHeight="1" x14ac:dyDescent="0.3">
      <c r="A1358" s="661" t="s">
        <v>580</v>
      </c>
      <c r="B1358" s="662" t="s">
        <v>581</v>
      </c>
      <c r="C1358" s="663" t="s">
        <v>602</v>
      </c>
      <c r="D1358" s="664" t="s">
        <v>2455</v>
      </c>
      <c r="E1358" s="663" t="s">
        <v>6922</v>
      </c>
      <c r="F1358" s="664" t="s">
        <v>6923</v>
      </c>
      <c r="G1358" s="663" t="s">
        <v>6675</v>
      </c>
      <c r="H1358" s="663" t="s">
        <v>6676</v>
      </c>
      <c r="I1358" s="665">
        <v>5557.2</v>
      </c>
      <c r="J1358" s="665">
        <v>1</v>
      </c>
      <c r="K1358" s="666">
        <v>5557.2</v>
      </c>
    </row>
    <row r="1359" spans="1:11" ht="14.4" customHeight="1" x14ac:dyDescent="0.3">
      <c r="A1359" s="661" t="s">
        <v>580</v>
      </c>
      <c r="B1359" s="662" t="s">
        <v>581</v>
      </c>
      <c r="C1359" s="663" t="s">
        <v>602</v>
      </c>
      <c r="D1359" s="664" t="s">
        <v>2455</v>
      </c>
      <c r="E1359" s="663" t="s">
        <v>6922</v>
      </c>
      <c r="F1359" s="664" t="s">
        <v>6923</v>
      </c>
      <c r="G1359" s="663" t="s">
        <v>6677</v>
      </c>
      <c r="H1359" s="663" t="s">
        <v>6678</v>
      </c>
      <c r="I1359" s="665">
        <v>19899.599999999999</v>
      </c>
      <c r="J1359" s="665">
        <v>1</v>
      </c>
      <c r="K1359" s="666">
        <v>19899.599999999999</v>
      </c>
    </row>
    <row r="1360" spans="1:11" ht="14.4" customHeight="1" x14ac:dyDescent="0.3">
      <c r="A1360" s="661" t="s">
        <v>580</v>
      </c>
      <c r="B1360" s="662" t="s">
        <v>581</v>
      </c>
      <c r="C1360" s="663" t="s">
        <v>602</v>
      </c>
      <c r="D1360" s="664" t="s">
        <v>2455</v>
      </c>
      <c r="E1360" s="663" t="s">
        <v>6922</v>
      </c>
      <c r="F1360" s="664" t="s">
        <v>6923</v>
      </c>
      <c r="G1360" s="663" t="s">
        <v>6679</v>
      </c>
      <c r="H1360" s="663" t="s">
        <v>6680</v>
      </c>
      <c r="I1360" s="665">
        <v>6900</v>
      </c>
      <c r="J1360" s="665">
        <v>4</v>
      </c>
      <c r="K1360" s="666">
        <v>27600</v>
      </c>
    </row>
    <row r="1361" spans="1:11" ht="14.4" customHeight="1" x14ac:dyDescent="0.3">
      <c r="A1361" s="661" t="s">
        <v>580</v>
      </c>
      <c r="B1361" s="662" t="s">
        <v>581</v>
      </c>
      <c r="C1361" s="663" t="s">
        <v>602</v>
      </c>
      <c r="D1361" s="664" t="s">
        <v>2455</v>
      </c>
      <c r="E1361" s="663" t="s">
        <v>6922</v>
      </c>
      <c r="F1361" s="664" t="s">
        <v>6923</v>
      </c>
      <c r="G1361" s="663" t="s">
        <v>6681</v>
      </c>
      <c r="H1361" s="663" t="s">
        <v>6682</v>
      </c>
      <c r="I1361" s="665">
        <v>8988.42</v>
      </c>
      <c r="J1361" s="665">
        <v>1</v>
      </c>
      <c r="K1361" s="666">
        <v>8988.42</v>
      </c>
    </row>
    <row r="1362" spans="1:11" ht="14.4" customHeight="1" x14ac:dyDescent="0.3">
      <c r="A1362" s="661" t="s">
        <v>580</v>
      </c>
      <c r="B1362" s="662" t="s">
        <v>581</v>
      </c>
      <c r="C1362" s="663" t="s">
        <v>602</v>
      </c>
      <c r="D1362" s="664" t="s">
        <v>2455</v>
      </c>
      <c r="E1362" s="663" t="s">
        <v>6922</v>
      </c>
      <c r="F1362" s="664" t="s">
        <v>6923</v>
      </c>
      <c r="G1362" s="663" t="s">
        <v>6683</v>
      </c>
      <c r="H1362" s="663" t="s">
        <v>6684</v>
      </c>
      <c r="I1362" s="665">
        <v>6900</v>
      </c>
      <c r="J1362" s="665">
        <v>1</v>
      </c>
      <c r="K1362" s="666">
        <v>6900</v>
      </c>
    </row>
    <row r="1363" spans="1:11" ht="14.4" customHeight="1" x14ac:dyDescent="0.3">
      <c r="A1363" s="661" t="s">
        <v>580</v>
      </c>
      <c r="B1363" s="662" t="s">
        <v>581</v>
      </c>
      <c r="C1363" s="663" t="s">
        <v>602</v>
      </c>
      <c r="D1363" s="664" t="s">
        <v>2455</v>
      </c>
      <c r="E1363" s="663" t="s">
        <v>6922</v>
      </c>
      <c r="F1363" s="664" t="s">
        <v>6923</v>
      </c>
      <c r="G1363" s="663" t="s">
        <v>6685</v>
      </c>
      <c r="H1363" s="663" t="s">
        <v>6686</v>
      </c>
      <c r="I1363" s="665">
        <v>18000</v>
      </c>
      <c r="J1363" s="665">
        <v>1</v>
      </c>
      <c r="K1363" s="666">
        <v>18000</v>
      </c>
    </row>
    <row r="1364" spans="1:11" ht="14.4" customHeight="1" x14ac:dyDescent="0.3">
      <c r="A1364" s="661" t="s">
        <v>580</v>
      </c>
      <c r="B1364" s="662" t="s">
        <v>581</v>
      </c>
      <c r="C1364" s="663" t="s">
        <v>602</v>
      </c>
      <c r="D1364" s="664" t="s">
        <v>2455</v>
      </c>
      <c r="E1364" s="663" t="s">
        <v>6922</v>
      </c>
      <c r="F1364" s="664" t="s">
        <v>6923</v>
      </c>
      <c r="G1364" s="663" t="s">
        <v>6687</v>
      </c>
      <c r="H1364" s="663" t="s">
        <v>6688</v>
      </c>
      <c r="I1364" s="665">
        <v>12000</v>
      </c>
      <c r="J1364" s="665">
        <v>1</v>
      </c>
      <c r="K1364" s="666">
        <v>12000</v>
      </c>
    </row>
    <row r="1365" spans="1:11" ht="14.4" customHeight="1" x14ac:dyDescent="0.3">
      <c r="A1365" s="661" t="s">
        <v>580</v>
      </c>
      <c r="B1365" s="662" t="s">
        <v>581</v>
      </c>
      <c r="C1365" s="663" t="s">
        <v>602</v>
      </c>
      <c r="D1365" s="664" t="s">
        <v>2455</v>
      </c>
      <c r="E1365" s="663" t="s">
        <v>6922</v>
      </c>
      <c r="F1365" s="664" t="s">
        <v>6923</v>
      </c>
      <c r="G1365" s="663" t="s">
        <v>6689</v>
      </c>
      <c r="H1365" s="663" t="s">
        <v>6690</v>
      </c>
      <c r="I1365" s="665">
        <v>13000</v>
      </c>
      <c r="J1365" s="665">
        <v>1</v>
      </c>
      <c r="K1365" s="666">
        <v>13000</v>
      </c>
    </row>
    <row r="1366" spans="1:11" ht="14.4" customHeight="1" x14ac:dyDescent="0.3">
      <c r="A1366" s="661" t="s">
        <v>580</v>
      </c>
      <c r="B1366" s="662" t="s">
        <v>581</v>
      </c>
      <c r="C1366" s="663" t="s">
        <v>602</v>
      </c>
      <c r="D1366" s="664" t="s">
        <v>2455</v>
      </c>
      <c r="E1366" s="663" t="s">
        <v>6922</v>
      </c>
      <c r="F1366" s="664" t="s">
        <v>6923</v>
      </c>
      <c r="G1366" s="663" t="s">
        <v>6691</v>
      </c>
      <c r="H1366" s="663" t="s">
        <v>6692</v>
      </c>
      <c r="I1366" s="665">
        <v>6900</v>
      </c>
      <c r="J1366" s="665">
        <v>2</v>
      </c>
      <c r="K1366" s="666">
        <v>13800</v>
      </c>
    </row>
    <row r="1367" spans="1:11" ht="14.4" customHeight="1" x14ac:dyDescent="0.3">
      <c r="A1367" s="661" t="s">
        <v>580</v>
      </c>
      <c r="B1367" s="662" t="s">
        <v>581</v>
      </c>
      <c r="C1367" s="663" t="s">
        <v>602</v>
      </c>
      <c r="D1367" s="664" t="s">
        <v>2455</v>
      </c>
      <c r="E1367" s="663" t="s">
        <v>6922</v>
      </c>
      <c r="F1367" s="664" t="s">
        <v>6923</v>
      </c>
      <c r="G1367" s="663" t="s">
        <v>6693</v>
      </c>
      <c r="H1367" s="663" t="s">
        <v>6694</v>
      </c>
      <c r="I1367" s="665">
        <v>23660.3</v>
      </c>
      <c r="J1367" s="665">
        <v>1</v>
      </c>
      <c r="K1367" s="666">
        <v>23660.3</v>
      </c>
    </row>
    <row r="1368" spans="1:11" ht="14.4" customHeight="1" x14ac:dyDescent="0.3">
      <c r="A1368" s="661" t="s">
        <v>580</v>
      </c>
      <c r="B1368" s="662" t="s">
        <v>581</v>
      </c>
      <c r="C1368" s="663" t="s">
        <v>602</v>
      </c>
      <c r="D1368" s="664" t="s">
        <v>2455</v>
      </c>
      <c r="E1368" s="663" t="s">
        <v>6922</v>
      </c>
      <c r="F1368" s="664" t="s">
        <v>6923</v>
      </c>
      <c r="G1368" s="663" t="s">
        <v>6695</v>
      </c>
      <c r="H1368" s="663" t="s">
        <v>6696</v>
      </c>
      <c r="I1368" s="665">
        <v>44135.61</v>
      </c>
      <c r="J1368" s="665">
        <v>2</v>
      </c>
      <c r="K1368" s="666">
        <v>88271.22</v>
      </c>
    </row>
    <row r="1369" spans="1:11" ht="14.4" customHeight="1" x14ac:dyDescent="0.3">
      <c r="A1369" s="661" t="s">
        <v>580</v>
      </c>
      <c r="B1369" s="662" t="s">
        <v>581</v>
      </c>
      <c r="C1369" s="663" t="s">
        <v>602</v>
      </c>
      <c r="D1369" s="664" t="s">
        <v>2455</v>
      </c>
      <c r="E1369" s="663" t="s">
        <v>6922</v>
      </c>
      <c r="F1369" s="664" t="s">
        <v>6923</v>
      </c>
      <c r="G1369" s="663" t="s">
        <v>6697</v>
      </c>
      <c r="H1369" s="663" t="s">
        <v>6698</v>
      </c>
      <c r="I1369" s="665">
        <v>44135.61</v>
      </c>
      <c r="J1369" s="665">
        <v>1</v>
      </c>
      <c r="K1369" s="666">
        <v>44135.61</v>
      </c>
    </row>
    <row r="1370" spans="1:11" ht="14.4" customHeight="1" x14ac:dyDescent="0.3">
      <c r="A1370" s="661" t="s">
        <v>580</v>
      </c>
      <c r="B1370" s="662" t="s">
        <v>581</v>
      </c>
      <c r="C1370" s="663" t="s">
        <v>602</v>
      </c>
      <c r="D1370" s="664" t="s">
        <v>2455</v>
      </c>
      <c r="E1370" s="663" t="s">
        <v>6922</v>
      </c>
      <c r="F1370" s="664" t="s">
        <v>6923</v>
      </c>
      <c r="G1370" s="663" t="s">
        <v>6699</v>
      </c>
      <c r="H1370" s="663" t="s">
        <v>6700</v>
      </c>
      <c r="I1370" s="665">
        <v>9961.15</v>
      </c>
      <c r="J1370" s="665">
        <v>2</v>
      </c>
      <c r="K1370" s="666">
        <v>19922.3</v>
      </c>
    </row>
    <row r="1371" spans="1:11" ht="14.4" customHeight="1" x14ac:dyDescent="0.3">
      <c r="A1371" s="661" t="s">
        <v>580</v>
      </c>
      <c r="B1371" s="662" t="s">
        <v>581</v>
      </c>
      <c r="C1371" s="663" t="s">
        <v>602</v>
      </c>
      <c r="D1371" s="664" t="s">
        <v>2455</v>
      </c>
      <c r="E1371" s="663" t="s">
        <v>6922</v>
      </c>
      <c r="F1371" s="664" t="s">
        <v>6923</v>
      </c>
      <c r="G1371" s="663" t="s">
        <v>6701</v>
      </c>
      <c r="H1371" s="663" t="s">
        <v>6702</v>
      </c>
      <c r="I1371" s="665">
        <v>8500</v>
      </c>
      <c r="J1371" s="665">
        <v>1</v>
      </c>
      <c r="K1371" s="666">
        <v>8500</v>
      </c>
    </row>
    <row r="1372" spans="1:11" ht="14.4" customHeight="1" x14ac:dyDescent="0.3">
      <c r="A1372" s="661" t="s">
        <v>580</v>
      </c>
      <c r="B1372" s="662" t="s">
        <v>581</v>
      </c>
      <c r="C1372" s="663" t="s">
        <v>602</v>
      </c>
      <c r="D1372" s="664" t="s">
        <v>2455</v>
      </c>
      <c r="E1372" s="663" t="s">
        <v>6922</v>
      </c>
      <c r="F1372" s="664" t="s">
        <v>6923</v>
      </c>
      <c r="G1372" s="663" t="s">
        <v>6703</v>
      </c>
      <c r="H1372" s="663" t="s">
        <v>6704</v>
      </c>
      <c r="I1372" s="665">
        <v>21119.99</v>
      </c>
      <c r="J1372" s="665">
        <v>1</v>
      </c>
      <c r="K1372" s="666">
        <v>21119.99</v>
      </c>
    </row>
    <row r="1373" spans="1:11" ht="14.4" customHeight="1" x14ac:dyDescent="0.3">
      <c r="A1373" s="661" t="s">
        <v>580</v>
      </c>
      <c r="B1373" s="662" t="s">
        <v>581</v>
      </c>
      <c r="C1373" s="663" t="s">
        <v>602</v>
      </c>
      <c r="D1373" s="664" t="s">
        <v>2455</v>
      </c>
      <c r="E1373" s="663" t="s">
        <v>6922</v>
      </c>
      <c r="F1373" s="664" t="s">
        <v>6923</v>
      </c>
      <c r="G1373" s="663" t="s">
        <v>6705</v>
      </c>
      <c r="H1373" s="663" t="s">
        <v>6706</v>
      </c>
      <c r="I1373" s="665">
        <v>9013.39</v>
      </c>
      <c r="J1373" s="665">
        <v>1</v>
      </c>
      <c r="K1373" s="666">
        <v>9013.39</v>
      </c>
    </row>
    <row r="1374" spans="1:11" ht="14.4" customHeight="1" x14ac:dyDescent="0.3">
      <c r="A1374" s="661" t="s">
        <v>580</v>
      </c>
      <c r="B1374" s="662" t="s">
        <v>581</v>
      </c>
      <c r="C1374" s="663" t="s">
        <v>602</v>
      </c>
      <c r="D1374" s="664" t="s">
        <v>2455</v>
      </c>
      <c r="E1374" s="663" t="s">
        <v>6922</v>
      </c>
      <c r="F1374" s="664" t="s">
        <v>6923</v>
      </c>
      <c r="G1374" s="663" t="s">
        <v>6707</v>
      </c>
      <c r="H1374" s="663" t="s">
        <v>6708</v>
      </c>
      <c r="I1374" s="665">
        <v>19999.650000000001</v>
      </c>
      <c r="J1374" s="665">
        <v>2</v>
      </c>
      <c r="K1374" s="666">
        <v>39999.300000000003</v>
      </c>
    </row>
    <row r="1375" spans="1:11" ht="14.4" customHeight="1" x14ac:dyDescent="0.3">
      <c r="A1375" s="661" t="s">
        <v>580</v>
      </c>
      <c r="B1375" s="662" t="s">
        <v>581</v>
      </c>
      <c r="C1375" s="663" t="s">
        <v>602</v>
      </c>
      <c r="D1375" s="664" t="s">
        <v>2455</v>
      </c>
      <c r="E1375" s="663" t="s">
        <v>6922</v>
      </c>
      <c r="F1375" s="664" t="s">
        <v>6923</v>
      </c>
      <c r="G1375" s="663" t="s">
        <v>6709</v>
      </c>
      <c r="H1375" s="663" t="s">
        <v>6710</v>
      </c>
      <c r="I1375" s="665">
        <v>8538.75</v>
      </c>
      <c r="J1375" s="665">
        <v>2</v>
      </c>
      <c r="K1375" s="666">
        <v>17077.5</v>
      </c>
    </row>
    <row r="1376" spans="1:11" ht="14.4" customHeight="1" x14ac:dyDescent="0.3">
      <c r="A1376" s="661" t="s">
        <v>580</v>
      </c>
      <c r="B1376" s="662" t="s">
        <v>581</v>
      </c>
      <c r="C1376" s="663" t="s">
        <v>602</v>
      </c>
      <c r="D1376" s="664" t="s">
        <v>2455</v>
      </c>
      <c r="E1376" s="663" t="s">
        <v>6922</v>
      </c>
      <c r="F1376" s="664" t="s">
        <v>6923</v>
      </c>
      <c r="G1376" s="663" t="s">
        <v>6711</v>
      </c>
      <c r="H1376" s="663" t="s">
        <v>6712</v>
      </c>
      <c r="I1376" s="665">
        <v>39949.85</v>
      </c>
      <c r="J1376" s="665">
        <v>2</v>
      </c>
      <c r="K1376" s="666">
        <v>79899.7</v>
      </c>
    </row>
    <row r="1377" spans="1:11" ht="14.4" customHeight="1" x14ac:dyDescent="0.3">
      <c r="A1377" s="661" t="s">
        <v>580</v>
      </c>
      <c r="B1377" s="662" t="s">
        <v>581</v>
      </c>
      <c r="C1377" s="663" t="s">
        <v>602</v>
      </c>
      <c r="D1377" s="664" t="s">
        <v>2455</v>
      </c>
      <c r="E1377" s="663" t="s">
        <v>6922</v>
      </c>
      <c r="F1377" s="664" t="s">
        <v>6923</v>
      </c>
      <c r="G1377" s="663" t="s">
        <v>6713</v>
      </c>
      <c r="H1377" s="663" t="s">
        <v>6714</v>
      </c>
      <c r="I1377" s="665">
        <v>19899.599999999999</v>
      </c>
      <c r="J1377" s="665">
        <v>2</v>
      </c>
      <c r="K1377" s="666">
        <v>39799.199999999997</v>
      </c>
    </row>
    <row r="1378" spans="1:11" ht="14.4" customHeight="1" x14ac:dyDescent="0.3">
      <c r="A1378" s="661" t="s">
        <v>580</v>
      </c>
      <c r="B1378" s="662" t="s">
        <v>581</v>
      </c>
      <c r="C1378" s="663" t="s">
        <v>602</v>
      </c>
      <c r="D1378" s="664" t="s">
        <v>2455</v>
      </c>
      <c r="E1378" s="663" t="s">
        <v>6922</v>
      </c>
      <c r="F1378" s="664" t="s">
        <v>6923</v>
      </c>
      <c r="G1378" s="663" t="s">
        <v>6715</v>
      </c>
      <c r="H1378" s="663" t="s">
        <v>6716</v>
      </c>
      <c r="I1378" s="665">
        <v>7630.25</v>
      </c>
      <c r="J1378" s="665">
        <v>1</v>
      </c>
      <c r="K1378" s="666">
        <v>7630.25</v>
      </c>
    </row>
    <row r="1379" spans="1:11" ht="14.4" customHeight="1" x14ac:dyDescent="0.3">
      <c r="A1379" s="661" t="s">
        <v>580</v>
      </c>
      <c r="B1379" s="662" t="s">
        <v>581</v>
      </c>
      <c r="C1379" s="663" t="s">
        <v>602</v>
      </c>
      <c r="D1379" s="664" t="s">
        <v>2455</v>
      </c>
      <c r="E1379" s="663" t="s">
        <v>6922</v>
      </c>
      <c r="F1379" s="664" t="s">
        <v>6923</v>
      </c>
      <c r="G1379" s="663" t="s">
        <v>6717</v>
      </c>
      <c r="H1379" s="663" t="s">
        <v>6718</v>
      </c>
      <c r="I1379" s="665">
        <v>23660.3</v>
      </c>
      <c r="J1379" s="665">
        <v>1</v>
      </c>
      <c r="K1379" s="666">
        <v>23660.3</v>
      </c>
    </row>
    <row r="1380" spans="1:11" ht="14.4" customHeight="1" x14ac:dyDescent="0.3">
      <c r="A1380" s="661" t="s">
        <v>580</v>
      </c>
      <c r="B1380" s="662" t="s">
        <v>581</v>
      </c>
      <c r="C1380" s="663" t="s">
        <v>602</v>
      </c>
      <c r="D1380" s="664" t="s">
        <v>2455</v>
      </c>
      <c r="E1380" s="663" t="s">
        <v>6922</v>
      </c>
      <c r="F1380" s="664" t="s">
        <v>6923</v>
      </c>
      <c r="G1380" s="663" t="s">
        <v>6719</v>
      </c>
      <c r="H1380" s="663" t="s">
        <v>6720</v>
      </c>
      <c r="I1380" s="665">
        <v>9200</v>
      </c>
      <c r="J1380" s="665">
        <v>1</v>
      </c>
      <c r="K1380" s="666">
        <v>9200</v>
      </c>
    </row>
    <row r="1381" spans="1:11" ht="14.4" customHeight="1" x14ac:dyDescent="0.3">
      <c r="A1381" s="661" t="s">
        <v>580</v>
      </c>
      <c r="B1381" s="662" t="s">
        <v>581</v>
      </c>
      <c r="C1381" s="663" t="s">
        <v>602</v>
      </c>
      <c r="D1381" s="664" t="s">
        <v>2455</v>
      </c>
      <c r="E1381" s="663" t="s">
        <v>6922</v>
      </c>
      <c r="F1381" s="664" t="s">
        <v>6923</v>
      </c>
      <c r="G1381" s="663" t="s">
        <v>6721</v>
      </c>
      <c r="H1381" s="663" t="s">
        <v>6722</v>
      </c>
      <c r="I1381" s="665">
        <v>25589.8</v>
      </c>
      <c r="J1381" s="665">
        <v>1</v>
      </c>
      <c r="K1381" s="666">
        <v>25589.8</v>
      </c>
    </row>
    <row r="1382" spans="1:11" ht="14.4" customHeight="1" x14ac:dyDescent="0.3">
      <c r="A1382" s="661" t="s">
        <v>580</v>
      </c>
      <c r="B1382" s="662" t="s">
        <v>581</v>
      </c>
      <c r="C1382" s="663" t="s">
        <v>602</v>
      </c>
      <c r="D1382" s="664" t="s">
        <v>2455</v>
      </c>
      <c r="E1382" s="663" t="s">
        <v>6922</v>
      </c>
      <c r="F1382" s="664" t="s">
        <v>6923</v>
      </c>
      <c r="G1382" s="663" t="s">
        <v>6723</v>
      </c>
      <c r="H1382" s="663" t="s">
        <v>6724</v>
      </c>
      <c r="I1382" s="665">
        <v>43570.49</v>
      </c>
      <c r="J1382" s="665">
        <v>3</v>
      </c>
      <c r="K1382" s="666">
        <v>130711.47</v>
      </c>
    </row>
    <row r="1383" spans="1:11" ht="14.4" customHeight="1" x14ac:dyDescent="0.3">
      <c r="A1383" s="661" t="s">
        <v>580</v>
      </c>
      <c r="B1383" s="662" t="s">
        <v>581</v>
      </c>
      <c r="C1383" s="663" t="s">
        <v>602</v>
      </c>
      <c r="D1383" s="664" t="s">
        <v>2455</v>
      </c>
      <c r="E1383" s="663" t="s">
        <v>6922</v>
      </c>
      <c r="F1383" s="664" t="s">
        <v>6923</v>
      </c>
      <c r="G1383" s="663" t="s">
        <v>6725</v>
      </c>
      <c r="H1383" s="663" t="s">
        <v>6726</v>
      </c>
      <c r="I1383" s="665">
        <v>1924</v>
      </c>
      <c r="J1383" s="665">
        <v>1</v>
      </c>
      <c r="K1383" s="666">
        <v>1924</v>
      </c>
    </row>
    <row r="1384" spans="1:11" ht="14.4" customHeight="1" x14ac:dyDescent="0.3">
      <c r="A1384" s="661" t="s">
        <v>580</v>
      </c>
      <c r="B1384" s="662" t="s">
        <v>581</v>
      </c>
      <c r="C1384" s="663" t="s">
        <v>602</v>
      </c>
      <c r="D1384" s="664" t="s">
        <v>2455</v>
      </c>
      <c r="E1384" s="663" t="s">
        <v>6922</v>
      </c>
      <c r="F1384" s="664" t="s">
        <v>6923</v>
      </c>
      <c r="G1384" s="663" t="s">
        <v>6727</v>
      </c>
      <c r="H1384" s="663" t="s">
        <v>6728</v>
      </c>
      <c r="I1384" s="665">
        <v>21119.99</v>
      </c>
      <c r="J1384" s="665">
        <v>1</v>
      </c>
      <c r="K1384" s="666">
        <v>21119.99</v>
      </c>
    </row>
    <row r="1385" spans="1:11" ht="14.4" customHeight="1" x14ac:dyDescent="0.3">
      <c r="A1385" s="661" t="s">
        <v>580</v>
      </c>
      <c r="B1385" s="662" t="s">
        <v>581</v>
      </c>
      <c r="C1385" s="663" t="s">
        <v>602</v>
      </c>
      <c r="D1385" s="664" t="s">
        <v>2455</v>
      </c>
      <c r="E1385" s="663" t="s">
        <v>6922</v>
      </c>
      <c r="F1385" s="664" t="s">
        <v>6923</v>
      </c>
      <c r="G1385" s="663" t="s">
        <v>6729</v>
      </c>
      <c r="H1385" s="663" t="s">
        <v>6730</v>
      </c>
      <c r="I1385" s="665">
        <v>2611.7399999999998</v>
      </c>
      <c r="J1385" s="665">
        <v>1</v>
      </c>
      <c r="K1385" s="666">
        <v>2611.7399999999998</v>
      </c>
    </row>
    <row r="1386" spans="1:11" ht="14.4" customHeight="1" x14ac:dyDescent="0.3">
      <c r="A1386" s="661" t="s">
        <v>580</v>
      </c>
      <c r="B1386" s="662" t="s">
        <v>581</v>
      </c>
      <c r="C1386" s="663" t="s">
        <v>602</v>
      </c>
      <c r="D1386" s="664" t="s">
        <v>2455</v>
      </c>
      <c r="E1386" s="663" t="s">
        <v>6922</v>
      </c>
      <c r="F1386" s="664" t="s">
        <v>6923</v>
      </c>
      <c r="G1386" s="663" t="s">
        <v>6731</v>
      </c>
      <c r="H1386" s="663" t="s">
        <v>6732</v>
      </c>
      <c r="I1386" s="665">
        <v>9771.5499999999993</v>
      </c>
      <c r="J1386" s="665">
        <v>2</v>
      </c>
      <c r="K1386" s="666">
        <v>19543.099999999999</v>
      </c>
    </row>
    <row r="1387" spans="1:11" ht="14.4" customHeight="1" x14ac:dyDescent="0.3">
      <c r="A1387" s="661" t="s">
        <v>580</v>
      </c>
      <c r="B1387" s="662" t="s">
        <v>581</v>
      </c>
      <c r="C1387" s="663" t="s">
        <v>602</v>
      </c>
      <c r="D1387" s="664" t="s">
        <v>2455</v>
      </c>
      <c r="E1387" s="663" t="s">
        <v>6922</v>
      </c>
      <c r="F1387" s="664" t="s">
        <v>6923</v>
      </c>
      <c r="G1387" s="663" t="s">
        <v>6733</v>
      </c>
      <c r="H1387" s="663" t="s">
        <v>6734</v>
      </c>
      <c r="I1387" s="665">
        <v>9771.5499999999993</v>
      </c>
      <c r="J1387" s="665">
        <v>1</v>
      </c>
      <c r="K1387" s="666">
        <v>9771.5499999999993</v>
      </c>
    </row>
    <row r="1388" spans="1:11" ht="14.4" customHeight="1" x14ac:dyDescent="0.3">
      <c r="A1388" s="661" t="s">
        <v>580</v>
      </c>
      <c r="B1388" s="662" t="s">
        <v>581</v>
      </c>
      <c r="C1388" s="663" t="s">
        <v>602</v>
      </c>
      <c r="D1388" s="664" t="s">
        <v>2455</v>
      </c>
      <c r="E1388" s="663" t="s">
        <v>6922</v>
      </c>
      <c r="F1388" s="664" t="s">
        <v>6923</v>
      </c>
      <c r="G1388" s="663" t="s">
        <v>6735</v>
      </c>
      <c r="H1388" s="663" t="s">
        <v>6736</v>
      </c>
      <c r="I1388" s="665">
        <v>18000</v>
      </c>
      <c r="J1388" s="665">
        <v>1</v>
      </c>
      <c r="K1388" s="666">
        <v>18000</v>
      </c>
    </row>
    <row r="1389" spans="1:11" ht="14.4" customHeight="1" x14ac:dyDescent="0.3">
      <c r="A1389" s="661" t="s">
        <v>580</v>
      </c>
      <c r="B1389" s="662" t="s">
        <v>581</v>
      </c>
      <c r="C1389" s="663" t="s">
        <v>602</v>
      </c>
      <c r="D1389" s="664" t="s">
        <v>2455</v>
      </c>
      <c r="E1389" s="663" t="s">
        <v>6922</v>
      </c>
      <c r="F1389" s="664" t="s">
        <v>6923</v>
      </c>
      <c r="G1389" s="663" t="s">
        <v>6737</v>
      </c>
      <c r="H1389" s="663" t="s">
        <v>6738</v>
      </c>
      <c r="I1389" s="665">
        <v>18000</v>
      </c>
      <c r="J1389" s="665">
        <v>1</v>
      </c>
      <c r="K1389" s="666">
        <v>18000</v>
      </c>
    </row>
    <row r="1390" spans="1:11" ht="14.4" customHeight="1" x14ac:dyDescent="0.3">
      <c r="A1390" s="661" t="s">
        <v>580</v>
      </c>
      <c r="B1390" s="662" t="s">
        <v>581</v>
      </c>
      <c r="C1390" s="663" t="s">
        <v>602</v>
      </c>
      <c r="D1390" s="664" t="s">
        <v>2455</v>
      </c>
      <c r="E1390" s="663" t="s">
        <v>6922</v>
      </c>
      <c r="F1390" s="664" t="s">
        <v>6923</v>
      </c>
      <c r="G1390" s="663" t="s">
        <v>6739</v>
      </c>
      <c r="H1390" s="663" t="s">
        <v>6740</v>
      </c>
      <c r="I1390" s="665">
        <v>3974.52</v>
      </c>
      <c r="J1390" s="665">
        <v>1</v>
      </c>
      <c r="K1390" s="666">
        <v>3974.52</v>
      </c>
    </row>
    <row r="1391" spans="1:11" ht="14.4" customHeight="1" x14ac:dyDescent="0.3">
      <c r="A1391" s="661" t="s">
        <v>580</v>
      </c>
      <c r="B1391" s="662" t="s">
        <v>581</v>
      </c>
      <c r="C1391" s="663" t="s">
        <v>602</v>
      </c>
      <c r="D1391" s="664" t="s">
        <v>2455</v>
      </c>
      <c r="E1391" s="663" t="s">
        <v>6922</v>
      </c>
      <c r="F1391" s="664" t="s">
        <v>6923</v>
      </c>
      <c r="G1391" s="663" t="s">
        <v>6741</v>
      </c>
      <c r="H1391" s="663" t="s">
        <v>6742</v>
      </c>
      <c r="I1391" s="665">
        <v>6900</v>
      </c>
      <c r="J1391" s="665">
        <v>1</v>
      </c>
      <c r="K1391" s="666">
        <v>6900</v>
      </c>
    </row>
    <row r="1392" spans="1:11" ht="14.4" customHeight="1" x14ac:dyDescent="0.3">
      <c r="A1392" s="661" t="s">
        <v>580</v>
      </c>
      <c r="B1392" s="662" t="s">
        <v>581</v>
      </c>
      <c r="C1392" s="663" t="s">
        <v>602</v>
      </c>
      <c r="D1392" s="664" t="s">
        <v>2455</v>
      </c>
      <c r="E1392" s="663" t="s">
        <v>6922</v>
      </c>
      <c r="F1392" s="664" t="s">
        <v>6923</v>
      </c>
      <c r="G1392" s="663" t="s">
        <v>6743</v>
      </c>
      <c r="H1392" s="663" t="s">
        <v>6744</v>
      </c>
      <c r="I1392" s="665">
        <v>6900</v>
      </c>
      <c r="J1392" s="665">
        <v>1</v>
      </c>
      <c r="K1392" s="666">
        <v>6900</v>
      </c>
    </row>
    <row r="1393" spans="1:11" ht="14.4" customHeight="1" x14ac:dyDescent="0.3">
      <c r="A1393" s="661" t="s">
        <v>580</v>
      </c>
      <c r="B1393" s="662" t="s">
        <v>581</v>
      </c>
      <c r="C1393" s="663" t="s">
        <v>602</v>
      </c>
      <c r="D1393" s="664" t="s">
        <v>2455</v>
      </c>
      <c r="E1393" s="663" t="s">
        <v>6922</v>
      </c>
      <c r="F1393" s="664" t="s">
        <v>6923</v>
      </c>
      <c r="G1393" s="663" t="s">
        <v>6745</v>
      </c>
      <c r="H1393" s="663" t="s">
        <v>6746</v>
      </c>
      <c r="I1393" s="665">
        <v>6900</v>
      </c>
      <c r="J1393" s="665">
        <v>1</v>
      </c>
      <c r="K1393" s="666">
        <v>6900</v>
      </c>
    </row>
    <row r="1394" spans="1:11" ht="14.4" customHeight="1" x14ac:dyDescent="0.3">
      <c r="A1394" s="661" t="s">
        <v>580</v>
      </c>
      <c r="B1394" s="662" t="s">
        <v>581</v>
      </c>
      <c r="C1394" s="663" t="s">
        <v>602</v>
      </c>
      <c r="D1394" s="664" t="s">
        <v>2455</v>
      </c>
      <c r="E1394" s="663" t="s">
        <v>6922</v>
      </c>
      <c r="F1394" s="664" t="s">
        <v>6923</v>
      </c>
      <c r="G1394" s="663" t="s">
        <v>6747</v>
      </c>
      <c r="H1394" s="663" t="s">
        <v>6748</v>
      </c>
      <c r="I1394" s="665">
        <v>10000</v>
      </c>
      <c r="J1394" s="665">
        <v>1</v>
      </c>
      <c r="K1394" s="666">
        <v>10000</v>
      </c>
    </row>
    <row r="1395" spans="1:11" ht="14.4" customHeight="1" x14ac:dyDescent="0.3">
      <c r="A1395" s="661" t="s">
        <v>580</v>
      </c>
      <c r="B1395" s="662" t="s">
        <v>581</v>
      </c>
      <c r="C1395" s="663" t="s">
        <v>602</v>
      </c>
      <c r="D1395" s="664" t="s">
        <v>2455</v>
      </c>
      <c r="E1395" s="663" t="s">
        <v>6922</v>
      </c>
      <c r="F1395" s="664" t="s">
        <v>6923</v>
      </c>
      <c r="G1395" s="663" t="s">
        <v>6749</v>
      </c>
      <c r="H1395" s="663" t="s">
        <v>6750</v>
      </c>
      <c r="I1395" s="665">
        <v>23660.3</v>
      </c>
      <c r="J1395" s="665">
        <v>1</v>
      </c>
      <c r="K1395" s="666">
        <v>23660.3</v>
      </c>
    </row>
    <row r="1396" spans="1:11" ht="14.4" customHeight="1" x14ac:dyDescent="0.3">
      <c r="A1396" s="661" t="s">
        <v>580</v>
      </c>
      <c r="B1396" s="662" t="s">
        <v>581</v>
      </c>
      <c r="C1396" s="663" t="s">
        <v>602</v>
      </c>
      <c r="D1396" s="664" t="s">
        <v>2455</v>
      </c>
      <c r="E1396" s="663" t="s">
        <v>6922</v>
      </c>
      <c r="F1396" s="664" t="s">
        <v>6923</v>
      </c>
      <c r="G1396" s="663" t="s">
        <v>6751</v>
      </c>
      <c r="H1396" s="663" t="s">
        <v>6752</v>
      </c>
      <c r="I1396" s="665">
        <v>5692.5</v>
      </c>
      <c r="J1396" s="665">
        <v>1</v>
      </c>
      <c r="K1396" s="666">
        <v>5692.5</v>
      </c>
    </row>
    <row r="1397" spans="1:11" ht="14.4" customHeight="1" x14ac:dyDescent="0.3">
      <c r="A1397" s="661" t="s">
        <v>580</v>
      </c>
      <c r="B1397" s="662" t="s">
        <v>581</v>
      </c>
      <c r="C1397" s="663" t="s">
        <v>602</v>
      </c>
      <c r="D1397" s="664" t="s">
        <v>2455</v>
      </c>
      <c r="E1397" s="663" t="s">
        <v>6922</v>
      </c>
      <c r="F1397" s="664" t="s">
        <v>6923</v>
      </c>
      <c r="G1397" s="663" t="s">
        <v>6753</v>
      </c>
      <c r="H1397" s="663" t="s">
        <v>6754</v>
      </c>
      <c r="I1397" s="665">
        <v>9961.2999999999993</v>
      </c>
      <c r="J1397" s="665">
        <v>1</v>
      </c>
      <c r="K1397" s="666">
        <v>9961.2999999999993</v>
      </c>
    </row>
    <row r="1398" spans="1:11" ht="14.4" customHeight="1" x14ac:dyDescent="0.3">
      <c r="A1398" s="661" t="s">
        <v>580</v>
      </c>
      <c r="B1398" s="662" t="s">
        <v>581</v>
      </c>
      <c r="C1398" s="663" t="s">
        <v>602</v>
      </c>
      <c r="D1398" s="664" t="s">
        <v>2455</v>
      </c>
      <c r="E1398" s="663" t="s">
        <v>6922</v>
      </c>
      <c r="F1398" s="664" t="s">
        <v>6923</v>
      </c>
      <c r="G1398" s="663" t="s">
        <v>6755</v>
      </c>
      <c r="H1398" s="663" t="s">
        <v>6756</v>
      </c>
      <c r="I1398" s="665">
        <v>23660.3</v>
      </c>
      <c r="J1398" s="665">
        <v>1</v>
      </c>
      <c r="K1398" s="666">
        <v>23660.3</v>
      </c>
    </row>
    <row r="1399" spans="1:11" ht="14.4" customHeight="1" x14ac:dyDescent="0.3">
      <c r="A1399" s="661" t="s">
        <v>580</v>
      </c>
      <c r="B1399" s="662" t="s">
        <v>581</v>
      </c>
      <c r="C1399" s="663" t="s">
        <v>602</v>
      </c>
      <c r="D1399" s="664" t="s">
        <v>2455</v>
      </c>
      <c r="E1399" s="663" t="s">
        <v>6922</v>
      </c>
      <c r="F1399" s="664" t="s">
        <v>6923</v>
      </c>
      <c r="G1399" s="663" t="s">
        <v>6757</v>
      </c>
      <c r="H1399" s="663" t="s">
        <v>6758</v>
      </c>
      <c r="I1399" s="665">
        <v>16327.48</v>
      </c>
      <c r="J1399" s="665">
        <v>1</v>
      </c>
      <c r="K1399" s="666">
        <v>16327.48</v>
      </c>
    </row>
    <row r="1400" spans="1:11" ht="14.4" customHeight="1" x14ac:dyDescent="0.3">
      <c r="A1400" s="661" t="s">
        <v>580</v>
      </c>
      <c r="B1400" s="662" t="s">
        <v>581</v>
      </c>
      <c r="C1400" s="663" t="s">
        <v>602</v>
      </c>
      <c r="D1400" s="664" t="s">
        <v>2455</v>
      </c>
      <c r="E1400" s="663" t="s">
        <v>6922</v>
      </c>
      <c r="F1400" s="664" t="s">
        <v>6923</v>
      </c>
      <c r="G1400" s="663" t="s">
        <v>6759</v>
      </c>
      <c r="H1400" s="663" t="s">
        <v>6760</v>
      </c>
      <c r="I1400" s="665">
        <v>5557.2</v>
      </c>
      <c r="J1400" s="665">
        <v>1</v>
      </c>
      <c r="K1400" s="666">
        <v>5557.2</v>
      </c>
    </row>
    <row r="1401" spans="1:11" ht="14.4" customHeight="1" x14ac:dyDescent="0.3">
      <c r="A1401" s="661" t="s">
        <v>580</v>
      </c>
      <c r="B1401" s="662" t="s">
        <v>581</v>
      </c>
      <c r="C1401" s="663" t="s">
        <v>602</v>
      </c>
      <c r="D1401" s="664" t="s">
        <v>2455</v>
      </c>
      <c r="E1401" s="663" t="s">
        <v>6922</v>
      </c>
      <c r="F1401" s="664" t="s">
        <v>6923</v>
      </c>
      <c r="G1401" s="663" t="s">
        <v>6761</v>
      </c>
      <c r="H1401" s="663" t="s">
        <v>6762</v>
      </c>
      <c r="I1401" s="665">
        <v>3699.55</v>
      </c>
      <c r="J1401" s="665">
        <v>1</v>
      </c>
      <c r="K1401" s="666">
        <v>3699.55</v>
      </c>
    </row>
    <row r="1402" spans="1:11" ht="14.4" customHeight="1" x14ac:dyDescent="0.3">
      <c r="A1402" s="661" t="s">
        <v>580</v>
      </c>
      <c r="B1402" s="662" t="s">
        <v>581</v>
      </c>
      <c r="C1402" s="663" t="s">
        <v>602</v>
      </c>
      <c r="D1402" s="664" t="s">
        <v>2455</v>
      </c>
      <c r="E1402" s="663" t="s">
        <v>6922</v>
      </c>
      <c r="F1402" s="664" t="s">
        <v>6923</v>
      </c>
      <c r="G1402" s="663" t="s">
        <v>6763</v>
      </c>
      <c r="H1402" s="663" t="s">
        <v>6764</v>
      </c>
      <c r="I1402" s="665">
        <v>3699.55</v>
      </c>
      <c r="J1402" s="665">
        <v>1</v>
      </c>
      <c r="K1402" s="666">
        <v>3699.55</v>
      </c>
    </row>
    <row r="1403" spans="1:11" ht="14.4" customHeight="1" x14ac:dyDescent="0.3">
      <c r="A1403" s="661" t="s">
        <v>580</v>
      </c>
      <c r="B1403" s="662" t="s">
        <v>581</v>
      </c>
      <c r="C1403" s="663" t="s">
        <v>602</v>
      </c>
      <c r="D1403" s="664" t="s">
        <v>2455</v>
      </c>
      <c r="E1403" s="663" t="s">
        <v>6922</v>
      </c>
      <c r="F1403" s="664" t="s">
        <v>6923</v>
      </c>
      <c r="G1403" s="663" t="s">
        <v>6765</v>
      </c>
      <c r="H1403" s="663" t="s">
        <v>6766</v>
      </c>
      <c r="I1403" s="665">
        <v>26750.15</v>
      </c>
      <c r="J1403" s="665">
        <v>1</v>
      </c>
      <c r="K1403" s="666">
        <v>26750.15</v>
      </c>
    </row>
    <row r="1404" spans="1:11" ht="14.4" customHeight="1" x14ac:dyDescent="0.3">
      <c r="A1404" s="661" t="s">
        <v>580</v>
      </c>
      <c r="B1404" s="662" t="s">
        <v>581</v>
      </c>
      <c r="C1404" s="663" t="s">
        <v>602</v>
      </c>
      <c r="D1404" s="664" t="s">
        <v>2455</v>
      </c>
      <c r="E1404" s="663" t="s">
        <v>6924</v>
      </c>
      <c r="F1404" s="664" t="s">
        <v>6925</v>
      </c>
      <c r="G1404" s="663" t="s">
        <v>6767</v>
      </c>
      <c r="H1404" s="663" t="s">
        <v>6768</v>
      </c>
      <c r="I1404" s="665">
        <v>24200</v>
      </c>
      <c r="J1404" s="665">
        <v>1</v>
      </c>
      <c r="K1404" s="666">
        <v>24200</v>
      </c>
    </row>
    <row r="1405" spans="1:11" ht="14.4" customHeight="1" x14ac:dyDescent="0.3">
      <c r="A1405" s="661" t="s">
        <v>580</v>
      </c>
      <c r="B1405" s="662" t="s">
        <v>581</v>
      </c>
      <c r="C1405" s="663" t="s">
        <v>602</v>
      </c>
      <c r="D1405" s="664" t="s">
        <v>2455</v>
      </c>
      <c r="E1405" s="663" t="s">
        <v>6924</v>
      </c>
      <c r="F1405" s="664" t="s">
        <v>6925</v>
      </c>
      <c r="G1405" s="663" t="s">
        <v>6769</v>
      </c>
      <c r="H1405" s="663" t="s">
        <v>6770</v>
      </c>
      <c r="I1405" s="665">
        <v>0.12</v>
      </c>
      <c r="J1405" s="665">
        <v>5</v>
      </c>
      <c r="K1405" s="666">
        <v>0.6</v>
      </c>
    </row>
    <row r="1406" spans="1:11" ht="14.4" customHeight="1" x14ac:dyDescent="0.3">
      <c r="A1406" s="661" t="s">
        <v>580</v>
      </c>
      <c r="B1406" s="662" t="s">
        <v>581</v>
      </c>
      <c r="C1406" s="663" t="s">
        <v>602</v>
      </c>
      <c r="D1406" s="664" t="s">
        <v>2455</v>
      </c>
      <c r="E1406" s="663" t="s">
        <v>6906</v>
      </c>
      <c r="F1406" s="664" t="s">
        <v>6907</v>
      </c>
      <c r="G1406" s="663" t="s">
        <v>6771</v>
      </c>
      <c r="H1406" s="663" t="s">
        <v>6772</v>
      </c>
      <c r="I1406" s="665">
        <v>297.65999999999997</v>
      </c>
      <c r="J1406" s="665">
        <v>888</v>
      </c>
      <c r="K1406" s="666">
        <v>264322.07999999996</v>
      </c>
    </row>
    <row r="1407" spans="1:11" ht="14.4" customHeight="1" x14ac:dyDescent="0.3">
      <c r="A1407" s="661" t="s">
        <v>580</v>
      </c>
      <c r="B1407" s="662" t="s">
        <v>581</v>
      </c>
      <c r="C1407" s="663" t="s">
        <v>602</v>
      </c>
      <c r="D1407" s="664" t="s">
        <v>2455</v>
      </c>
      <c r="E1407" s="663" t="s">
        <v>6926</v>
      </c>
      <c r="F1407" s="664" t="s">
        <v>6927</v>
      </c>
      <c r="G1407" s="663" t="s">
        <v>6773</v>
      </c>
      <c r="H1407" s="663" t="s">
        <v>6774</v>
      </c>
      <c r="I1407" s="665">
        <v>59.462499999999999</v>
      </c>
      <c r="J1407" s="665">
        <v>1296</v>
      </c>
      <c r="K1407" s="666">
        <v>77069.579999999987</v>
      </c>
    </row>
    <row r="1408" spans="1:11" ht="14.4" customHeight="1" x14ac:dyDescent="0.3">
      <c r="A1408" s="661" t="s">
        <v>580</v>
      </c>
      <c r="B1408" s="662" t="s">
        <v>581</v>
      </c>
      <c r="C1408" s="663" t="s">
        <v>602</v>
      </c>
      <c r="D1408" s="664" t="s">
        <v>2455</v>
      </c>
      <c r="E1408" s="663" t="s">
        <v>6926</v>
      </c>
      <c r="F1408" s="664" t="s">
        <v>6927</v>
      </c>
      <c r="G1408" s="663" t="s">
        <v>6775</v>
      </c>
      <c r="H1408" s="663" t="s">
        <v>6776</v>
      </c>
      <c r="I1408" s="665">
        <v>24.3475</v>
      </c>
      <c r="J1408" s="665">
        <v>720</v>
      </c>
      <c r="K1408" s="666">
        <v>17526.689999999999</v>
      </c>
    </row>
    <row r="1409" spans="1:11" ht="14.4" customHeight="1" x14ac:dyDescent="0.3">
      <c r="A1409" s="661" t="s">
        <v>580</v>
      </c>
      <c r="B1409" s="662" t="s">
        <v>581</v>
      </c>
      <c r="C1409" s="663" t="s">
        <v>602</v>
      </c>
      <c r="D1409" s="664" t="s">
        <v>2455</v>
      </c>
      <c r="E1409" s="663" t="s">
        <v>6926</v>
      </c>
      <c r="F1409" s="664" t="s">
        <v>6927</v>
      </c>
      <c r="G1409" s="663" t="s">
        <v>6777</v>
      </c>
      <c r="H1409" s="663" t="s">
        <v>6778</v>
      </c>
      <c r="I1409" s="665">
        <v>29.23</v>
      </c>
      <c r="J1409" s="665">
        <v>396</v>
      </c>
      <c r="K1409" s="666">
        <v>11088.28</v>
      </c>
    </row>
    <row r="1410" spans="1:11" ht="14.4" customHeight="1" x14ac:dyDescent="0.3">
      <c r="A1410" s="661" t="s">
        <v>580</v>
      </c>
      <c r="B1410" s="662" t="s">
        <v>581</v>
      </c>
      <c r="C1410" s="663" t="s">
        <v>602</v>
      </c>
      <c r="D1410" s="664" t="s">
        <v>2455</v>
      </c>
      <c r="E1410" s="663" t="s">
        <v>6926</v>
      </c>
      <c r="F1410" s="664" t="s">
        <v>6927</v>
      </c>
      <c r="G1410" s="663" t="s">
        <v>6779</v>
      </c>
      <c r="H1410" s="663" t="s">
        <v>6780</v>
      </c>
      <c r="I1410" s="665">
        <v>60.52</v>
      </c>
      <c r="J1410" s="665">
        <v>1296</v>
      </c>
      <c r="K1410" s="666">
        <v>78314.34</v>
      </c>
    </row>
    <row r="1411" spans="1:11" ht="14.4" customHeight="1" x14ac:dyDescent="0.3">
      <c r="A1411" s="661" t="s">
        <v>580</v>
      </c>
      <c r="B1411" s="662" t="s">
        <v>581</v>
      </c>
      <c r="C1411" s="663" t="s">
        <v>602</v>
      </c>
      <c r="D1411" s="664" t="s">
        <v>2455</v>
      </c>
      <c r="E1411" s="663" t="s">
        <v>6926</v>
      </c>
      <c r="F1411" s="664" t="s">
        <v>6927</v>
      </c>
      <c r="G1411" s="663" t="s">
        <v>6781</v>
      </c>
      <c r="H1411" s="663" t="s">
        <v>6782</v>
      </c>
      <c r="I1411" s="665">
        <v>32.795000000000002</v>
      </c>
      <c r="J1411" s="665">
        <v>108</v>
      </c>
      <c r="K1411" s="666">
        <v>3400.42</v>
      </c>
    </row>
    <row r="1412" spans="1:11" ht="14.4" customHeight="1" x14ac:dyDescent="0.3">
      <c r="A1412" s="661" t="s">
        <v>580</v>
      </c>
      <c r="B1412" s="662" t="s">
        <v>581</v>
      </c>
      <c r="C1412" s="663" t="s">
        <v>602</v>
      </c>
      <c r="D1412" s="664" t="s">
        <v>2455</v>
      </c>
      <c r="E1412" s="663" t="s">
        <v>6926</v>
      </c>
      <c r="F1412" s="664" t="s">
        <v>6927</v>
      </c>
      <c r="G1412" s="663" t="s">
        <v>6783</v>
      </c>
      <c r="H1412" s="663" t="s">
        <v>6784</v>
      </c>
      <c r="I1412" s="665">
        <v>29.488</v>
      </c>
      <c r="J1412" s="665">
        <v>1044</v>
      </c>
      <c r="K1412" s="666">
        <v>30784.720000000001</v>
      </c>
    </row>
    <row r="1413" spans="1:11" ht="14.4" customHeight="1" x14ac:dyDescent="0.3">
      <c r="A1413" s="661" t="s">
        <v>580</v>
      </c>
      <c r="B1413" s="662" t="s">
        <v>581</v>
      </c>
      <c r="C1413" s="663" t="s">
        <v>602</v>
      </c>
      <c r="D1413" s="664" t="s">
        <v>2455</v>
      </c>
      <c r="E1413" s="663" t="s">
        <v>6926</v>
      </c>
      <c r="F1413" s="664" t="s">
        <v>6927</v>
      </c>
      <c r="G1413" s="663" t="s">
        <v>6783</v>
      </c>
      <c r="H1413" s="663" t="s">
        <v>6785</v>
      </c>
      <c r="I1413" s="665">
        <v>29.49</v>
      </c>
      <c r="J1413" s="665">
        <v>612</v>
      </c>
      <c r="K1413" s="666">
        <v>18046.62</v>
      </c>
    </row>
    <row r="1414" spans="1:11" ht="14.4" customHeight="1" x14ac:dyDescent="0.3">
      <c r="A1414" s="661" t="s">
        <v>580</v>
      </c>
      <c r="B1414" s="662" t="s">
        <v>581</v>
      </c>
      <c r="C1414" s="663" t="s">
        <v>602</v>
      </c>
      <c r="D1414" s="664" t="s">
        <v>2455</v>
      </c>
      <c r="E1414" s="663" t="s">
        <v>6926</v>
      </c>
      <c r="F1414" s="664" t="s">
        <v>6927</v>
      </c>
      <c r="G1414" s="663" t="s">
        <v>6786</v>
      </c>
      <c r="H1414" s="663" t="s">
        <v>6787</v>
      </c>
      <c r="I1414" s="665">
        <v>28.457499999999996</v>
      </c>
      <c r="J1414" s="665">
        <v>144</v>
      </c>
      <c r="K1414" s="666">
        <v>4097.54</v>
      </c>
    </row>
    <row r="1415" spans="1:11" ht="14.4" customHeight="1" x14ac:dyDescent="0.3">
      <c r="A1415" s="661" t="s">
        <v>580</v>
      </c>
      <c r="B1415" s="662" t="s">
        <v>581</v>
      </c>
      <c r="C1415" s="663" t="s">
        <v>602</v>
      </c>
      <c r="D1415" s="664" t="s">
        <v>2455</v>
      </c>
      <c r="E1415" s="663" t="s">
        <v>6926</v>
      </c>
      <c r="F1415" s="664" t="s">
        <v>6927</v>
      </c>
      <c r="G1415" s="663" t="s">
        <v>6788</v>
      </c>
      <c r="H1415" s="663" t="s">
        <v>6789</v>
      </c>
      <c r="I1415" s="665">
        <v>39.1</v>
      </c>
      <c r="J1415" s="665">
        <v>828</v>
      </c>
      <c r="K1415" s="666">
        <v>32374.799999999999</v>
      </c>
    </row>
    <row r="1416" spans="1:11" ht="14.4" customHeight="1" x14ac:dyDescent="0.3">
      <c r="A1416" s="661" t="s">
        <v>580</v>
      </c>
      <c r="B1416" s="662" t="s">
        <v>581</v>
      </c>
      <c r="C1416" s="663" t="s">
        <v>602</v>
      </c>
      <c r="D1416" s="664" t="s">
        <v>2455</v>
      </c>
      <c r="E1416" s="663" t="s">
        <v>6926</v>
      </c>
      <c r="F1416" s="664" t="s">
        <v>6927</v>
      </c>
      <c r="G1416" s="663" t="s">
        <v>6790</v>
      </c>
      <c r="H1416" s="663" t="s">
        <v>6791</v>
      </c>
      <c r="I1416" s="665">
        <v>31.309999999999995</v>
      </c>
      <c r="J1416" s="665">
        <v>828</v>
      </c>
      <c r="K1416" s="666">
        <v>25922.33</v>
      </c>
    </row>
    <row r="1417" spans="1:11" ht="14.4" customHeight="1" x14ac:dyDescent="0.3">
      <c r="A1417" s="661" t="s">
        <v>580</v>
      </c>
      <c r="B1417" s="662" t="s">
        <v>581</v>
      </c>
      <c r="C1417" s="663" t="s">
        <v>602</v>
      </c>
      <c r="D1417" s="664" t="s">
        <v>2455</v>
      </c>
      <c r="E1417" s="663" t="s">
        <v>6926</v>
      </c>
      <c r="F1417" s="664" t="s">
        <v>6927</v>
      </c>
      <c r="G1417" s="663" t="s">
        <v>6792</v>
      </c>
      <c r="H1417" s="663" t="s">
        <v>6793</v>
      </c>
      <c r="I1417" s="665">
        <v>457.59999999999997</v>
      </c>
      <c r="J1417" s="665">
        <v>120</v>
      </c>
      <c r="K1417" s="666">
        <v>54912.5</v>
      </c>
    </row>
    <row r="1418" spans="1:11" ht="14.4" customHeight="1" x14ac:dyDescent="0.3">
      <c r="A1418" s="661" t="s">
        <v>580</v>
      </c>
      <c r="B1418" s="662" t="s">
        <v>581</v>
      </c>
      <c r="C1418" s="663" t="s">
        <v>602</v>
      </c>
      <c r="D1418" s="664" t="s">
        <v>2455</v>
      </c>
      <c r="E1418" s="663" t="s">
        <v>6926</v>
      </c>
      <c r="F1418" s="664" t="s">
        <v>6927</v>
      </c>
      <c r="G1418" s="663" t="s">
        <v>6794</v>
      </c>
      <c r="H1418" s="663" t="s">
        <v>6795</v>
      </c>
      <c r="I1418" s="665">
        <v>85.183333333333337</v>
      </c>
      <c r="J1418" s="665">
        <v>180</v>
      </c>
      <c r="K1418" s="666">
        <v>15476.36</v>
      </c>
    </row>
    <row r="1419" spans="1:11" ht="14.4" customHeight="1" x14ac:dyDescent="0.3">
      <c r="A1419" s="661" t="s">
        <v>580</v>
      </c>
      <c r="B1419" s="662" t="s">
        <v>581</v>
      </c>
      <c r="C1419" s="663" t="s">
        <v>602</v>
      </c>
      <c r="D1419" s="664" t="s">
        <v>2455</v>
      </c>
      <c r="E1419" s="663" t="s">
        <v>6926</v>
      </c>
      <c r="F1419" s="664" t="s">
        <v>6927</v>
      </c>
      <c r="G1419" s="663" t="s">
        <v>6796</v>
      </c>
      <c r="H1419" s="663" t="s">
        <v>6797</v>
      </c>
      <c r="I1419" s="665">
        <v>48.083999999999996</v>
      </c>
      <c r="J1419" s="665">
        <v>684</v>
      </c>
      <c r="K1419" s="666">
        <v>32447.170000000002</v>
      </c>
    </row>
    <row r="1420" spans="1:11" ht="14.4" customHeight="1" x14ac:dyDescent="0.3">
      <c r="A1420" s="661" t="s">
        <v>580</v>
      </c>
      <c r="B1420" s="662" t="s">
        <v>581</v>
      </c>
      <c r="C1420" s="663" t="s">
        <v>602</v>
      </c>
      <c r="D1420" s="664" t="s">
        <v>2455</v>
      </c>
      <c r="E1420" s="663" t="s">
        <v>6926</v>
      </c>
      <c r="F1420" s="664" t="s">
        <v>6927</v>
      </c>
      <c r="G1420" s="663" t="s">
        <v>6798</v>
      </c>
      <c r="H1420" s="663" t="s">
        <v>6799</v>
      </c>
      <c r="I1420" s="665">
        <v>131.74666666666667</v>
      </c>
      <c r="J1420" s="665">
        <v>672</v>
      </c>
      <c r="K1420" s="666">
        <v>86699.41</v>
      </c>
    </row>
    <row r="1421" spans="1:11" ht="14.4" customHeight="1" x14ac:dyDescent="0.3">
      <c r="A1421" s="661" t="s">
        <v>580</v>
      </c>
      <c r="B1421" s="662" t="s">
        <v>581</v>
      </c>
      <c r="C1421" s="663" t="s">
        <v>602</v>
      </c>
      <c r="D1421" s="664" t="s">
        <v>2455</v>
      </c>
      <c r="E1421" s="663" t="s">
        <v>6926</v>
      </c>
      <c r="F1421" s="664" t="s">
        <v>6927</v>
      </c>
      <c r="G1421" s="663" t="s">
        <v>6800</v>
      </c>
      <c r="H1421" s="663" t="s">
        <v>6801</v>
      </c>
      <c r="I1421" s="665">
        <v>111.33</v>
      </c>
      <c r="J1421" s="665">
        <v>36</v>
      </c>
      <c r="K1421" s="666">
        <v>4007.93</v>
      </c>
    </row>
    <row r="1422" spans="1:11" ht="14.4" customHeight="1" x14ac:dyDescent="0.3">
      <c r="A1422" s="661" t="s">
        <v>580</v>
      </c>
      <c r="B1422" s="662" t="s">
        <v>581</v>
      </c>
      <c r="C1422" s="663" t="s">
        <v>602</v>
      </c>
      <c r="D1422" s="664" t="s">
        <v>2455</v>
      </c>
      <c r="E1422" s="663" t="s">
        <v>6926</v>
      </c>
      <c r="F1422" s="664" t="s">
        <v>6927</v>
      </c>
      <c r="G1422" s="663" t="s">
        <v>6802</v>
      </c>
      <c r="H1422" s="663" t="s">
        <v>6803</v>
      </c>
      <c r="I1422" s="665">
        <v>63.18</v>
      </c>
      <c r="J1422" s="665">
        <v>144</v>
      </c>
      <c r="K1422" s="666">
        <v>9098.06</v>
      </c>
    </row>
    <row r="1423" spans="1:11" ht="14.4" customHeight="1" x14ac:dyDescent="0.3">
      <c r="A1423" s="661" t="s">
        <v>580</v>
      </c>
      <c r="B1423" s="662" t="s">
        <v>581</v>
      </c>
      <c r="C1423" s="663" t="s">
        <v>602</v>
      </c>
      <c r="D1423" s="664" t="s">
        <v>2455</v>
      </c>
      <c r="E1423" s="663" t="s">
        <v>6926</v>
      </c>
      <c r="F1423" s="664" t="s">
        <v>6927</v>
      </c>
      <c r="G1423" s="663" t="s">
        <v>6804</v>
      </c>
      <c r="H1423" s="663" t="s">
        <v>6805</v>
      </c>
      <c r="I1423" s="665">
        <v>127.02</v>
      </c>
      <c r="J1423" s="665">
        <v>108</v>
      </c>
      <c r="K1423" s="666">
        <v>13718.24</v>
      </c>
    </row>
    <row r="1424" spans="1:11" ht="14.4" customHeight="1" x14ac:dyDescent="0.3">
      <c r="A1424" s="661" t="s">
        <v>580</v>
      </c>
      <c r="B1424" s="662" t="s">
        <v>581</v>
      </c>
      <c r="C1424" s="663" t="s">
        <v>602</v>
      </c>
      <c r="D1424" s="664" t="s">
        <v>2455</v>
      </c>
      <c r="E1424" s="663" t="s">
        <v>6926</v>
      </c>
      <c r="F1424" s="664" t="s">
        <v>6927</v>
      </c>
      <c r="G1424" s="663" t="s">
        <v>6806</v>
      </c>
      <c r="H1424" s="663" t="s">
        <v>6807</v>
      </c>
      <c r="I1424" s="665">
        <v>162.78</v>
      </c>
      <c r="J1424" s="665">
        <v>60</v>
      </c>
      <c r="K1424" s="666">
        <v>9766.880000000001</v>
      </c>
    </row>
    <row r="1425" spans="1:11" ht="14.4" customHeight="1" x14ac:dyDescent="0.3">
      <c r="A1425" s="661" t="s">
        <v>580</v>
      </c>
      <c r="B1425" s="662" t="s">
        <v>581</v>
      </c>
      <c r="C1425" s="663" t="s">
        <v>602</v>
      </c>
      <c r="D1425" s="664" t="s">
        <v>2455</v>
      </c>
      <c r="E1425" s="663" t="s">
        <v>6926</v>
      </c>
      <c r="F1425" s="664" t="s">
        <v>6927</v>
      </c>
      <c r="G1425" s="663" t="s">
        <v>6808</v>
      </c>
      <c r="H1425" s="663" t="s">
        <v>6809</v>
      </c>
      <c r="I1425" s="665">
        <v>457.59999999999997</v>
      </c>
      <c r="J1425" s="665">
        <v>120</v>
      </c>
      <c r="K1425" s="666">
        <v>54912.5</v>
      </c>
    </row>
    <row r="1426" spans="1:11" ht="14.4" customHeight="1" x14ac:dyDescent="0.3">
      <c r="A1426" s="661" t="s">
        <v>580</v>
      </c>
      <c r="B1426" s="662" t="s">
        <v>581</v>
      </c>
      <c r="C1426" s="663" t="s">
        <v>602</v>
      </c>
      <c r="D1426" s="664" t="s">
        <v>2455</v>
      </c>
      <c r="E1426" s="663" t="s">
        <v>6926</v>
      </c>
      <c r="F1426" s="664" t="s">
        <v>6927</v>
      </c>
      <c r="G1426" s="663" t="s">
        <v>6810</v>
      </c>
      <c r="H1426" s="663" t="s">
        <v>6811</v>
      </c>
      <c r="I1426" s="665">
        <v>40.32</v>
      </c>
      <c r="J1426" s="665">
        <v>36</v>
      </c>
      <c r="K1426" s="666">
        <v>1451.53</v>
      </c>
    </row>
    <row r="1427" spans="1:11" ht="14.4" customHeight="1" x14ac:dyDescent="0.3">
      <c r="A1427" s="661" t="s">
        <v>580</v>
      </c>
      <c r="B1427" s="662" t="s">
        <v>581</v>
      </c>
      <c r="C1427" s="663" t="s">
        <v>602</v>
      </c>
      <c r="D1427" s="664" t="s">
        <v>2455</v>
      </c>
      <c r="E1427" s="663" t="s">
        <v>6908</v>
      </c>
      <c r="F1427" s="664" t="s">
        <v>6909</v>
      </c>
      <c r="G1427" s="663" t="s">
        <v>4845</v>
      </c>
      <c r="H1427" s="663" t="s">
        <v>4846</v>
      </c>
      <c r="I1427" s="665">
        <v>0.3</v>
      </c>
      <c r="J1427" s="665">
        <v>200</v>
      </c>
      <c r="K1427" s="666">
        <v>60</v>
      </c>
    </row>
    <row r="1428" spans="1:11" ht="14.4" customHeight="1" x14ac:dyDescent="0.3">
      <c r="A1428" s="661" t="s">
        <v>580</v>
      </c>
      <c r="B1428" s="662" t="s">
        <v>581</v>
      </c>
      <c r="C1428" s="663" t="s">
        <v>602</v>
      </c>
      <c r="D1428" s="664" t="s">
        <v>2455</v>
      </c>
      <c r="E1428" s="663" t="s">
        <v>6908</v>
      </c>
      <c r="F1428" s="664" t="s">
        <v>6909</v>
      </c>
      <c r="G1428" s="663" t="s">
        <v>4847</v>
      </c>
      <c r="H1428" s="663" t="s">
        <v>4848</v>
      </c>
      <c r="I1428" s="665">
        <v>0.68</v>
      </c>
      <c r="J1428" s="665">
        <v>500</v>
      </c>
      <c r="K1428" s="666">
        <v>340</v>
      </c>
    </row>
    <row r="1429" spans="1:11" ht="14.4" customHeight="1" x14ac:dyDescent="0.3">
      <c r="A1429" s="661" t="s">
        <v>580</v>
      </c>
      <c r="B1429" s="662" t="s">
        <v>581</v>
      </c>
      <c r="C1429" s="663" t="s">
        <v>602</v>
      </c>
      <c r="D1429" s="664" t="s">
        <v>2455</v>
      </c>
      <c r="E1429" s="663" t="s">
        <v>6908</v>
      </c>
      <c r="F1429" s="664" t="s">
        <v>6909</v>
      </c>
      <c r="G1429" s="663" t="s">
        <v>6812</v>
      </c>
      <c r="H1429" s="663" t="s">
        <v>6813</v>
      </c>
      <c r="I1429" s="665">
        <v>10.99</v>
      </c>
      <c r="J1429" s="665">
        <v>500</v>
      </c>
      <c r="K1429" s="666">
        <v>5493.4000000000005</v>
      </c>
    </row>
    <row r="1430" spans="1:11" ht="14.4" customHeight="1" x14ac:dyDescent="0.3">
      <c r="A1430" s="661" t="s">
        <v>580</v>
      </c>
      <c r="B1430" s="662" t="s">
        <v>581</v>
      </c>
      <c r="C1430" s="663" t="s">
        <v>602</v>
      </c>
      <c r="D1430" s="664" t="s">
        <v>2455</v>
      </c>
      <c r="E1430" s="663" t="s">
        <v>6908</v>
      </c>
      <c r="F1430" s="664" t="s">
        <v>6909</v>
      </c>
      <c r="G1430" s="663" t="s">
        <v>6812</v>
      </c>
      <c r="H1430" s="663" t="s">
        <v>6814</v>
      </c>
      <c r="I1430" s="665">
        <v>10.99</v>
      </c>
      <c r="J1430" s="665">
        <v>150</v>
      </c>
      <c r="K1430" s="666">
        <v>1648.02</v>
      </c>
    </row>
    <row r="1431" spans="1:11" ht="14.4" customHeight="1" x14ac:dyDescent="0.3">
      <c r="A1431" s="661" t="s">
        <v>580</v>
      </c>
      <c r="B1431" s="662" t="s">
        <v>581</v>
      </c>
      <c r="C1431" s="663" t="s">
        <v>602</v>
      </c>
      <c r="D1431" s="664" t="s">
        <v>2455</v>
      </c>
      <c r="E1431" s="663" t="s">
        <v>6908</v>
      </c>
      <c r="F1431" s="664" t="s">
        <v>6909</v>
      </c>
      <c r="G1431" s="663" t="s">
        <v>6815</v>
      </c>
      <c r="H1431" s="663" t="s">
        <v>6816</v>
      </c>
      <c r="I1431" s="665">
        <v>10.46</v>
      </c>
      <c r="J1431" s="665">
        <v>50</v>
      </c>
      <c r="K1431" s="666">
        <v>522.80999999999995</v>
      </c>
    </row>
    <row r="1432" spans="1:11" ht="14.4" customHeight="1" x14ac:dyDescent="0.3">
      <c r="A1432" s="661" t="s">
        <v>580</v>
      </c>
      <c r="B1432" s="662" t="s">
        <v>581</v>
      </c>
      <c r="C1432" s="663" t="s">
        <v>602</v>
      </c>
      <c r="D1432" s="664" t="s">
        <v>2455</v>
      </c>
      <c r="E1432" s="663" t="s">
        <v>6908</v>
      </c>
      <c r="F1432" s="664" t="s">
        <v>6909</v>
      </c>
      <c r="G1432" s="663" t="s">
        <v>6817</v>
      </c>
      <c r="H1432" s="663" t="s">
        <v>6818</v>
      </c>
      <c r="I1432" s="665">
        <v>10.99</v>
      </c>
      <c r="J1432" s="665">
        <v>100</v>
      </c>
      <c r="K1432" s="666">
        <v>1098.68</v>
      </c>
    </row>
    <row r="1433" spans="1:11" ht="14.4" customHeight="1" x14ac:dyDescent="0.3">
      <c r="A1433" s="661" t="s">
        <v>580</v>
      </c>
      <c r="B1433" s="662" t="s">
        <v>581</v>
      </c>
      <c r="C1433" s="663" t="s">
        <v>602</v>
      </c>
      <c r="D1433" s="664" t="s">
        <v>2455</v>
      </c>
      <c r="E1433" s="663" t="s">
        <v>6908</v>
      </c>
      <c r="F1433" s="664" t="s">
        <v>6909</v>
      </c>
      <c r="G1433" s="663" t="s">
        <v>6819</v>
      </c>
      <c r="H1433" s="663" t="s">
        <v>6820</v>
      </c>
      <c r="I1433" s="665">
        <v>10.99</v>
      </c>
      <c r="J1433" s="665">
        <v>350</v>
      </c>
      <c r="K1433" s="666">
        <v>3845.38</v>
      </c>
    </row>
    <row r="1434" spans="1:11" ht="14.4" customHeight="1" x14ac:dyDescent="0.3">
      <c r="A1434" s="661" t="s">
        <v>580</v>
      </c>
      <c r="B1434" s="662" t="s">
        <v>581</v>
      </c>
      <c r="C1434" s="663" t="s">
        <v>602</v>
      </c>
      <c r="D1434" s="664" t="s">
        <v>2455</v>
      </c>
      <c r="E1434" s="663" t="s">
        <v>6908</v>
      </c>
      <c r="F1434" s="664" t="s">
        <v>6909</v>
      </c>
      <c r="G1434" s="663" t="s">
        <v>6821</v>
      </c>
      <c r="H1434" s="663" t="s">
        <v>6822</v>
      </c>
      <c r="I1434" s="665">
        <v>10.99</v>
      </c>
      <c r="J1434" s="665">
        <v>200</v>
      </c>
      <c r="K1434" s="666">
        <v>2197.36</v>
      </c>
    </row>
    <row r="1435" spans="1:11" ht="14.4" customHeight="1" x14ac:dyDescent="0.3">
      <c r="A1435" s="661" t="s">
        <v>580</v>
      </c>
      <c r="B1435" s="662" t="s">
        <v>581</v>
      </c>
      <c r="C1435" s="663" t="s">
        <v>602</v>
      </c>
      <c r="D1435" s="664" t="s">
        <v>2455</v>
      </c>
      <c r="E1435" s="663" t="s">
        <v>6908</v>
      </c>
      <c r="F1435" s="664" t="s">
        <v>6909</v>
      </c>
      <c r="G1435" s="663" t="s">
        <v>6823</v>
      </c>
      <c r="H1435" s="663" t="s">
        <v>6824</v>
      </c>
      <c r="I1435" s="665">
        <v>10.16</v>
      </c>
      <c r="J1435" s="665">
        <v>50</v>
      </c>
      <c r="K1435" s="666">
        <v>508.2</v>
      </c>
    </row>
    <row r="1436" spans="1:11" ht="14.4" customHeight="1" x14ac:dyDescent="0.3">
      <c r="A1436" s="661" t="s">
        <v>580</v>
      </c>
      <c r="B1436" s="662" t="s">
        <v>581</v>
      </c>
      <c r="C1436" s="663" t="s">
        <v>602</v>
      </c>
      <c r="D1436" s="664" t="s">
        <v>2455</v>
      </c>
      <c r="E1436" s="663" t="s">
        <v>6908</v>
      </c>
      <c r="F1436" s="664" t="s">
        <v>6909</v>
      </c>
      <c r="G1436" s="663" t="s">
        <v>6825</v>
      </c>
      <c r="H1436" s="663" t="s">
        <v>6826</v>
      </c>
      <c r="I1436" s="665">
        <v>10.452000000000002</v>
      </c>
      <c r="J1436" s="665">
        <v>500</v>
      </c>
      <c r="K1436" s="666">
        <v>5227.2000000000007</v>
      </c>
    </row>
    <row r="1437" spans="1:11" ht="14.4" customHeight="1" x14ac:dyDescent="0.3">
      <c r="A1437" s="661" t="s">
        <v>580</v>
      </c>
      <c r="B1437" s="662" t="s">
        <v>581</v>
      </c>
      <c r="C1437" s="663" t="s">
        <v>602</v>
      </c>
      <c r="D1437" s="664" t="s">
        <v>2455</v>
      </c>
      <c r="E1437" s="663" t="s">
        <v>6908</v>
      </c>
      <c r="F1437" s="664" t="s">
        <v>6909</v>
      </c>
      <c r="G1437" s="663" t="s">
        <v>6825</v>
      </c>
      <c r="H1437" s="663" t="s">
        <v>6827</v>
      </c>
      <c r="I1437" s="665">
        <v>10.45</v>
      </c>
      <c r="J1437" s="665">
        <v>150</v>
      </c>
      <c r="K1437" s="666">
        <v>1568.16</v>
      </c>
    </row>
    <row r="1438" spans="1:11" ht="14.4" customHeight="1" x14ac:dyDescent="0.3">
      <c r="A1438" s="661" t="s">
        <v>580</v>
      </c>
      <c r="B1438" s="662" t="s">
        <v>581</v>
      </c>
      <c r="C1438" s="663" t="s">
        <v>602</v>
      </c>
      <c r="D1438" s="664" t="s">
        <v>2455</v>
      </c>
      <c r="E1438" s="663" t="s">
        <v>6908</v>
      </c>
      <c r="F1438" s="664" t="s">
        <v>6909</v>
      </c>
      <c r="G1438" s="663" t="s">
        <v>6828</v>
      </c>
      <c r="H1438" s="663" t="s">
        <v>6829</v>
      </c>
      <c r="I1438" s="665">
        <v>10.453999999999999</v>
      </c>
      <c r="J1438" s="665">
        <v>450</v>
      </c>
      <c r="K1438" s="666">
        <v>4704.5200000000004</v>
      </c>
    </row>
    <row r="1439" spans="1:11" ht="14.4" customHeight="1" x14ac:dyDescent="0.3">
      <c r="A1439" s="661" t="s">
        <v>580</v>
      </c>
      <c r="B1439" s="662" t="s">
        <v>581</v>
      </c>
      <c r="C1439" s="663" t="s">
        <v>602</v>
      </c>
      <c r="D1439" s="664" t="s">
        <v>2455</v>
      </c>
      <c r="E1439" s="663" t="s">
        <v>6908</v>
      </c>
      <c r="F1439" s="664" t="s">
        <v>6909</v>
      </c>
      <c r="G1439" s="663" t="s">
        <v>4699</v>
      </c>
      <c r="H1439" s="663" t="s">
        <v>4700</v>
      </c>
      <c r="I1439" s="665">
        <v>0.48666666666666664</v>
      </c>
      <c r="J1439" s="665">
        <v>800</v>
      </c>
      <c r="K1439" s="666">
        <v>389</v>
      </c>
    </row>
    <row r="1440" spans="1:11" ht="14.4" customHeight="1" x14ac:dyDescent="0.3">
      <c r="A1440" s="661" t="s">
        <v>580</v>
      </c>
      <c r="B1440" s="662" t="s">
        <v>581</v>
      </c>
      <c r="C1440" s="663" t="s">
        <v>602</v>
      </c>
      <c r="D1440" s="664" t="s">
        <v>2455</v>
      </c>
      <c r="E1440" s="663" t="s">
        <v>6908</v>
      </c>
      <c r="F1440" s="664" t="s">
        <v>6909</v>
      </c>
      <c r="G1440" s="663" t="s">
        <v>6830</v>
      </c>
      <c r="H1440" s="663" t="s">
        <v>6831</v>
      </c>
      <c r="I1440" s="665">
        <v>13.21</v>
      </c>
      <c r="J1440" s="665">
        <v>300</v>
      </c>
      <c r="K1440" s="666">
        <v>3963.96</v>
      </c>
    </row>
    <row r="1441" spans="1:11" ht="14.4" customHeight="1" x14ac:dyDescent="0.3">
      <c r="A1441" s="661" t="s">
        <v>580</v>
      </c>
      <c r="B1441" s="662" t="s">
        <v>581</v>
      </c>
      <c r="C1441" s="663" t="s">
        <v>602</v>
      </c>
      <c r="D1441" s="664" t="s">
        <v>2455</v>
      </c>
      <c r="E1441" s="663" t="s">
        <v>6908</v>
      </c>
      <c r="F1441" s="664" t="s">
        <v>6909</v>
      </c>
      <c r="G1441" s="663" t="s">
        <v>6830</v>
      </c>
      <c r="H1441" s="663" t="s">
        <v>6832</v>
      </c>
      <c r="I1441" s="665">
        <v>13.21</v>
      </c>
      <c r="J1441" s="665">
        <v>100</v>
      </c>
      <c r="K1441" s="666">
        <v>1321.32</v>
      </c>
    </row>
    <row r="1442" spans="1:11" ht="14.4" customHeight="1" x14ac:dyDescent="0.3">
      <c r="A1442" s="661" t="s">
        <v>580</v>
      </c>
      <c r="B1442" s="662" t="s">
        <v>581</v>
      </c>
      <c r="C1442" s="663" t="s">
        <v>602</v>
      </c>
      <c r="D1442" s="664" t="s">
        <v>2455</v>
      </c>
      <c r="E1442" s="663" t="s">
        <v>6908</v>
      </c>
      <c r="F1442" s="664" t="s">
        <v>6909</v>
      </c>
      <c r="G1442" s="663" t="s">
        <v>6833</v>
      </c>
      <c r="H1442" s="663" t="s">
        <v>6834</v>
      </c>
      <c r="I1442" s="665">
        <v>13.21</v>
      </c>
      <c r="J1442" s="665">
        <v>350</v>
      </c>
      <c r="K1442" s="666">
        <v>4624.62</v>
      </c>
    </row>
    <row r="1443" spans="1:11" ht="14.4" customHeight="1" x14ac:dyDescent="0.3">
      <c r="A1443" s="661" t="s">
        <v>580</v>
      </c>
      <c r="B1443" s="662" t="s">
        <v>581</v>
      </c>
      <c r="C1443" s="663" t="s">
        <v>602</v>
      </c>
      <c r="D1443" s="664" t="s">
        <v>2455</v>
      </c>
      <c r="E1443" s="663" t="s">
        <v>6908</v>
      </c>
      <c r="F1443" s="664" t="s">
        <v>6909</v>
      </c>
      <c r="G1443" s="663" t="s">
        <v>6835</v>
      </c>
      <c r="H1443" s="663" t="s">
        <v>6836</v>
      </c>
      <c r="I1443" s="665">
        <v>13.21</v>
      </c>
      <c r="J1443" s="665">
        <v>100</v>
      </c>
      <c r="K1443" s="666">
        <v>1321.32</v>
      </c>
    </row>
    <row r="1444" spans="1:11" ht="14.4" customHeight="1" x14ac:dyDescent="0.3">
      <c r="A1444" s="661" t="s">
        <v>580</v>
      </c>
      <c r="B1444" s="662" t="s">
        <v>581</v>
      </c>
      <c r="C1444" s="663" t="s">
        <v>602</v>
      </c>
      <c r="D1444" s="664" t="s">
        <v>2455</v>
      </c>
      <c r="E1444" s="663" t="s">
        <v>6908</v>
      </c>
      <c r="F1444" s="664" t="s">
        <v>6909</v>
      </c>
      <c r="G1444" s="663" t="s">
        <v>6837</v>
      </c>
      <c r="H1444" s="663" t="s">
        <v>6838</v>
      </c>
      <c r="I1444" s="665">
        <v>10.99</v>
      </c>
      <c r="J1444" s="665">
        <v>100</v>
      </c>
      <c r="K1444" s="666">
        <v>1098.68</v>
      </c>
    </row>
    <row r="1445" spans="1:11" ht="14.4" customHeight="1" x14ac:dyDescent="0.3">
      <c r="A1445" s="661" t="s">
        <v>580</v>
      </c>
      <c r="B1445" s="662" t="s">
        <v>581</v>
      </c>
      <c r="C1445" s="663" t="s">
        <v>602</v>
      </c>
      <c r="D1445" s="664" t="s">
        <v>2455</v>
      </c>
      <c r="E1445" s="663" t="s">
        <v>6908</v>
      </c>
      <c r="F1445" s="664" t="s">
        <v>6909</v>
      </c>
      <c r="G1445" s="663" t="s">
        <v>6839</v>
      </c>
      <c r="H1445" s="663" t="s">
        <v>6840</v>
      </c>
      <c r="I1445" s="665">
        <v>11.36</v>
      </c>
      <c r="J1445" s="665">
        <v>50</v>
      </c>
      <c r="K1445" s="666">
        <v>568.1</v>
      </c>
    </row>
    <row r="1446" spans="1:11" ht="14.4" customHeight="1" x14ac:dyDescent="0.3">
      <c r="A1446" s="661" t="s">
        <v>580</v>
      </c>
      <c r="B1446" s="662" t="s">
        <v>581</v>
      </c>
      <c r="C1446" s="663" t="s">
        <v>602</v>
      </c>
      <c r="D1446" s="664" t="s">
        <v>2455</v>
      </c>
      <c r="E1446" s="663" t="s">
        <v>6908</v>
      </c>
      <c r="F1446" s="664" t="s">
        <v>6909</v>
      </c>
      <c r="G1446" s="663" t="s">
        <v>6841</v>
      </c>
      <c r="H1446" s="663" t="s">
        <v>6842</v>
      </c>
      <c r="I1446" s="665">
        <v>13.21</v>
      </c>
      <c r="J1446" s="665">
        <v>100</v>
      </c>
      <c r="K1446" s="666">
        <v>1321.32</v>
      </c>
    </row>
    <row r="1447" spans="1:11" ht="14.4" customHeight="1" x14ac:dyDescent="0.3">
      <c r="A1447" s="661" t="s">
        <v>580</v>
      </c>
      <c r="B1447" s="662" t="s">
        <v>581</v>
      </c>
      <c r="C1447" s="663" t="s">
        <v>602</v>
      </c>
      <c r="D1447" s="664" t="s">
        <v>2455</v>
      </c>
      <c r="E1447" s="663" t="s">
        <v>6908</v>
      </c>
      <c r="F1447" s="664" t="s">
        <v>6909</v>
      </c>
      <c r="G1447" s="663" t="s">
        <v>6843</v>
      </c>
      <c r="H1447" s="663" t="s">
        <v>6844</v>
      </c>
      <c r="I1447" s="665">
        <v>11.36</v>
      </c>
      <c r="J1447" s="665">
        <v>140</v>
      </c>
      <c r="K1447" s="666">
        <v>1590.67</v>
      </c>
    </row>
    <row r="1448" spans="1:11" ht="14.4" customHeight="1" x14ac:dyDescent="0.3">
      <c r="A1448" s="661" t="s">
        <v>580</v>
      </c>
      <c r="B1448" s="662" t="s">
        <v>581</v>
      </c>
      <c r="C1448" s="663" t="s">
        <v>602</v>
      </c>
      <c r="D1448" s="664" t="s">
        <v>2455</v>
      </c>
      <c r="E1448" s="663" t="s">
        <v>6908</v>
      </c>
      <c r="F1448" s="664" t="s">
        <v>6909</v>
      </c>
      <c r="G1448" s="663" t="s">
        <v>6845</v>
      </c>
      <c r="H1448" s="663" t="s">
        <v>6846</v>
      </c>
      <c r="I1448" s="665">
        <v>10.45</v>
      </c>
      <c r="J1448" s="665">
        <v>150</v>
      </c>
      <c r="K1448" s="666">
        <v>1568.16</v>
      </c>
    </row>
    <row r="1449" spans="1:11" ht="14.4" customHeight="1" x14ac:dyDescent="0.3">
      <c r="A1449" s="661" t="s">
        <v>580</v>
      </c>
      <c r="B1449" s="662" t="s">
        <v>581</v>
      </c>
      <c r="C1449" s="663" t="s">
        <v>602</v>
      </c>
      <c r="D1449" s="664" t="s">
        <v>2455</v>
      </c>
      <c r="E1449" s="663" t="s">
        <v>6908</v>
      </c>
      <c r="F1449" s="664" t="s">
        <v>6909</v>
      </c>
      <c r="G1449" s="663" t="s">
        <v>6847</v>
      </c>
      <c r="H1449" s="663" t="s">
        <v>6848</v>
      </c>
      <c r="I1449" s="665">
        <v>13.21</v>
      </c>
      <c r="J1449" s="665">
        <v>100</v>
      </c>
      <c r="K1449" s="666">
        <v>1321.32</v>
      </c>
    </row>
    <row r="1450" spans="1:11" ht="14.4" customHeight="1" x14ac:dyDescent="0.3">
      <c r="A1450" s="661" t="s">
        <v>580</v>
      </c>
      <c r="B1450" s="662" t="s">
        <v>581</v>
      </c>
      <c r="C1450" s="663" t="s">
        <v>602</v>
      </c>
      <c r="D1450" s="664" t="s">
        <v>2455</v>
      </c>
      <c r="E1450" s="663" t="s">
        <v>6908</v>
      </c>
      <c r="F1450" s="664" t="s">
        <v>6909</v>
      </c>
      <c r="G1450" s="663" t="s">
        <v>6849</v>
      </c>
      <c r="H1450" s="663" t="s">
        <v>6850</v>
      </c>
      <c r="I1450" s="665">
        <v>11.36</v>
      </c>
      <c r="J1450" s="665">
        <v>90</v>
      </c>
      <c r="K1450" s="666">
        <v>1022.58</v>
      </c>
    </row>
    <row r="1451" spans="1:11" ht="14.4" customHeight="1" x14ac:dyDescent="0.3">
      <c r="A1451" s="661" t="s">
        <v>580</v>
      </c>
      <c r="B1451" s="662" t="s">
        <v>581</v>
      </c>
      <c r="C1451" s="663" t="s">
        <v>602</v>
      </c>
      <c r="D1451" s="664" t="s">
        <v>2455</v>
      </c>
      <c r="E1451" s="663" t="s">
        <v>6908</v>
      </c>
      <c r="F1451" s="664" t="s">
        <v>6909</v>
      </c>
      <c r="G1451" s="663" t="s">
        <v>6851</v>
      </c>
      <c r="H1451" s="663" t="s">
        <v>6852</v>
      </c>
      <c r="I1451" s="665">
        <v>1286.2</v>
      </c>
      <c r="J1451" s="665">
        <v>1</v>
      </c>
      <c r="K1451" s="666">
        <v>1286.2</v>
      </c>
    </row>
    <row r="1452" spans="1:11" ht="14.4" customHeight="1" x14ac:dyDescent="0.3">
      <c r="A1452" s="661" t="s">
        <v>580</v>
      </c>
      <c r="B1452" s="662" t="s">
        <v>581</v>
      </c>
      <c r="C1452" s="663" t="s">
        <v>602</v>
      </c>
      <c r="D1452" s="664" t="s">
        <v>2455</v>
      </c>
      <c r="E1452" s="663" t="s">
        <v>6908</v>
      </c>
      <c r="F1452" s="664" t="s">
        <v>6909</v>
      </c>
      <c r="G1452" s="663" t="s">
        <v>6853</v>
      </c>
      <c r="H1452" s="663" t="s">
        <v>6854</v>
      </c>
      <c r="I1452" s="665">
        <v>10.45</v>
      </c>
      <c r="J1452" s="665">
        <v>150</v>
      </c>
      <c r="K1452" s="666">
        <v>1568.16</v>
      </c>
    </row>
    <row r="1453" spans="1:11" ht="14.4" customHeight="1" x14ac:dyDescent="0.3">
      <c r="A1453" s="661" t="s">
        <v>580</v>
      </c>
      <c r="B1453" s="662" t="s">
        <v>581</v>
      </c>
      <c r="C1453" s="663" t="s">
        <v>602</v>
      </c>
      <c r="D1453" s="664" t="s">
        <v>2455</v>
      </c>
      <c r="E1453" s="663" t="s">
        <v>6908</v>
      </c>
      <c r="F1453" s="664" t="s">
        <v>6909</v>
      </c>
      <c r="G1453" s="663" t="s">
        <v>6855</v>
      </c>
      <c r="H1453" s="663" t="s">
        <v>6856</v>
      </c>
      <c r="I1453" s="665">
        <v>4235</v>
      </c>
      <c r="J1453" s="665">
        <v>3</v>
      </c>
      <c r="K1453" s="666">
        <v>12705</v>
      </c>
    </row>
    <row r="1454" spans="1:11" ht="14.4" customHeight="1" x14ac:dyDescent="0.3">
      <c r="A1454" s="661" t="s">
        <v>580</v>
      </c>
      <c r="B1454" s="662" t="s">
        <v>581</v>
      </c>
      <c r="C1454" s="663" t="s">
        <v>602</v>
      </c>
      <c r="D1454" s="664" t="s">
        <v>2455</v>
      </c>
      <c r="E1454" s="663" t="s">
        <v>6910</v>
      </c>
      <c r="F1454" s="664" t="s">
        <v>6911</v>
      </c>
      <c r="G1454" s="663" t="s">
        <v>6857</v>
      </c>
      <c r="H1454" s="663" t="s">
        <v>6858</v>
      </c>
      <c r="I1454" s="665">
        <v>20.69</v>
      </c>
      <c r="J1454" s="665">
        <v>100</v>
      </c>
      <c r="K1454" s="666">
        <v>2069.1</v>
      </c>
    </row>
    <row r="1455" spans="1:11" ht="14.4" customHeight="1" x14ac:dyDescent="0.3">
      <c r="A1455" s="661" t="s">
        <v>580</v>
      </c>
      <c r="B1455" s="662" t="s">
        <v>581</v>
      </c>
      <c r="C1455" s="663" t="s">
        <v>602</v>
      </c>
      <c r="D1455" s="664" t="s">
        <v>2455</v>
      </c>
      <c r="E1455" s="663" t="s">
        <v>6910</v>
      </c>
      <c r="F1455" s="664" t="s">
        <v>6911</v>
      </c>
      <c r="G1455" s="663" t="s">
        <v>6859</v>
      </c>
      <c r="H1455" s="663" t="s">
        <v>6860</v>
      </c>
      <c r="I1455" s="665">
        <v>7.5019999999999998</v>
      </c>
      <c r="J1455" s="665">
        <v>2530</v>
      </c>
      <c r="K1455" s="666">
        <v>18979.7</v>
      </c>
    </row>
    <row r="1456" spans="1:11" ht="14.4" customHeight="1" x14ac:dyDescent="0.3">
      <c r="A1456" s="661" t="s">
        <v>580</v>
      </c>
      <c r="B1456" s="662" t="s">
        <v>581</v>
      </c>
      <c r="C1456" s="663" t="s">
        <v>602</v>
      </c>
      <c r="D1456" s="664" t="s">
        <v>2455</v>
      </c>
      <c r="E1456" s="663" t="s">
        <v>6910</v>
      </c>
      <c r="F1456" s="664" t="s">
        <v>6911</v>
      </c>
      <c r="G1456" s="663" t="s">
        <v>6861</v>
      </c>
      <c r="H1456" s="663" t="s">
        <v>6862</v>
      </c>
      <c r="I1456" s="665">
        <v>7.504999999999999</v>
      </c>
      <c r="J1456" s="665">
        <v>1150</v>
      </c>
      <c r="K1456" s="666">
        <v>8631.5</v>
      </c>
    </row>
    <row r="1457" spans="1:11" ht="14.4" customHeight="1" x14ac:dyDescent="0.3">
      <c r="A1457" s="661" t="s">
        <v>580</v>
      </c>
      <c r="B1457" s="662" t="s">
        <v>581</v>
      </c>
      <c r="C1457" s="663" t="s">
        <v>602</v>
      </c>
      <c r="D1457" s="664" t="s">
        <v>2455</v>
      </c>
      <c r="E1457" s="663" t="s">
        <v>6910</v>
      </c>
      <c r="F1457" s="664" t="s">
        <v>6911</v>
      </c>
      <c r="G1457" s="663" t="s">
        <v>6863</v>
      </c>
      <c r="H1457" s="663" t="s">
        <v>6864</v>
      </c>
      <c r="I1457" s="665">
        <v>7.5</v>
      </c>
      <c r="J1457" s="665">
        <v>650</v>
      </c>
      <c r="K1457" s="666">
        <v>4875.7</v>
      </c>
    </row>
    <row r="1458" spans="1:11" ht="14.4" customHeight="1" x14ac:dyDescent="0.3">
      <c r="A1458" s="661" t="s">
        <v>580</v>
      </c>
      <c r="B1458" s="662" t="s">
        <v>581</v>
      </c>
      <c r="C1458" s="663" t="s">
        <v>602</v>
      </c>
      <c r="D1458" s="664" t="s">
        <v>2455</v>
      </c>
      <c r="E1458" s="663" t="s">
        <v>6910</v>
      </c>
      <c r="F1458" s="664" t="s">
        <v>6911</v>
      </c>
      <c r="G1458" s="663" t="s">
        <v>6863</v>
      </c>
      <c r="H1458" s="663" t="s">
        <v>6865</v>
      </c>
      <c r="I1458" s="665">
        <v>7.5042857142857144</v>
      </c>
      <c r="J1458" s="665">
        <v>1700</v>
      </c>
      <c r="K1458" s="666">
        <v>12757</v>
      </c>
    </row>
    <row r="1459" spans="1:11" ht="14.4" customHeight="1" x14ac:dyDescent="0.3">
      <c r="A1459" s="661" t="s">
        <v>580</v>
      </c>
      <c r="B1459" s="662" t="s">
        <v>581</v>
      </c>
      <c r="C1459" s="663" t="s">
        <v>602</v>
      </c>
      <c r="D1459" s="664" t="s">
        <v>2455</v>
      </c>
      <c r="E1459" s="663" t="s">
        <v>6910</v>
      </c>
      <c r="F1459" s="664" t="s">
        <v>6911</v>
      </c>
      <c r="G1459" s="663" t="s">
        <v>6866</v>
      </c>
      <c r="H1459" s="663" t="s">
        <v>6867</v>
      </c>
      <c r="I1459" s="665">
        <v>7.5019999999999998</v>
      </c>
      <c r="J1459" s="665">
        <v>1250</v>
      </c>
      <c r="K1459" s="666">
        <v>9378.5</v>
      </c>
    </row>
    <row r="1460" spans="1:11" ht="14.4" customHeight="1" x14ac:dyDescent="0.3">
      <c r="A1460" s="661" t="s">
        <v>580</v>
      </c>
      <c r="B1460" s="662" t="s">
        <v>581</v>
      </c>
      <c r="C1460" s="663" t="s">
        <v>602</v>
      </c>
      <c r="D1460" s="664" t="s">
        <v>2455</v>
      </c>
      <c r="E1460" s="663" t="s">
        <v>6910</v>
      </c>
      <c r="F1460" s="664" t="s">
        <v>6911</v>
      </c>
      <c r="G1460" s="663" t="s">
        <v>6866</v>
      </c>
      <c r="H1460" s="663" t="s">
        <v>6868</v>
      </c>
      <c r="I1460" s="665">
        <v>7.5033333333333339</v>
      </c>
      <c r="J1460" s="665">
        <v>2900</v>
      </c>
      <c r="K1460" s="666">
        <v>21761</v>
      </c>
    </row>
    <row r="1461" spans="1:11" ht="14.4" customHeight="1" x14ac:dyDescent="0.3">
      <c r="A1461" s="661" t="s">
        <v>580</v>
      </c>
      <c r="B1461" s="662" t="s">
        <v>581</v>
      </c>
      <c r="C1461" s="663" t="s">
        <v>602</v>
      </c>
      <c r="D1461" s="664" t="s">
        <v>2455</v>
      </c>
      <c r="E1461" s="663" t="s">
        <v>6910</v>
      </c>
      <c r="F1461" s="664" t="s">
        <v>6911</v>
      </c>
      <c r="G1461" s="663" t="s">
        <v>6869</v>
      </c>
      <c r="H1461" s="663" t="s">
        <v>6870</v>
      </c>
      <c r="I1461" s="665">
        <v>7.503333333333333</v>
      </c>
      <c r="J1461" s="665">
        <v>695</v>
      </c>
      <c r="K1461" s="666">
        <v>5215.3</v>
      </c>
    </row>
    <row r="1462" spans="1:11" ht="14.4" customHeight="1" x14ac:dyDescent="0.3">
      <c r="A1462" s="661" t="s">
        <v>580</v>
      </c>
      <c r="B1462" s="662" t="s">
        <v>581</v>
      </c>
      <c r="C1462" s="663" t="s">
        <v>602</v>
      </c>
      <c r="D1462" s="664" t="s">
        <v>2455</v>
      </c>
      <c r="E1462" s="663" t="s">
        <v>6910</v>
      </c>
      <c r="F1462" s="664" t="s">
        <v>6911</v>
      </c>
      <c r="G1462" s="663" t="s">
        <v>6869</v>
      </c>
      <c r="H1462" s="663" t="s">
        <v>6871</v>
      </c>
      <c r="I1462" s="665">
        <v>7.5028571428571427</v>
      </c>
      <c r="J1462" s="665">
        <v>1286</v>
      </c>
      <c r="K1462" s="666">
        <v>9650.59</v>
      </c>
    </row>
    <row r="1463" spans="1:11" ht="14.4" customHeight="1" x14ac:dyDescent="0.3">
      <c r="A1463" s="661" t="s">
        <v>580</v>
      </c>
      <c r="B1463" s="662" t="s">
        <v>581</v>
      </c>
      <c r="C1463" s="663" t="s">
        <v>602</v>
      </c>
      <c r="D1463" s="664" t="s">
        <v>2455</v>
      </c>
      <c r="E1463" s="663" t="s">
        <v>6910</v>
      </c>
      <c r="F1463" s="664" t="s">
        <v>6911</v>
      </c>
      <c r="G1463" s="663" t="s">
        <v>6872</v>
      </c>
      <c r="H1463" s="663" t="s">
        <v>6873</v>
      </c>
      <c r="I1463" s="665">
        <v>20.69</v>
      </c>
      <c r="J1463" s="665">
        <v>100</v>
      </c>
      <c r="K1463" s="666">
        <v>2069</v>
      </c>
    </row>
    <row r="1464" spans="1:11" ht="14.4" customHeight="1" x14ac:dyDescent="0.3">
      <c r="A1464" s="661" t="s">
        <v>580</v>
      </c>
      <c r="B1464" s="662" t="s">
        <v>581</v>
      </c>
      <c r="C1464" s="663" t="s">
        <v>602</v>
      </c>
      <c r="D1464" s="664" t="s">
        <v>2455</v>
      </c>
      <c r="E1464" s="663" t="s">
        <v>6910</v>
      </c>
      <c r="F1464" s="664" t="s">
        <v>6911</v>
      </c>
      <c r="G1464" s="663" t="s">
        <v>6874</v>
      </c>
      <c r="H1464" s="663" t="s">
        <v>6875</v>
      </c>
      <c r="I1464" s="665">
        <v>20.69</v>
      </c>
      <c r="J1464" s="665">
        <v>400</v>
      </c>
      <c r="K1464" s="666">
        <v>8276</v>
      </c>
    </row>
    <row r="1465" spans="1:11" ht="14.4" customHeight="1" x14ac:dyDescent="0.3">
      <c r="A1465" s="661" t="s">
        <v>580</v>
      </c>
      <c r="B1465" s="662" t="s">
        <v>581</v>
      </c>
      <c r="C1465" s="663" t="s">
        <v>602</v>
      </c>
      <c r="D1465" s="664" t="s">
        <v>2455</v>
      </c>
      <c r="E1465" s="663" t="s">
        <v>6910</v>
      </c>
      <c r="F1465" s="664" t="s">
        <v>6911</v>
      </c>
      <c r="G1465" s="663" t="s">
        <v>6876</v>
      </c>
      <c r="H1465" s="663" t="s">
        <v>6877</v>
      </c>
      <c r="I1465" s="665">
        <v>2.9400000000000004</v>
      </c>
      <c r="J1465" s="665">
        <v>2000</v>
      </c>
      <c r="K1465" s="666">
        <v>5878.6699999999992</v>
      </c>
    </row>
    <row r="1466" spans="1:11" ht="14.4" customHeight="1" x14ac:dyDescent="0.3">
      <c r="A1466" s="661" t="s">
        <v>580</v>
      </c>
      <c r="B1466" s="662" t="s">
        <v>581</v>
      </c>
      <c r="C1466" s="663" t="s">
        <v>602</v>
      </c>
      <c r="D1466" s="664" t="s">
        <v>2455</v>
      </c>
      <c r="E1466" s="663" t="s">
        <v>6910</v>
      </c>
      <c r="F1466" s="664" t="s">
        <v>6911</v>
      </c>
      <c r="G1466" s="663" t="s">
        <v>6878</v>
      </c>
      <c r="H1466" s="663" t="s">
        <v>6879</v>
      </c>
      <c r="I1466" s="665">
        <v>11.01</v>
      </c>
      <c r="J1466" s="665">
        <v>80</v>
      </c>
      <c r="K1466" s="666">
        <v>880.88</v>
      </c>
    </row>
    <row r="1467" spans="1:11" ht="14.4" customHeight="1" x14ac:dyDescent="0.3">
      <c r="A1467" s="661" t="s">
        <v>580</v>
      </c>
      <c r="B1467" s="662" t="s">
        <v>581</v>
      </c>
      <c r="C1467" s="663" t="s">
        <v>602</v>
      </c>
      <c r="D1467" s="664" t="s">
        <v>2455</v>
      </c>
      <c r="E1467" s="663" t="s">
        <v>6910</v>
      </c>
      <c r="F1467" s="664" t="s">
        <v>6911</v>
      </c>
      <c r="G1467" s="663" t="s">
        <v>6880</v>
      </c>
      <c r="H1467" s="663" t="s">
        <v>6881</v>
      </c>
      <c r="I1467" s="665">
        <v>10.55</v>
      </c>
      <c r="J1467" s="665">
        <v>400</v>
      </c>
      <c r="K1467" s="666">
        <v>4220.49</v>
      </c>
    </row>
    <row r="1468" spans="1:11" ht="14.4" customHeight="1" x14ac:dyDescent="0.3">
      <c r="A1468" s="661" t="s">
        <v>580</v>
      </c>
      <c r="B1468" s="662" t="s">
        <v>581</v>
      </c>
      <c r="C1468" s="663" t="s">
        <v>602</v>
      </c>
      <c r="D1468" s="664" t="s">
        <v>2455</v>
      </c>
      <c r="E1468" s="663" t="s">
        <v>6910</v>
      </c>
      <c r="F1468" s="664" t="s">
        <v>6911</v>
      </c>
      <c r="G1468" s="663" t="s">
        <v>4705</v>
      </c>
      <c r="H1468" s="663" t="s">
        <v>4706</v>
      </c>
      <c r="I1468" s="665">
        <v>0.71</v>
      </c>
      <c r="J1468" s="665">
        <v>12000</v>
      </c>
      <c r="K1468" s="666">
        <v>8520</v>
      </c>
    </row>
    <row r="1469" spans="1:11" ht="14.4" customHeight="1" x14ac:dyDescent="0.3">
      <c r="A1469" s="661" t="s">
        <v>580</v>
      </c>
      <c r="B1469" s="662" t="s">
        <v>581</v>
      </c>
      <c r="C1469" s="663" t="s">
        <v>602</v>
      </c>
      <c r="D1469" s="664" t="s">
        <v>2455</v>
      </c>
      <c r="E1469" s="663" t="s">
        <v>6910</v>
      </c>
      <c r="F1469" s="664" t="s">
        <v>6911</v>
      </c>
      <c r="G1469" s="663" t="s">
        <v>4707</v>
      </c>
      <c r="H1469" s="663" t="s">
        <v>4708</v>
      </c>
      <c r="I1469" s="665">
        <v>0.71</v>
      </c>
      <c r="J1469" s="665">
        <v>11800</v>
      </c>
      <c r="K1469" s="666">
        <v>8378</v>
      </c>
    </row>
    <row r="1470" spans="1:11" ht="14.4" customHeight="1" x14ac:dyDescent="0.3">
      <c r="A1470" s="661" t="s">
        <v>580</v>
      </c>
      <c r="B1470" s="662" t="s">
        <v>581</v>
      </c>
      <c r="C1470" s="663" t="s">
        <v>602</v>
      </c>
      <c r="D1470" s="664" t="s">
        <v>2455</v>
      </c>
      <c r="E1470" s="663" t="s">
        <v>6910</v>
      </c>
      <c r="F1470" s="664" t="s">
        <v>6911</v>
      </c>
      <c r="G1470" s="663" t="s">
        <v>6882</v>
      </c>
      <c r="H1470" s="663" t="s">
        <v>6883</v>
      </c>
      <c r="I1470" s="665">
        <v>12.59</v>
      </c>
      <c r="J1470" s="665">
        <v>80</v>
      </c>
      <c r="K1470" s="666">
        <v>1007.2</v>
      </c>
    </row>
    <row r="1471" spans="1:11" ht="14.4" customHeight="1" x14ac:dyDescent="0.3">
      <c r="A1471" s="661" t="s">
        <v>580</v>
      </c>
      <c r="B1471" s="662" t="s">
        <v>581</v>
      </c>
      <c r="C1471" s="663" t="s">
        <v>602</v>
      </c>
      <c r="D1471" s="664" t="s">
        <v>2455</v>
      </c>
      <c r="E1471" s="663" t="s">
        <v>6928</v>
      </c>
      <c r="F1471" s="664" t="s">
        <v>6929</v>
      </c>
      <c r="G1471" s="663" t="s">
        <v>6884</v>
      </c>
      <c r="H1471" s="663" t="s">
        <v>6885</v>
      </c>
      <c r="I1471" s="665">
        <v>5523.3</v>
      </c>
      <c r="J1471" s="665">
        <v>1</v>
      </c>
      <c r="K1471" s="666">
        <v>5523.3</v>
      </c>
    </row>
    <row r="1472" spans="1:11" ht="14.4" customHeight="1" x14ac:dyDescent="0.3">
      <c r="A1472" s="661" t="s">
        <v>580</v>
      </c>
      <c r="B1472" s="662" t="s">
        <v>581</v>
      </c>
      <c r="C1472" s="663" t="s">
        <v>602</v>
      </c>
      <c r="D1472" s="664" t="s">
        <v>2455</v>
      </c>
      <c r="E1472" s="663" t="s">
        <v>6928</v>
      </c>
      <c r="F1472" s="664" t="s">
        <v>6929</v>
      </c>
      <c r="G1472" s="663" t="s">
        <v>6886</v>
      </c>
      <c r="H1472" s="663" t="s">
        <v>6887</v>
      </c>
      <c r="I1472" s="665">
        <v>34760.283333333333</v>
      </c>
      <c r="J1472" s="665">
        <v>6</v>
      </c>
      <c r="K1472" s="666">
        <v>208561.7</v>
      </c>
    </row>
    <row r="1473" spans="1:11" ht="14.4" customHeight="1" x14ac:dyDescent="0.3">
      <c r="A1473" s="661" t="s">
        <v>580</v>
      </c>
      <c r="B1473" s="662" t="s">
        <v>581</v>
      </c>
      <c r="C1473" s="663" t="s">
        <v>602</v>
      </c>
      <c r="D1473" s="664" t="s">
        <v>2455</v>
      </c>
      <c r="E1473" s="663" t="s">
        <v>6928</v>
      </c>
      <c r="F1473" s="664" t="s">
        <v>6929</v>
      </c>
      <c r="G1473" s="663" t="s">
        <v>6888</v>
      </c>
      <c r="H1473" s="663" t="s">
        <v>6889</v>
      </c>
      <c r="I1473" s="665">
        <v>18178.099999999999</v>
      </c>
      <c r="J1473" s="665">
        <v>1</v>
      </c>
      <c r="K1473" s="666">
        <v>18178.099999999999</v>
      </c>
    </row>
    <row r="1474" spans="1:11" ht="14.4" customHeight="1" x14ac:dyDescent="0.3">
      <c r="A1474" s="661" t="s">
        <v>580</v>
      </c>
      <c r="B1474" s="662" t="s">
        <v>581</v>
      </c>
      <c r="C1474" s="663" t="s">
        <v>602</v>
      </c>
      <c r="D1474" s="664" t="s">
        <v>2455</v>
      </c>
      <c r="E1474" s="663" t="s">
        <v>6928</v>
      </c>
      <c r="F1474" s="664" t="s">
        <v>6929</v>
      </c>
      <c r="G1474" s="663" t="s">
        <v>6890</v>
      </c>
      <c r="H1474" s="663" t="s">
        <v>6891</v>
      </c>
      <c r="I1474" s="665">
        <v>7705</v>
      </c>
      <c r="J1474" s="665">
        <v>3</v>
      </c>
      <c r="K1474" s="666">
        <v>23115</v>
      </c>
    </row>
    <row r="1475" spans="1:11" ht="14.4" customHeight="1" x14ac:dyDescent="0.3">
      <c r="A1475" s="661" t="s">
        <v>580</v>
      </c>
      <c r="B1475" s="662" t="s">
        <v>581</v>
      </c>
      <c r="C1475" s="663" t="s">
        <v>602</v>
      </c>
      <c r="D1475" s="664" t="s">
        <v>2455</v>
      </c>
      <c r="E1475" s="663" t="s">
        <v>6928</v>
      </c>
      <c r="F1475" s="664" t="s">
        <v>6929</v>
      </c>
      <c r="G1475" s="663" t="s">
        <v>6892</v>
      </c>
      <c r="H1475" s="663" t="s">
        <v>6893</v>
      </c>
      <c r="I1475" s="665">
        <v>9119.5</v>
      </c>
      <c r="J1475" s="665">
        <v>2</v>
      </c>
      <c r="K1475" s="666">
        <v>18239</v>
      </c>
    </row>
    <row r="1476" spans="1:11" ht="14.4" customHeight="1" x14ac:dyDescent="0.3">
      <c r="A1476" s="661" t="s">
        <v>580</v>
      </c>
      <c r="B1476" s="662" t="s">
        <v>581</v>
      </c>
      <c r="C1476" s="663" t="s">
        <v>602</v>
      </c>
      <c r="D1476" s="664" t="s">
        <v>2455</v>
      </c>
      <c r="E1476" s="663" t="s">
        <v>6928</v>
      </c>
      <c r="F1476" s="664" t="s">
        <v>6929</v>
      </c>
      <c r="G1476" s="663" t="s">
        <v>6894</v>
      </c>
      <c r="H1476" s="663" t="s">
        <v>6895</v>
      </c>
      <c r="I1476" s="665">
        <v>6429.65</v>
      </c>
      <c r="J1476" s="665">
        <v>1</v>
      </c>
      <c r="K1476" s="666">
        <v>6429.65</v>
      </c>
    </row>
    <row r="1477" spans="1:11" ht="14.4" customHeight="1" x14ac:dyDescent="0.3">
      <c r="A1477" s="661" t="s">
        <v>580</v>
      </c>
      <c r="B1477" s="662" t="s">
        <v>581</v>
      </c>
      <c r="C1477" s="663" t="s">
        <v>602</v>
      </c>
      <c r="D1477" s="664" t="s">
        <v>2455</v>
      </c>
      <c r="E1477" s="663" t="s">
        <v>6918</v>
      </c>
      <c r="F1477" s="664" t="s">
        <v>6919</v>
      </c>
      <c r="G1477" s="663" t="s">
        <v>6896</v>
      </c>
      <c r="H1477" s="663" t="s">
        <v>6897</v>
      </c>
      <c r="I1477" s="665">
        <v>23.474285714285713</v>
      </c>
      <c r="J1477" s="665">
        <v>510</v>
      </c>
      <c r="K1477" s="666">
        <v>11971.800000000003</v>
      </c>
    </row>
    <row r="1478" spans="1:11" ht="14.4" customHeight="1" x14ac:dyDescent="0.3">
      <c r="A1478" s="661" t="s">
        <v>580</v>
      </c>
      <c r="B1478" s="662" t="s">
        <v>581</v>
      </c>
      <c r="C1478" s="663" t="s">
        <v>602</v>
      </c>
      <c r="D1478" s="664" t="s">
        <v>2455</v>
      </c>
      <c r="E1478" s="663" t="s">
        <v>6918</v>
      </c>
      <c r="F1478" s="664" t="s">
        <v>6919</v>
      </c>
      <c r="G1478" s="663" t="s">
        <v>6898</v>
      </c>
      <c r="H1478" s="663" t="s">
        <v>6899</v>
      </c>
      <c r="I1478" s="665">
        <v>1317.69</v>
      </c>
      <c r="J1478" s="665">
        <v>1</v>
      </c>
      <c r="K1478" s="666">
        <v>1317.69</v>
      </c>
    </row>
    <row r="1479" spans="1:11" ht="14.4" customHeight="1" thickBot="1" x14ac:dyDescent="0.35">
      <c r="A1479" s="667" t="s">
        <v>580</v>
      </c>
      <c r="B1479" s="668" t="s">
        <v>581</v>
      </c>
      <c r="C1479" s="669" t="s">
        <v>602</v>
      </c>
      <c r="D1479" s="670" t="s">
        <v>2455</v>
      </c>
      <c r="E1479" s="669" t="s">
        <v>6918</v>
      </c>
      <c r="F1479" s="670" t="s">
        <v>6919</v>
      </c>
      <c r="G1479" s="669" t="s">
        <v>6900</v>
      </c>
      <c r="H1479" s="669" t="s">
        <v>6901</v>
      </c>
      <c r="I1479" s="671">
        <v>1.21</v>
      </c>
      <c r="J1479" s="671">
        <v>1</v>
      </c>
      <c r="K1479" s="672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88.5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19.100000000000001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43.3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0.1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9.1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1.6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10.199999999999999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0.1</v>
      </c>
      <c r="AH6" s="768">
        <f xml:space="preserve">
TRUNC(IF($A$4&lt;=12,SUMIFS('ON Data'!AN:AN,'ON Data'!$D:$D,$A$4,'ON Data'!$E:$E,1),SUMIFS('ON Data'!AN:AN,'ON Data'!$E:$E,1)/'ON Data'!$D$3),1)</f>
        <v>4.7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127875.73000000003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29344.799999999999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60815.03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206.4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13656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2592.75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13487.75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435.2000000000001</v>
      </c>
      <c r="AH11" s="771">
        <f xml:space="preserve">
IF($A$4&lt;=12,SUMIFS('ON Data'!AN:AN,'ON Data'!$D:$D,$A$4,'ON Data'!$E:$E,2),SUMIFS('ON Data'!AN:AN,'ON Data'!$E:$E,2))</f>
        <v>7337.7999999999993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1333.42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1238.7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94.72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5478.9000000000005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4440.8999999999996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724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245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69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397.5</v>
      </c>
      <c r="C14" s="413">
        <f xml:space="preserve">
IF($A$4&lt;=12,SUMIFS('ON Data'!G:G,'ON Data'!$D:$D,$A$4,'ON Data'!$E:$E,5),SUMIFS('ON Data'!G:G,'ON Data'!$E:$E,5))</f>
        <v>397.5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1748449</v>
      </c>
      <c r="C18" s="410">
        <f t="shared" ref="C18:G18" si="0" xml:space="preserve">
C19-C16-C17</f>
        <v>0</v>
      </c>
      <c r="D18" s="411">
        <f t="shared" si="0"/>
        <v>1003687</v>
      </c>
      <c r="E18" s="411">
        <f t="shared" si="0"/>
        <v>0</v>
      </c>
      <c r="F18" s="411">
        <f t="shared" si="0"/>
        <v>507136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70517</v>
      </c>
      <c r="Z18" s="411">
        <f t="shared" si="1"/>
        <v>0</v>
      </c>
      <c r="AA18" s="411">
        <f t="shared" si="1"/>
        <v>21987</v>
      </c>
      <c r="AB18" s="411">
        <f t="shared" si="1"/>
        <v>0</v>
      </c>
      <c r="AC18" s="411">
        <f t="shared" si="1"/>
        <v>0</v>
      </c>
      <c r="AD18" s="411">
        <f t="shared" si="1"/>
        <v>105624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39498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1748449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1003687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507136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70517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21987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105624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39498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32345423</v>
      </c>
      <c r="C20" s="422">
        <f xml:space="preserve">
IF($A$4&lt;=12,SUMIFS('ON Data'!G:G,'ON Data'!$D:$D,$A$4,'ON Data'!$E:$E,6),SUMIFS('ON Data'!G:G,'ON Data'!$E:$E,6))</f>
        <v>51225</v>
      </c>
      <c r="D20" s="423">
        <f xml:space="preserve">
IF($A$4&lt;=12,SUMIFS('ON Data'!H:H,'ON Data'!$D:$D,$A$4,'ON Data'!$E:$E,6),SUMIFS('ON Data'!H:H,'ON Data'!$E:$E,6))</f>
        <v>14774904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12357187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-1497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1942963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349297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1782172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5393</v>
      </c>
      <c r="AH20" s="775">
        <f xml:space="preserve">
IF($A$4&lt;=12,SUMIFS('ON Data'!AN:AN,'ON Data'!$D:$D,$A$4,'ON Data'!$E:$E,6),SUMIFS('ON Data'!AN:AN,'ON Data'!$E:$E,6))</f>
        <v>1083779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32345423</v>
      </c>
      <c r="C23" s="413">
        <f t="shared" ref="C23:G23" si="4" xml:space="preserve">
IF(C21="","",C20-C21)</f>
        <v>51225</v>
      </c>
      <c r="D23" s="414">
        <f t="shared" si="4"/>
        <v>14774904</v>
      </c>
      <c r="E23" s="414">
        <f t="shared" si="4"/>
        <v>0</v>
      </c>
      <c r="F23" s="414">
        <f t="shared" si="4"/>
        <v>12357187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-1497</v>
      </c>
      <c r="W23" s="414">
        <f t="shared" si="5"/>
        <v>0</v>
      </c>
      <c r="X23" s="414">
        <f t="shared" si="5"/>
        <v>0</v>
      </c>
      <c r="Y23" s="414">
        <f t="shared" si="5"/>
        <v>1942963</v>
      </c>
      <c r="Z23" s="414">
        <f t="shared" si="5"/>
        <v>0</v>
      </c>
      <c r="AA23" s="414">
        <f t="shared" si="5"/>
        <v>349297</v>
      </c>
      <c r="AB23" s="414">
        <f t="shared" si="5"/>
        <v>0</v>
      </c>
      <c r="AC23" s="414">
        <f t="shared" si="5"/>
        <v>0</v>
      </c>
      <c r="AD23" s="414">
        <f t="shared" si="5"/>
        <v>1782172</v>
      </c>
      <c r="AE23" s="414">
        <f t="shared" si="5"/>
        <v>0</v>
      </c>
      <c r="AF23" s="414">
        <f t="shared" si="5"/>
        <v>0</v>
      </c>
      <c r="AG23" s="414">
        <f t="shared" si="5"/>
        <v>5393</v>
      </c>
      <c r="AH23" s="772">
        <f t="shared" si="5"/>
        <v>1083779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48252</v>
      </c>
      <c r="C25" s="783">
        <f xml:space="preserve">
IF($A$4&lt;=12,SUMIFS('ON Data'!H:H,'ON Data'!$D:$D,$A$4,'ON Data'!$E:$E,10),SUMIFS('ON Data'!H:H,'ON Data'!$E:$E,10))</f>
        <v>4430</v>
      </c>
      <c r="D25" s="758"/>
      <c r="E25" s="759"/>
      <c r="F25" s="759">
        <f xml:space="preserve">
IF($A$4&lt;=12,SUMIFS('ON Data'!K:K,'ON Data'!$D:$D,$A$4,'ON Data'!$E:$E,10),SUMIFS('ON Data'!K:K,'ON Data'!$E:$E,10))</f>
        <v>43822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99135.250200530631</v>
      </c>
      <c r="C26" s="783">
        <f xml:space="preserve">
IF($A$4&lt;=12,SUMIFS('ON Data'!H:H,'ON Data'!$D:$D,$A$4,'ON Data'!$E:$E,11),SUMIFS('ON Data'!H:H,'ON Data'!$E:$E,11))</f>
        <v>60801.916867197295</v>
      </c>
      <c r="D26" s="758"/>
      <c r="E26" s="759"/>
      <c r="F26" s="760">
        <f xml:space="preserve">
IF($A$4&lt;=12,SUMIFS('ON Data'!K:K,'ON Data'!$D:$D,$A$4,'ON Data'!$E:$E,11),SUMIFS('ON Data'!K:K,'ON Data'!$E:$E,11))</f>
        <v>38333.333333333336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0.48672898794723302</v>
      </c>
      <c r="C27" s="784">
        <f xml:space="preserve">
IF(C26=0,0,C25/C26)</f>
        <v>7.2859545031712478E-2</v>
      </c>
      <c r="D27" s="761"/>
      <c r="E27" s="762"/>
      <c r="F27" s="762">
        <f xml:space="preserve">
IF(F26=0,0,F25/F26)</f>
        <v>1.143182608695652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50883.250200530631</v>
      </c>
      <c r="C28" s="785">
        <f xml:space="preserve">
C26-C25</f>
        <v>56371.916867197295</v>
      </c>
      <c r="D28" s="763"/>
      <c r="E28" s="764"/>
      <c r="F28" s="764">
        <f xml:space="preserve">
F26-F25</f>
        <v>-5488.6666666666642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6931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34229842.849999994</v>
      </c>
      <c r="G3" s="379">
        <f t="shared" ref="G3:AO3" si="0">SUMIF($E5:$E1048576,"&lt;10",G5:G1048576)</f>
        <v>51622.5</v>
      </c>
      <c r="H3" s="379">
        <f t="shared" si="0"/>
        <v>15813807.299999999</v>
      </c>
      <c r="I3" s="379">
        <f t="shared" si="0"/>
        <v>0</v>
      </c>
      <c r="J3" s="379">
        <f t="shared" si="0"/>
        <v>0</v>
      </c>
      <c r="K3" s="379">
        <f t="shared" si="0"/>
        <v>12926390.300000001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-1289.3000000000002</v>
      </c>
      <c r="AB3" s="379">
        <f t="shared" si="0"/>
        <v>0</v>
      </c>
      <c r="AC3" s="379">
        <f t="shared" si="0"/>
        <v>0</v>
      </c>
      <c r="AD3" s="379">
        <f t="shared" si="0"/>
        <v>2027472.75</v>
      </c>
      <c r="AE3" s="379">
        <f t="shared" si="0"/>
        <v>0</v>
      </c>
      <c r="AF3" s="379">
        <f t="shared" si="0"/>
        <v>373892.75</v>
      </c>
      <c r="AG3" s="379">
        <f t="shared" si="0"/>
        <v>0</v>
      </c>
      <c r="AH3" s="379">
        <f t="shared" si="0"/>
        <v>0</v>
      </c>
      <c r="AI3" s="379">
        <f t="shared" si="0"/>
        <v>1901454.75</v>
      </c>
      <c r="AJ3" s="379">
        <f t="shared" si="0"/>
        <v>0</v>
      </c>
      <c r="AK3" s="379">
        <f t="shared" si="0"/>
        <v>0</v>
      </c>
      <c r="AL3" s="379">
        <f t="shared" si="0"/>
        <v>5829.4999999999991</v>
      </c>
      <c r="AM3" s="379">
        <f t="shared" si="0"/>
        <v>0</v>
      </c>
      <c r="AN3" s="379">
        <f t="shared" si="0"/>
        <v>1130662.2999999998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11</v>
      </c>
      <c r="D5" s="378">
        <v>1</v>
      </c>
      <c r="E5" s="378">
        <v>1</v>
      </c>
      <c r="F5" s="378">
        <v>88.7</v>
      </c>
      <c r="G5" s="378">
        <v>0</v>
      </c>
      <c r="H5" s="378">
        <v>19.05</v>
      </c>
      <c r="I5" s="378">
        <v>0</v>
      </c>
      <c r="J5" s="378">
        <v>0</v>
      </c>
      <c r="K5" s="378">
        <v>45.3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0.2</v>
      </c>
      <c r="AB5" s="378">
        <v>0</v>
      </c>
      <c r="AC5" s="378">
        <v>0</v>
      </c>
      <c r="AD5" s="378">
        <v>8</v>
      </c>
      <c r="AE5" s="378">
        <v>0</v>
      </c>
      <c r="AF5" s="378">
        <v>2</v>
      </c>
      <c r="AG5" s="378">
        <v>0</v>
      </c>
      <c r="AH5" s="378">
        <v>0</v>
      </c>
      <c r="AI5" s="378">
        <v>10</v>
      </c>
      <c r="AJ5" s="378">
        <v>0</v>
      </c>
      <c r="AK5" s="378">
        <v>0</v>
      </c>
      <c r="AL5" s="378">
        <v>-0.5</v>
      </c>
      <c r="AM5" s="378">
        <v>0</v>
      </c>
      <c r="AN5" s="378">
        <v>4.6500000000000004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11</v>
      </c>
      <c r="D6" s="378">
        <v>1</v>
      </c>
      <c r="E6" s="378">
        <v>2</v>
      </c>
      <c r="F6" s="378">
        <v>13675.8</v>
      </c>
      <c r="G6" s="378">
        <v>0</v>
      </c>
      <c r="H6" s="378">
        <v>3150.8</v>
      </c>
      <c r="I6" s="378">
        <v>0</v>
      </c>
      <c r="J6" s="378">
        <v>0</v>
      </c>
      <c r="K6" s="378">
        <v>6567.6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32.799999999999997</v>
      </c>
      <c r="AB6" s="378">
        <v>0</v>
      </c>
      <c r="AC6" s="378">
        <v>0</v>
      </c>
      <c r="AD6" s="378">
        <v>1236</v>
      </c>
      <c r="AE6" s="378">
        <v>0</v>
      </c>
      <c r="AF6" s="378">
        <v>322.5</v>
      </c>
      <c r="AG6" s="378">
        <v>0</v>
      </c>
      <c r="AH6" s="378">
        <v>0</v>
      </c>
      <c r="AI6" s="378">
        <v>1498.5</v>
      </c>
      <c r="AJ6" s="378">
        <v>0</v>
      </c>
      <c r="AK6" s="378">
        <v>0</v>
      </c>
      <c r="AL6" s="378">
        <v>88</v>
      </c>
      <c r="AM6" s="378">
        <v>0</v>
      </c>
      <c r="AN6" s="378">
        <v>779.6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11</v>
      </c>
      <c r="D7" s="378">
        <v>1</v>
      </c>
      <c r="E7" s="378">
        <v>3</v>
      </c>
      <c r="F7" s="378">
        <v>50.5</v>
      </c>
      <c r="G7" s="378">
        <v>0</v>
      </c>
      <c r="H7" s="378">
        <v>50.5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11</v>
      </c>
      <c r="D8" s="378">
        <v>1</v>
      </c>
      <c r="E8" s="378">
        <v>4</v>
      </c>
      <c r="F8" s="378">
        <v>552</v>
      </c>
      <c r="G8" s="378">
        <v>0</v>
      </c>
      <c r="H8" s="378">
        <v>518</v>
      </c>
      <c r="I8" s="378">
        <v>0</v>
      </c>
      <c r="J8" s="378">
        <v>0</v>
      </c>
      <c r="K8" s="378">
        <v>29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11</v>
      </c>
      <c r="D10" s="378">
        <v>1</v>
      </c>
      <c r="E10" s="378">
        <v>6</v>
      </c>
      <c r="F10" s="378">
        <v>3079918</v>
      </c>
      <c r="G10" s="378">
        <v>3600</v>
      </c>
      <c r="H10" s="378">
        <v>1391899</v>
      </c>
      <c r="I10" s="378">
        <v>0</v>
      </c>
      <c r="J10" s="378">
        <v>0</v>
      </c>
      <c r="K10" s="378">
        <v>1193364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4198</v>
      </c>
      <c r="AB10" s="378">
        <v>0</v>
      </c>
      <c r="AC10" s="378">
        <v>0</v>
      </c>
      <c r="AD10" s="378">
        <v>164071</v>
      </c>
      <c r="AE10" s="378">
        <v>0</v>
      </c>
      <c r="AF10" s="378">
        <v>42508</v>
      </c>
      <c r="AG10" s="378">
        <v>0</v>
      </c>
      <c r="AH10" s="378">
        <v>0</v>
      </c>
      <c r="AI10" s="378">
        <v>169437</v>
      </c>
      <c r="AJ10" s="378">
        <v>0</v>
      </c>
      <c r="AK10" s="378">
        <v>0</v>
      </c>
      <c r="AL10" s="378">
        <v>11138</v>
      </c>
      <c r="AM10" s="378">
        <v>0</v>
      </c>
      <c r="AN10" s="378">
        <v>99703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11</v>
      </c>
      <c r="D11" s="378">
        <v>1</v>
      </c>
      <c r="E11" s="378">
        <v>9</v>
      </c>
      <c r="F11" s="378">
        <v>12096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2000</v>
      </c>
      <c r="AG11" s="378">
        <v>0</v>
      </c>
      <c r="AH11" s="378">
        <v>0</v>
      </c>
      <c r="AI11" s="378">
        <v>10096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11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6800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11</v>
      </c>
      <c r="D13" s="378">
        <v>1</v>
      </c>
      <c r="E13" s="378">
        <v>11</v>
      </c>
      <c r="F13" s="378">
        <v>9913.5250200530627</v>
      </c>
      <c r="G13" s="378">
        <v>0</v>
      </c>
      <c r="H13" s="378">
        <v>6080.1916867197297</v>
      </c>
      <c r="I13" s="378">
        <v>0</v>
      </c>
      <c r="J13" s="378">
        <v>0</v>
      </c>
      <c r="K13" s="378">
        <v>3833.3333333333335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11</v>
      </c>
      <c r="D14" s="378">
        <v>2</v>
      </c>
      <c r="E14" s="378">
        <v>1</v>
      </c>
      <c r="F14" s="378">
        <v>89.25</v>
      </c>
      <c r="G14" s="378">
        <v>0</v>
      </c>
      <c r="H14" s="378">
        <v>19.05</v>
      </c>
      <c r="I14" s="378">
        <v>0</v>
      </c>
      <c r="J14" s="378">
        <v>0</v>
      </c>
      <c r="K14" s="378">
        <v>44.3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0.2</v>
      </c>
      <c r="AB14" s="378">
        <v>0</v>
      </c>
      <c r="AC14" s="378">
        <v>0</v>
      </c>
      <c r="AD14" s="378">
        <v>8.75</v>
      </c>
      <c r="AE14" s="378">
        <v>0</v>
      </c>
      <c r="AF14" s="378">
        <v>2</v>
      </c>
      <c r="AG14" s="378">
        <v>0</v>
      </c>
      <c r="AH14" s="378">
        <v>0</v>
      </c>
      <c r="AI14" s="378">
        <v>10</v>
      </c>
      <c r="AJ14" s="378">
        <v>0</v>
      </c>
      <c r="AK14" s="378">
        <v>0</v>
      </c>
      <c r="AL14" s="378">
        <v>0.3</v>
      </c>
      <c r="AM14" s="378">
        <v>0</v>
      </c>
      <c r="AN14" s="378">
        <v>4.6500000000000004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11</v>
      </c>
      <c r="D15" s="378">
        <v>2</v>
      </c>
      <c r="E15" s="378">
        <v>2</v>
      </c>
      <c r="F15" s="378">
        <v>12119.45</v>
      </c>
      <c r="G15" s="378">
        <v>0</v>
      </c>
      <c r="H15" s="378">
        <v>2706</v>
      </c>
      <c r="I15" s="378">
        <v>0</v>
      </c>
      <c r="J15" s="378">
        <v>0</v>
      </c>
      <c r="K15" s="378">
        <v>5992.5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32</v>
      </c>
      <c r="AB15" s="378">
        <v>0</v>
      </c>
      <c r="AC15" s="378">
        <v>0</v>
      </c>
      <c r="AD15" s="378">
        <v>1148</v>
      </c>
      <c r="AE15" s="378">
        <v>0</v>
      </c>
      <c r="AF15" s="378">
        <v>302.75</v>
      </c>
      <c r="AG15" s="378">
        <v>0</v>
      </c>
      <c r="AH15" s="378">
        <v>0</v>
      </c>
      <c r="AI15" s="378">
        <v>1189</v>
      </c>
      <c r="AJ15" s="378">
        <v>0</v>
      </c>
      <c r="AK15" s="378">
        <v>0</v>
      </c>
      <c r="AL15" s="378">
        <v>48</v>
      </c>
      <c r="AM15" s="378">
        <v>0</v>
      </c>
      <c r="AN15" s="378">
        <v>701.2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11</v>
      </c>
      <c r="D16" s="378">
        <v>2</v>
      </c>
      <c r="E16" s="378">
        <v>3</v>
      </c>
      <c r="F16" s="378">
        <v>91</v>
      </c>
      <c r="G16" s="378">
        <v>0</v>
      </c>
      <c r="H16" s="378">
        <v>91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11</v>
      </c>
      <c r="D17" s="378">
        <v>2</v>
      </c>
      <c r="E17" s="378">
        <v>4</v>
      </c>
      <c r="F17" s="378">
        <v>469.9</v>
      </c>
      <c r="G17" s="378">
        <v>0</v>
      </c>
      <c r="H17" s="378">
        <v>469.9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11</v>
      </c>
      <c r="D19" s="378">
        <v>2</v>
      </c>
      <c r="E19" s="378">
        <v>6</v>
      </c>
      <c r="F19" s="378">
        <v>3042419</v>
      </c>
      <c r="G19" s="378">
        <v>3600</v>
      </c>
      <c r="H19" s="378">
        <v>1405857</v>
      </c>
      <c r="I19" s="378">
        <v>0</v>
      </c>
      <c r="J19" s="378">
        <v>0</v>
      </c>
      <c r="K19" s="378">
        <v>1172633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-840</v>
      </c>
      <c r="AB19" s="378">
        <v>0</v>
      </c>
      <c r="AC19" s="378">
        <v>0</v>
      </c>
      <c r="AD19" s="378">
        <v>170639</v>
      </c>
      <c r="AE19" s="378">
        <v>0</v>
      </c>
      <c r="AF19" s="378">
        <v>38086</v>
      </c>
      <c r="AG19" s="378">
        <v>0</v>
      </c>
      <c r="AH19" s="378">
        <v>0</v>
      </c>
      <c r="AI19" s="378">
        <v>154180</v>
      </c>
      <c r="AJ19" s="378">
        <v>0</v>
      </c>
      <c r="AK19" s="378">
        <v>0</v>
      </c>
      <c r="AL19" s="378">
        <v>-866</v>
      </c>
      <c r="AM19" s="378">
        <v>0</v>
      </c>
      <c r="AN19" s="378">
        <v>99130</v>
      </c>
      <c r="AO19" s="378">
        <v>0</v>
      </c>
    </row>
    <row r="20" spans="3:41" x14ac:dyDescent="0.3">
      <c r="C20" s="378">
        <v>11</v>
      </c>
      <c r="D20" s="378">
        <v>2</v>
      </c>
      <c r="E20" s="378">
        <v>9</v>
      </c>
      <c r="F20" s="378">
        <v>7479</v>
      </c>
      <c r="G20" s="378">
        <v>0</v>
      </c>
      <c r="H20" s="378">
        <v>1283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6196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11</v>
      </c>
      <c r="D21" s="378">
        <v>2</v>
      </c>
      <c r="E21" s="378">
        <v>10</v>
      </c>
      <c r="F21" s="378">
        <v>13786</v>
      </c>
      <c r="G21" s="378">
        <v>0</v>
      </c>
      <c r="H21" s="378">
        <v>0</v>
      </c>
      <c r="I21" s="378">
        <v>0</v>
      </c>
      <c r="J21" s="378">
        <v>0</v>
      </c>
      <c r="K21" s="378">
        <v>13786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11</v>
      </c>
      <c r="D22" s="378">
        <v>2</v>
      </c>
      <c r="E22" s="378">
        <v>11</v>
      </c>
      <c r="F22" s="378">
        <v>9913.5250200530627</v>
      </c>
      <c r="G22" s="378">
        <v>0</v>
      </c>
      <c r="H22" s="378">
        <v>6080.1916867197297</v>
      </c>
      <c r="I22" s="378">
        <v>0</v>
      </c>
      <c r="J22" s="378">
        <v>0</v>
      </c>
      <c r="K22" s="378">
        <v>3833.3333333333335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11</v>
      </c>
      <c r="D23" s="378">
        <v>3</v>
      </c>
      <c r="E23" s="378">
        <v>1</v>
      </c>
      <c r="F23" s="378">
        <v>90.35</v>
      </c>
      <c r="G23" s="378">
        <v>0</v>
      </c>
      <c r="H23" s="378">
        <v>19.05</v>
      </c>
      <c r="I23" s="378">
        <v>0</v>
      </c>
      <c r="J23" s="378">
        <v>0</v>
      </c>
      <c r="K23" s="378">
        <v>44.3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0.2</v>
      </c>
      <c r="AB23" s="378">
        <v>0</v>
      </c>
      <c r="AC23" s="378">
        <v>0</v>
      </c>
      <c r="AD23" s="378">
        <v>9.75</v>
      </c>
      <c r="AE23" s="378">
        <v>0</v>
      </c>
      <c r="AF23" s="378">
        <v>2</v>
      </c>
      <c r="AG23" s="378">
        <v>0</v>
      </c>
      <c r="AH23" s="378">
        <v>0</v>
      </c>
      <c r="AI23" s="378">
        <v>10</v>
      </c>
      <c r="AJ23" s="378">
        <v>0</v>
      </c>
      <c r="AK23" s="378">
        <v>0</v>
      </c>
      <c r="AL23" s="378">
        <v>0.3</v>
      </c>
      <c r="AM23" s="378">
        <v>0</v>
      </c>
      <c r="AN23" s="378">
        <v>4.75</v>
      </c>
      <c r="AO23" s="378">
        <v>0</v>
      </c>
    </row>
    <row r="24" spans="3:41" x14ac:dyDescent="0.3">
      <c r="C24" s="378">
        <v>11</v>
      </c>
      <c r="D24" s="378">
        <v>3</v>
      </c>
      <c r="E24" s="378">
        <v>2</v>
      </c>
      <c r="F24" s="378">
        <v>14655.68</v>
      </c>
      <c r="G24" s="378">
        <v>0</v>
      </c>
      <c r="H24" s="378">
        <v>3296.8</v>
      </c>
      <c r="I24" s="378">
        <v>0</v>
      </c>
      <c r="J24" s="378">
        <v>0</v>
      </c>
      <c r="K24" s="378">
        <v>7006.78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30.4</v>
      </c>
      <c r="AB24" s="378">
        <v>0</v>
      </c>
      <c r="AC24" s="378">
        <v>0</v>
      </c>
      <c r="AD24" s="378">
        <v>1644.5</v>
      </c>
      <c r="AE24" s="378">
        <v>0</v>
      </c>
      <c r="AF24" s="378">
        <v>361</v>
      </c>
      <c r="AG24" s="378">
        <v>0</v>
      </c>
      <c r="AH24" s="378">
        <v>0</v>
      </c>
      <c r="AI24" s="378">
        <v>1471</v>
      </c>
      <c r="AJ24" s="378">
        <v>0</v>
      </c>
      <c r="AK24" s="378">
        <v>0</v>
      </c>
      <c r="AL24" s="378">
        <v>52.8</v>
      </c>
      <c r="AM24" s="378">
        <v>0</v>
      </c>
      <c r="AN24" s="378">
        <v>792.4</v>
      </c>
      <c r="AO24" s="378">
        <v>0</v>
      </c>
    </row>
    <row r="25" spans="3:41" x14ac:dyDescent="0.3">
      <c r="C25" s="378">
        <v>11</v>
      </c>
      <c r="D25" s="378">
        <v>3</v>
      </c>
      <c r="E25" s="378">
        <v>3</v>
      </c>
      <c r="F25" s="378">
        <v>79.5</v>
      </c>
      <c r="G25" s="378">
        <v>0</v>
      </c>
      <c r="H25" s="378">
        <v>79.5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11</v>
      </c>
      <c r="D26" s="378">
        <v>3</v>
      </c>
      <c r="E26" s="378">
        <v>4</v>
      </c>
      <c r="F26" s="378">
        <v>506.4</v>
      </c>
      <c r="G26" s="378">
        <v>0</v>
      </c>
      <c r="H26" s="378">
        <v>486.4</v>
      </c>
      <c r="I26" s="378">
        <v>0</v>
      </c>
      <c r="J26" s="378">
        <v>0</v>
      </c>
      <c r="K26" s="378">
        <v>20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11</v>
      </c>
      <c r="D28" s="378">
        <v>3</v>
      </c>
      <c r="E28" s="378">
        <v>6</v>
      </c>
      <c r="F28" s="378">
        <v>3063282</v>
      </c>
      <c r="G28" s="378">
        <v>3600</v>
      </c>
      <c r="H28" s="378">
        <v>1386437</v>
      </c>
      <c r="I28" s="378">
        <v>0</v>
      </c>
      <c r="J28" s="378">
        <v>0</v>
      </c>
      <c r="K28" s="378">
        <v>1175333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540</v>
      </c>
      <c r="AB28" s="378">
        <v>0</v>
      </c>
      <c r="AC28" s="378">
        <v>0</v>
      </c>
      <c r="AD28" s="378">
        <v>189885</v>
      </c>
      <c r="AE28" s="378">
        <v>0</v>
      </c>
      <c r="AF28" s="378">
        <v>38572</v>
      </c>
      <c r="AG28" s="378">
        <v>0</v>
      </c>
      <c r="AH28" s="378">
        <v>0</v>
      </c>
      <c r="AI28" s="378">
        <v>168133</v>
      </c>
      <c r="AJ28" s="378">
        <v>0</v>
      </c>
      <c r="AK28" s="378">
        <v>0</v>
      </c>
      <c r="AL28" s="378">
        <v>-866</v>
      </c>
      <c r="AM28" s="378">
        <v>0</v>
      </c>
      <c r="AN28" s="378">
        <v>101648</v>
      </c>
      <c r="AO28" s="378">
        <v>0</v>
      </c>
    </row>
    <row r="29" spans="3:41" x14ac:dyDescent="0.3">
      <c r="C29" s="378">
        <v>11</v>
      </c>
      <c r="D29" s="378">
        <v>3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5756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11</v>
      </c>
      <c r="D30" s="378">
        <v>3</v>
      </c>
      <c r="E30" s="378">
        <v>10</v>
      </c>
      <c r="F30" s="378">
        <v>8650</v>
      </c>
      <c r="G30" s="378">
        <v>0</v>
      </c>
      <c r="H30" s="378">
        <v>100</v>
      </c>
      <c r="I30" s="378">
        <v>0</v>
      </c>
      <c r="J30" s="378">
        <v>0</v>
      </c>
      <c r="K30" s="378">
        <v>8550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11</v>
      </c>
      <c r="D31" s="378">
        <v>3</v>
      </c>
      <c r="E31" s="378">
        <v>11</v>
      </c>
      <c r="F31" s="378">
        <v>9913.5250200530627</v>
      </c>
      <c r="G31" s="378">
        <v>0</v>
      </c>
      <c r="H31" s="378">
        <v>6080.1916867197297</v>
      </c>
      <c r="I31" s="378">
        <v>0</v>
      </c>
      <c r="J31" s="378">
        <v>0</v>
      </c>
      <c r="K31" s="378">
        <v>3833.3333333333335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11</v>
      </c>
      <c r="D32" s="378">
        <v>4</v>
      </c>
      <c r="E32" s="378">
        <v>1</v>
      </c>
      <c r="F32" s="378">
        <v>89.25</v>
      </c>
      <c r="G32" s="378">
        <v>0</v>
      </c>
      <c r="H32" s="378">
        <v>19.05</v>
      </c>
      <c r="I32" s="378">
        <v>0</v>
      </c>
      <c r="J32" s="378">
        <v>0</v>
      </c>
      <c r="K32" s="378">
        <v>42.3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0.1</v>
      </c>
      <c r="AB32" s="378">
        <v>0</v>
      </c>
      <c r="AC32" s="378">
        <v>0</v>
      </c>
      <c r="AD32" s="378">
        <v>9.75</v>
      </c>
      <c r="AE32" s="378">
        <v>0</v>
      </c>
      <c r="AF32" s="378">
        <v>2</v>
      </c>
      <c r="AG32" s="378">
        <v>0</v>
      </c>
      <c r="AH32" s="378">
        <v>0</v>
      </c>
      <c r="AI32" s="378">
        <v>10</v>
      </c>
      <c r="AJ32" s="378">
        <v>0</v>
      </c>
      <c r="AK32" s="378">
        <v>0</v>
      </c>
      <c r="AL32" s="378">
        <v>0.3</v>
      </c>
      <c r="AM32" s="378">
        <v>0</v>
      </c>
      <c r="AN32" s="378">
        <v>5.75</v>
      </c>
      <c r="AO32" s="378">
        <v>0</v>
      </c>
    </row>
    <row r="33" spans="3:41" x14ac:dyDescent="0.3">
      <c r="C33" s="378">
        <v>11</v>
      </c>
      <c r="D33" s="378">
        <v>4</v>
      </c>
      <c r="E33" s="378">
        <v>2</v>
      </c>
      <c r="F33" s="378">
        <v>13631.25</v>
      </c>
      <c r="G33" s="378">
        <v>0</v>
      </c>
      <c r="H33" s="378">
        <v>3049.6</v>
      </c>
      <c r="I33" s="378">
        <v>0</v>
      </c>
      <c r="J33" s="378">
        <v>0</v>
      </c>
      <c r="K33" s="378">
        <v>6269.9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17.600000000000001</v>
      </c>
      <c r="AB33" s="378">
        <v>0</v>
      </c>
      <c r="AC33" s="378">
        <v>0</v>
      </c>
      <c r="AD33" s="378">
        <v>1557.5</v>
      </c>
      <c r="AE33" s="378">
        <v>0</v>
      </c>
      <c r="AF33" s="378">
        <v>340.25</v>
      </c>
      <c r="AG33" s="378">
        <v>0</v>
      </c>
      <c r="AH33" s="378">
        <v>0</v>
      </c>
      <c r="AI33" s="378">
        <v>1378</v>
      </c>
      <c r="AJ33" s="378">
        <v>0</v>
      </c>
      <c r="AK33" s="378">
        <v>0</v>
      </c>
      <c r="AL33" s="378">
        <v>52.8</v>
      </c>
      <c r="AM33" s="378">
        <v>0</v>
      </c>
      <c r="AN33" s="378">
        <v>965.6</v>
      </c>
      <c r="AO33" s="378">
        <v>0</v>
      </c>
    </row>
    <row r="34" spans="3:41" x14ac:dyDescent="0.3">
      <c r="C34" s="378">
        <v>11</v>
      </c>
      <c r="D34" s="378">
        <v>4</v>
      </c>
      <c r="E34" s="378">
        <v>3</v>
      </c>
      <c r="F34" s="378">
        <v>187.9</v>
      </c>
      <c r="G34" s="378">
        <v>0</v>
      </c>
      <c r="H34" s="378">
        <v>167.9</v>
      </c>
      <c r="I34" s="378">
        <v>0</v>
      </c>
      <c r="J34" s="378">
        <v>0</v>
      </c>
      <c r="K34" s="378">
        <v>20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11</v>
      </c>
      <c r="D35" s="378">
        <v>4</v>
      </c>
      <c r="E35" s="378">
        <v>4</v>
      </c>
      <c r="F35" s="378">
        <v>487.3</v>
      </c>
      <c r="G35" s="378">
        <v>0</v>
      </c>
      <c r="H35" s="378">
        <v>457.3</v>
      </c>
      <c r="I35" s="378">
        <v>0</v>
      </c>
      <c r="J35" s="378">
        <v>0</v>
      </c>
      <c r="K35" s="378">
        <v>30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11</v>
      </c>
      <c r="D36" s="378">
        <v>4</v>
      </c>
      <c r="E36" s="378">
        <v>5</v>
      </c>
      <c r="F36" s="378">
        <v>18</v>
      </c>
      <c r="G36" s="378">
        <v>18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11</v>
      </c>
      <c r="D37" s="378">
        <v>4</v>
      </c>
      <c r="E37" s="378">
        <v>6</v>
      </c>
      <c r="F37" s="378">
        <v>3122326</v>
      </c>
      <c r="G37" s="378">
        <v>3600</v>
      </c>
      <c r="H37" s="378">
        <v>1444259</v>
      </c>
      <c r="I37" s="378">
        <v>0</v>
      </c>
      <c r="J37" s="378">
        <v>0</v>
      </c>
      <c r="K37" s="378">
        <v>1153196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-390</v>
      </c>
      <c r="AB37" s="378">
        <v>0</v>
      </c>
      <c r="AC37" s="378">
        <v>0</v>
      </c>
      <c r="AD37" s="378">
        <v>190729</v>
      </c>
      <c r="AE37" s="378">
        <v>0</v>
      </c>
      <c r="AF37" s="378">
        <v>38437</v>
      </c>
      <c r="AG37" s="378">
        <v>0</v>
      </c>
      <c r="AH37" s="378">
        <v>0</v>
      </c>
      <c r="AI37" s="378">
        <v>165410</v>
      </c>
      <c r="AJ37" s="378">
        <v>0</v>
      </c>
      <c r="AK37" s="378">
        <v>0</v>
      </c>
      <c r="AL37" s="378">
        <v>-766</v>
      </c>
      <c r="AM37" s="378">
        <v>0</v>
      </c>
      <c r="AN37" s="378">
        <v>127851</v>
      </c>
      <c r="AO37" s="378">
        <v>0</v>
      </c>
    </row>
    <row r="38" spans="3:41" x14ac:dyDescent="0.3">
      <c r="C38" s="378">
        <v>11</v>
      </c>
      <c r="D38" s="378">
        <v>4</v>
      </c>
      <c r="E38" s="378">
        <v>9</v>
      </c>
      <c r="F38" s="378">
        <v>5756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5756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11</v>
      </c>
      <c r="D39" s="378">
        <v>4</v>
      </c>
      <c r="E39" s="378">
        <v>11</v>
      </c>
      <c r="F39" s="378">
        <v>9913.5250200530627</v>
      </c>
      <c r="G39" s="378">
        <v>0</v>
      </c>
      <c r="H39" s="378">
        <v>6080.1916867197297</v>
      </c>
      <c r="I39" s="378">
        <v>0</v>
      </c>
      <c r="J39" s="378">
        <v>0</v>
      </c>
      <c r="K39" s="378">
        <v>3833.3333333333335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11</v>
      </c>
      <c r="D40" s="378">
        <v>5</v>
      </c>
      <c r="E40" s="378">
        <v>1</v>
      </c>
      <c r="F40" s="378">
        <v>85.95</v>
      </c>
      <c r="G40" s="378">
        <v>0</v>
      </c>
      <c r="H40" s="378">
        <v>18.05</v>
      </c>
      <c r="I40" s="378">
        <v>0</v>
      </c>
      <c r="J40" s="378">
        <v>0</v>
      </c>
      <c r="K40" s="378">
        <v>42.3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0.1</v>
      </c>
      <c r="AB40" s="378">
        <v>0</v>
      </c>
      <c r="AC40" s="378">
        <v>0</v>
      </c>
      <c r="AD40" s="378">
        <v>8.75</v>
      </c>
      <c r="AE40" s="378">
        <v>0</v>
      </c>
      <c r="AF40" s="378">
        <v>2</v>
      </c>
      <c r="AG40" s="378">
        <v>0</v>
      </c>
      <c r="AH40" s="378">
        <v>0</v>
      </c>
      <c r="AI40" s="378">
        <v>10</v>
      </c>
      <c r="AJ40" s="378">
        <v>0</v>
      </c>
      <c r="AK40" s="378">
        <v>0</v>
      </c>
      <c r="AL40" s="378">
        <v>0</v>
      </c>
      <c r="AM40" s="378">
        <v>0</v>
      </c>
      <c r="AN40" s="378">
        <v>4.75</v>
      </c>
      <c r="AO40" s="378">
        <v>0</v>
      </c>
    </row>
    <row r="41" spans="3:41" x14ac:dyDescent="0.3">
      <c r="C41" s="378">
        <v>11</v>
      </c>
      <c r="D41" s="378">
        <v>5</v>
      </c>
      <c r="E41" s="378">
        <v>2</v>
      </c>
      <c r="F41" s="378">
        <v>13073.45</v>
      </c>
      <c r="G41" s="378">
        <v>0</v>
      </c>
      <c r="H41" s="378">
        <v>2764.4</v>
      </c>
      <c r="I41" s="378">
        <v>0</v>
      </c>
      <c r="J41" s="378">
        <v>0</v>
      </c>
      <c r="K41" s="378">
        <v>6389.4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16.8</v>
      </c>
      <c r="AB41" s="378">
        <v>0</v>
      </c>
      <c r="AC41" s="378">
        <v>0</v>
      </c>
      <c r="AD41" s="378">
        <v>1427.5</v>
      </c>
      <c r="AE41" s="378">
        <v>0</v>
      </c>
      <c r="AF41" s="378">
        <v>338.75</v>
      </c>
      <c r="AG41" s="378">
        <v>0</v>
      </c>
      <c r="AH41" s="378">
        <v>0</v>
      </c>
      <c r="AI41" s="378">
        <v>1373</v>
      </c>
      <c r="AJ41" s="378">
        <v>0</v>
      </c>
      <c r="AK41" s="378">
        <v>0</v>
      </c>
      <c r="AL41" s="378">
        <v>33.6</v>
      </c>
      <c r="AM41" s="378">
        <v>0</v>
      </c>
      <c r="AN41" s="378">
        <v>730</v>
      </c>
      <c r="AO41" s="378">
        <v>0</v>
      </c>
    </row>
    <row r="42" spans="3:41" x14ac:dyDescent="0.3">
      <c r="C42" s="378">
        <v>11</v>
      </c>
      <c r="D42" s="378">
        <v>5</v>
      </c>
      <c r="E42" s="378">
        <v>3</v>
      </c>
      <c r="F42" s="378">
        <v>163.41999999999999</v>
      </c>
      <c r="G42" s="378">
        <v>0</v>
      </c>
      <c r="H42" s="378">
        <v>137.9</v>
      </c>
      <c r="I42" s="378">
        <v>0</v>
      </c>
      <c r="J42" s="378">
        <v>0</v>
      </c>
      <c r="K42" s="378">
        <v>25.52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11</v>
      </c>
      <c r="D43" s="378">
        <v>5</v>
      </c>
      <c r="E43" s="378">
        <v>4</v>
      </c>
      <c r="F43" s="378">
        <v>445.8</v>
      </c>
      <c r="G43" s="378">
        <v>0</v>
      </c>
      <c r="H43" s="378">
        <v>445.8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11</v>
      </c>
      <c r="D44" s="378">
        <v>5</v>
      </c>
      <c r="E44" s="378">
        <v>5</v>
      </c>
      <c r="F44" s="378">
        <v>18</v>
      </c>
      <c r="G44" s="378">
        <v>18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11</v>
      </c>
      <c r="D45" s="378">
        <v>5</v>
      </c>
      <c r="E45" s="378">
        <v>6</v>
      </c>
      <c r="F45" s="378">
        <v>3134361</v>
      </c>
      <c r="G45" s="378">
        <v>3600</v>
      </c>
      <c r="H45" s="378">
        <v>1397999</v>
      </c>
      <c r="I45" s="378">
        <v>0</v>
      </c>
      <c r="J45" s="378">
        <v>0</v>
      </c>
      <c r="K45" s="378">
        <v>1230083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-3090</v>
      </c>
      <c r="AB45" s="378">
        <v>0</v>
      </c>
      <c r="AC45" s="378">
        <v>0</v>
      </c>
      <c r="AD45" s="378">
        <v>190185</v>
      </c>
      <c r="AE45" s="378">
        <v>0</v>
      </c>
      <c r="AF45" s="378">
        <v>41000</v>
      </c>
      <c r="AG45" s="378">
        <v>0</v>
      </c>
      <c r="AH45" s="378">
        <v>0</v>
      </c>
      <c r="AI45" s="378">
        <v>174691</v>
      </c>
      <c r="AJ45" s="378">
        <v>0</v>
      </c>
      <c r="AK45" s="378">
        <v>0</v>
      </c>
      <c r="AL45" s="378">
        <v>-5377</v>
      </c>
      <c r="AM45" s="378">
        <v>0</v>
      </c>
      <c r="AN45" s="378">
        <v>105270</v>
      </c>
      <c r="AO45" s="378">
        <v>0</v>
      </c>
    </row>
    <row r="46" spans="3:41" x14ac:dyDescent="0.3">
      <c r="C46" s="378">
        <v>11</v>
      </c>
      <c r="D46" s="378">
        <v>5</v>
      </c>
      <c r="E46" s="378">
        <v>9</v>
      </c>
      <c r="F46" s="378">
        <v>6689</v>
      </c>
      <c r="G46" s="378">
        <v>0</v>
      </c>
      <c r="H46" s="378">
        <v>933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496</v>
      </c>
      <c r="AG46" s="378">
        <v>0</v>
      </c>
      <c r="AH46" s="378">
        <v>0</v>
      </c>
      <c r="AI46" s="378">
        <v>5260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11</v>
      </c>
      <c r="D47" s="378">
        <v>5</v>
      </c>
      <c r="E47" s="378">
        <v>11</v>
      </c>
      <c r="F47" s="378">
        <v>9913.5250200530627</v>
      </c>
      <c r="G47" s="378">
        <v>0</v>
      </c>
      <c r="H47" s="378">
        <v>6080.1916867197297</v>
      </c>
      <c r="I47" s="378">
        <v>0</v>
      </c>
      <c r="J47" s="378">
        <v>0</v>
      </c>
      <c r="K47" s="378">
        <v>3833.3333333333335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11</v>
      </c>
      <c r="D48" s="378">
        <v>6</v>
      </c>
      <c r="E48" s="378">
        <v>1</v>
      </c>
      <c r="F48" s="378">
        <v>86.5</v>
      </c>
      <c r="G48" s="378">
        <v>0</v>
      </c>
      <c r="H48" s="378">
        <v>18.05</v>
      </c>
      <c r="I48" s="378">
        <v>0</v>
      </c>
      <c r="J48" s="378">
        <v>0</v>
      </c>
      <c r="K48" s="378">
        <v>42.55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0.1</v>
      </c>
      <c r="AB48" s="378">
        <v>0</v>
      </c>
      <c r="AC48" s="378">
        <v>0</v>
      </c>
      <c r="AD48" s="378">
        <v>8.75</v>
      </c>
      <c r="AE48" s="378">
        <v>0</v>
      </c>
      <c r="AF48" s="378">
        <v>2</v>
      </c>
      <c r="AG48" s="378">
        <v>0</v>
      </c>
      <c r="AH48" s="378">
        <v>0</v>
      </c>
      <c r="AI48" s="378">
        <v>10</v>
      </c>
      <c r="AJ48" s="378">
        <v>0</v>
      </c>
      <c r="AK48" s="378">
        <v>0</v>
      </c>
      <c r="AL48" s="378">
        <v>0.3</v>
      </c>
      <c r="AM48" s="378">
        <v>0</v>
      </c>
      <c r="AN48" s="378">
        <v>4.75</v>
      </c>
      <c r="AO48" s="378">
        <v>0</v>
      </c>
    </row>
    <row r="49" spans="3:41" x14ac:dyDescent="0.3">
      <c r="C49" s="378">
        <v>11</v>
      </c>
      <c r="D49" s="378">
        <v>6</v>
      </c>
      <c r="E49" s="378">
        <v>2</v>
      </c>
      <c r="F49" s="378">
        <v>12476.41</v>
      </c>
      <c r="G49" s="378">
        <v>0</v>
      </c>
      <c r="H49" s="378">
        <v>2726.8</v>
      </c>
      <c r="I49" s="378">
        <v>0</v>
      </c>
      <c r="J49" s="378">
        <v>0</v>
      </c>
      <c r="K49" s="378">
        <v>6095.96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10.4</v>
      </c>
      <c r="AB49" s="378">
        <v>0</v>
      </c>
      <c r="AC49" s="378">
        <v>0</v>
      </c>
      <c r="AD49" s="378">
        <v>1213.5</v>
      </c>
      <c r="AE49" s="378">
        <v>0</v>
      </c>
      <c r="AF49" s="378">
        <v>297.5</v>
      </c>
      <c r="AG49" s="378">
        <v>0</v>
      </c>
      <c r="AH49" s="378">
        <v>0</v>
      </c>
      <c r="AI49" s="378">
        <v>1332.25</v>
      </c>
      <c r="AJ49" s="378">
        <v>0</v>
      </c>
      <c r="AK49" s="378">
        <v>0</v>
      </c>
      <c r="AL49" s="378">
        <v>52.8</v>
      </c>
      <c r="AM49" s="378">
        <v>0</v>
      </c>
      <c r="AN49" s="378">
        <v>747.2</v>
      </c>
      <c r="AO49" s="378">
        <v>0</v>
      </c>
    </row>
    <row r="50" spans="3:41" x14ac:dyDescent="0.3">
      <c r="C50" s="378">
        <v>11</v>
      </c>
      <c r="D50" s="378">
        <v>6</v>
      </c>
      <c r="E50" s="378">
        <v>3</v>
      </c>
      <c r="F50" s="378">
        <v>192.2</v>
      </c>
      <c r="G50" s="378">
        <v>0</v>
      </c>
      <c r="H50" s="378">
        <v>173</v>
      </c>
      <c r="I50" s="378">
        <v>0</v>
      </c>
      <c r="J50" s="378">
        <v>0</v>
      </c>
      <c r="K50" s="378">
        <v>19.2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11</v>
      </c>
      <c r="D51" s="378">
        <v>6</v>
      </c>
      <c r="E51" s="378">
        <v>4</v>
      </c>
      <c r="F51" s="378">
        <v>798.2</v>
      </c>
      <c r="G51" s="378">
        <v>0</v>
      </c>
      <c r="H51" s="378">
        <v>405.2</v>
      </c>
      <c r="I51" s="378">
        <v>0</v>
      </c>
      <c r="J51" s="378">
        <v>0</v>
      </c>
      <c r="K51" s="378">
        <v>319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30</v>
      </c>
      <c r="AE51" s="378">
        <v>0</v>
      </c>
      <c r="AF51" s="378">
        <v>0</v>
      </c>
      <c r="AG51" s="378">
        <v>0</v>
      </c>
      <c r="AH51" s="378">
        <v>0</v>
      </c>
      <c r="AI51" s="378">
        <v>44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11</v>
      </c>
      <c r="D52" s="378">
        <v>6</v>
      </c>
      <c r="E52" s="378">
        <v>5</v>
      </c>
      <c r="F52" s="378">
        <v>18</v>
      </c>
      <c r="G52" s="378">
        <v>18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11</v>
      </c>
      <c r="D53" s="378">
        <v>6</v>
      </c>
      <c r="E53" s="378">
        <v>6</v>
      </c>
      <c r="F53" s="378">
        <v>2986270</v>
      </c>
      <c r="G53" s="378">
        <v>3600</v>
      </c>
      <c r="H53" s="378">
        <v>1291861</v>
      </c>
      <c r="I53" s="378">
        <v>0</v>
      </c>
      <c r="J53" s="378">
        <v>0</v>
      </c>
      <c r="K53" s="378">
        <v>1197666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-363</v>
      </c>
      <c r="AB53" s="378">
        <v>0</v>
      </c>
      <c r="AC53" s="378">
        <v>0</v>
      </c>
      <c r="AD53" s="378">
        <v>175968</v>
      </c>
      <c r="AE53" s="378">
        <v>0</v>
      </c>
      <c r="AF53" s="378">
        <v>43623</v>
      </c>
      <c r="AG53" s="378">
        <v>0</v>
      </c>
      <c r="AH53" s="378">
        <v>0</v>
      </c>
      <c r="AI53" s="378">
        <v>161715</v>
      </c>
      <c r="AJ53" s="378">
        <v>0</v>
      </c>
      <c r="AK53" s="378">
        <v>0</v>
      </c>
      <c r="AL53" s="378">
        <v>7000</v>
      </c>
      <c r="AM53" s="378">
        <v>0</v>
      </c>
      <c r="AN53" s="378">
        <v>105200</v>
      </c>
      <c r="AO53" s="378">
        <v>0</v>
      </c>
    </row>
    <row r="54" spans="3:41" x14ac:dyDescent="0.3">
      <c r="C54" s="378">
        <v>11</v>
      </c>
      <c r="D54" s="378">
        <v>6</v>
      </c>
      <c r="E54" s="378">
        <v>9</v>
      </c>
      <c r="F54" s="378">
        <v>20696</v>
      </c>
      <c r="G54" s="378">
        <v>0</v>
      </c>
      <c r="H54" s="378">
        <v>10000</v>
      </c>
      <c r="I54" s="378">
        <v>0</v>
      </c>
      <c r="J54" s="378">
        <v>0</v>
      </c>
      <c r="K54" s="378">
        <v>4500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4246</v>
      </c>
      <c r="AG54" s="378">
        <v>0</v>
      </c>
      <c r="AH54" s="378">
        <v>0</v>
      </c>
      <c r="AI54" s="378">
        <v>1950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11</v>
      </c>
      <c r="D55" s="378">
        <v>6</v>
      </c>
      <c r="E55" s="378">
        <v>11</v>
      </c>
      <c r="F55" s="378">
        <v>9913.5250200530627</v>
      </c>
      <c r="G55" s="378">
        <v>0</v>
      </c>
      <c r="H55" s="378">
        <v>6080.1916867197297</v>
      </c>
      <c r="I55" s="378">
        <v>0</v>
      </c>
      <c r="J55" s="378">
        <v>0</v>
      </c>
      <c r="K55" s="378">
        <v>3833.3333333333335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11</v>
      </c>
      <c r="D56" s="378">
        <v>7</v>
      </c>
      <c r="E56" s="378">
        <v>1</v>
      </c>
      <c r="F56" s="378">
        <v>88.5</v>
      </c>
      <c r="G56" s="378">
        <v>0</v>
      </c>
      <c r="H56" s="378">
        <v>18.850000000000001</v>
      </c>
      <c r="I56" s="378">
        <v>0</v>
      </c>
      <c r="J56" s="378">
        <v>0</v>
      </c>
      <c r="K56" s="378">
        <v>44.75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0.1</v>
      </c>
      <c r="AB56" s="378">
        <v>0</v>
      </c>
      <c r="AC56" s="378">
        <v>0</v>
      </c>
      <c r="AD56" s="378">
        <v>8.75</v>
      </c>
      <c r="AE56" s="378">
        <v>0</v>
      </c>
      <c r="AF56" s="378">
        <v>1</v>
      </c>
      <c r="AG56" s="378">
        <v>0</v>
      </c>
      <c r="AH56" s="378">
        <v>0</v>
      </c>
      <c r="AI56" s="378">
        <v>10</v>
      </c>
      <c r="AJ56" s="378">
        <v>0</v>
      </c>
      <c r="AK56" s="378">
        <v>0</v>
      </c>
      <c r="AL56" s="378">
        <v>0.3</v>
      </c>
      <c r="AM56" s="378">
        <v>0</v>
      </c>
      <c r="AN56" s="378">
        <v>4.75</v>
      </c>
      <c r="AO56" s="378">
        <v>0</v>
      </c>
    </row>
    <row r="57" spans="3:41" x14ac:dyDescent="0.3">
      <c r="C57" s="378">
        <v>11</v>
      </c>
      <c r="D57" s="378">
        <v>7</v>
      </c>
      <c r="E57" s="378">
        <v>2</v>
      </c>
      <c r="F57" s="378">
        <v>10890.1</v>
      </c>
      <c r="G57" s="378">
        <v>0</v>
      </c>
      <c r="H57" s="378">
        <v>2379.6</v>
      </c>
      <c r="I57" s="378">
        <v>0</v>
      </c>
      <c r="J57" s="378">
        <v>0</v>
      </c>
      <c r="K57" s="378">
        <v>5256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18.399999999999999</v>
      </c>
      <c r="AB57" s="378">
        <v>0</v>
      </c>
      <c r="AC57" s="378">
        <v>0</v>
      </c>
      <c r="AD57" s="378">
        <v>1124.5</v>
      </c>
      <c r="AE57" s="378">
        <v>0</v>
      </c>
      <c r="AF57" s="378">
        <v>213.25</v>
      </c>
      <c r="AG57" s="378">
        <v>0</v>
      </c>
      <c r="AH57" s="378">
        <v>0</v>
      </c>
      <c r="AI57" s="378">
        <v>1224.75</v>
      </c>
      <c r="AJ57" s="378">
        <v>0</v>
      </c>
      <c r="AK57" s="378">
        <v>0</v>
      </c>
      <c r="AL57" s="378">
        <v>55.2</v>
      </c>
      <c r="AM57" s="378">
        <v>0</v>
      </c>
      <c r="AN57" s="378">
        <v>618.4</v>
      </c>
      <c r="AO57" s="378">
        <v>0</v>
      </c>
    </row>
    <row r="58" spans="3:41" x14ac:dyDescent="0.3">
      <c r="C58" s="378">
        <v>11</v>
      </c>
      <c r="D58" s="378">
        <v>7</v>
      </c>
      <c r="E58" s="378">
        <v>3</v>
      </c>
      <c r="F58" s="378">
        <v>167</v>
      </c>
      <c r="G58" s="378">
        <v>0</v>
      </c>
      <c r="H58" s="378">
        <v>137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11</v>
      </c>
      <c r="D59" s="378">
        <v>7</v>
      </c>
      <c r="E59" s="378">
        <v>4</v>
      </c>
      <c r="F59" s="378">
        <v>540.1</v>
      </c>
      <c r="G59" s="378">
        <v>0</v>
      </c>
      <c r="H59" s="378">
        <v>419.1</v>
      </c>
      <c r="I59" s="378">
        <v>0</v>
      </c>
      <c r="J59" s="378">
        <v>0</v>
      </c>
      <c r="K59" s="378">
        <v>121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11</v>
      </c>
      <c r="D60" s="378">
        <v>7</v>
      </c>
      <c r="E60" s="378">
        <v>5</v>
      </c>
      <c r="F60" s="378">
        <v>18</v>
      </c>
      <c r="G60" s="378">
        <v>18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11</v>
      </c>
      <c r="D61" s="378">
        <v>7</v>
      </c>
      <c r="E61" s="378">
        <v>6</v>
      </c>
      <c r="F61" s="378">
        <v>4746923</v>
      </c>
      <c r="G61" s="378">
        <v>3600</v>
      </c>
      <c r="H61" s="378">
        <v>2290606</v>
      </c>
      <c r="I61" s="378">
        <v>0</v>
      </c>
      <c r="J61" s="378">
        <v>0</v>
      </c>
      <c r="K61" s="378">
        <v>1780703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-390</v>
      </c>
      <c r="AB61" s="378">
        <v>0</v>
      </c>
      <c r="AC61" s="378">
        <v>0</v>
      </c>
      <c r="AD61" s="378">
        <v>250788</v>
      </c>
      <c r="AE61" s="378">
        <v>0</v>
      </c>
      <c r="AF61" s="378">
        <v>48155</v>
      </c>
      <c r="AG61" s="378">
        <v>0</v>
      </c>
      <c r="AH61" s="378">
        <v>0</v>
      </c>
      <c r="AI61" s="378">
        <v>229739</v>
      </c>
      <c r="AJ61" s="378">
        <v>0</v>
      </c>
      <c r="AK61" s="378">
        <v>0</v>
      </c>
      <c r="AL61" s="378">
        <v>-3619</v>
      </c>
      <c r="AM61" s="378">
        <v>0</v>
      </c>
      <c r="AN61" s="378">
        <v>147341</v>
      </c>
      <c r="AO61" s="378">
        <v>0</v>
      </c>
    </row>
    <row r="62" spans="3:41" x14ac:dyDescent="0.3">
      <c r="C62" s="378">
        <v>11</v>
      </c>
      <c r="D62" s="378">
        <v>7</v>
      </c>
      <c r="E62" s="378">
        <v>9</v>
      </c>
      <c r="F62" s="378">
        <v>1645053</v>
      </c>
      <c r="G62" s="378">
        <v>0</v>
      </c>
      <c r="H62" s="378">
        <v>991471</v>
      </c>
      <c r="I62" s="378">
        <v>0</v>
      </c>
      <c r="J62" s="378">
        <v>0</v>
      </c>
      <c r="K62" s="378">
        <v>464536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69115</v>
      </c>
      <c r="AE62" s="378">
        <v>0</v>
      </c>
      <c r="AF62" s="378">
        <v>14471</v>
      </c>
      <c r="AG62" s="378">
        <v>0</v>
      </c>
      <c r="AH62" s="378">
        <v>0</v>
      </c>
      <c r="AI62" s="378">
        <v>65962</v>
      </c>
      <c r="AJ62" s="378">
        <v>0</v>
      </c>
      <c r="AK62" s="378">
        <v>0</v>
      </c>
      <c r="AL62" s="378">
        <v>0</v>
      </c>
      <c r="AM62" s="378">
        <v>0</v>
      </c>
      <c r="AN62" s="378">
        <v>39498</v>
      </c>
      <c r="AO62" s="378">
        <v>0</v>
      </c>
    </row>
    <row r="63" spans="3:41" x14ac:dyDescent="0.3">
      <c r="C63" s="378">
        <v>11</v>
      </c>
      <c r="D63" s="378">
        <v>7</v>
      </c>
      <c r="E63" s="378">
        <v>11</v>
      </c>
      <c r="F63" s="378">
        <v>9913.5250200530627</v>
      </c>
      <c r="G63" s="378">
        <v>0</v>
      </c>
      <c r="H63" s="378">
        <v>6080.1916867197297</v>
      </c>
      <c r="I63" s="378">
        <v>0</v>
      </c>
      <c r="J63" s="378">
        <v>0</v>
      </c>
      <c r="K63" s="378">
        <v>3833.3333333333335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11</v>
      </c>
      <c r="D64" s="378">
        <v>8</v>
      </c>
      <c r="E64" s="378">
        <v>1</v>
      </c>
      <c r="F64" s="378">
        <v>87.85</v>
      </c>
      <c r="G64" s="378">
        <v>0</v>
      </c>
      <c r="H64" s="378">
        <v>19.649999999999999</v>
      </c>
      <c r="I64" s="378">
        <v>0</v>
      </c>
      <c r="J64" s="378">
        <v>0</v>
      </c>
      <c r="K64" s="378">
        <v>42.5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0.1</v>
      </c>
      <c r="AB64" s="378">
        <v>0</v>
      </c>
      <c r="AC64" s="378">
        <v>0</v>
      </c>
      <c r="AD64" s="378">
        <v>9.75</v>
      </c>
      <c r="AE64" s="378">
        <v>0</v>
      </c>
      <c r="AF64" s="378">
        <v>1</v>
      </c>
      <c r="AG64" s="378">
        <v>0</v>
      </c>
      <c r="AH64" s="378">
        <v>0</v>
      </c>
      <c r="AI64" s="378">
        <v>10</v>
      </c>
      <c r="AJ64" s="378">
        <v>0</v>
      </c>
      <c r="AK64" s="378">
        <v>0</v>
      </c>
      <c r="AL64" s="378">
        <v>0.1</v>
      </c>
      <c r="AM64" s="378">
        <v>0</v>
      </c>
      <c r="AN64" s="378">
        <v>4.75</v>
      </c>
      <c r="AO64" s="378">
        <v>0</v>
      </c>
    </row>
    <row r="65" spans="3:41" x14ac:dyDescent="0.3">
      <c r="C65" s="378">
        <v>11</v>
      </c>
      <c r="D65" s="378">
        <v>8</v>
      </c>
      <c r="E65" s="378">
        <v>2</v>
      </c>
      <c r="F65" s="378">
        <v>10166.290000000001</v>
      </c>
      <c r="G65" s="378">
        <v>0</v>
      </c>
      <c r="H65" s="378">
        <v>2446.8000000000002</v>
      </c>
      <c r="I65" s="378">
        <v>0</v>
      </c>
      <c r="J65" s="378">
        <v>0</v>
      </c>
      <c r="K65" s="378">
        <v>4710.74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16.8</v>
      </c>
      <c r="AB65" s="378">
        <v>0</v>
      </c>
      <c r="AC65" s="378">
        <v>0</v>
      </c>
      <c r="AD65" s="378">
        <v>1271.5</v>
      </c>
      <c r="AE65" s="378">
        <v>0</v>
      </c>
      <c r="AF65" s="378">
        <v>94.25</v>
      </c>
      <c r="AG65" s="378">
        <v>0</v>
      </c>
      <c r="AH65" s="378">
        <v>0</v>
      </c>
      <c r="AI65" s="378">
        <v>1009</v>
      </c>
      <c r="AJ65" s="378">
        <v>0</v>
      </c>
      <c r="AK65" s="378">
        <v>0</v>
      </c>
      <c r="AL65" s="378">
        <v>16.8</v>
      </c>
      <c r="AM65" s="378">
        <v>0</v>
      </c>
      <c r="AN65" s="378">
        <v>600.4</v>
      </c>
      <c r="AO65" s="378">
        <v>0</v>
      </c>
    </row>
    <row r="66" spans="3:41" x14ac:dyDescent="0.3">
      <c r="C66" s="378">
        <v>11</v>
      </c>
      <c r="D66" s="378">
        <v>8</v>
      </c>
      <c r="E66" s="378">
        <v>3</v>
      </c>
      <c r="F66" s="378">
        <v>115</v>
      </c>
      <c r="G66" s="378">
        <v>0</v>
      </c>
      <c r="H66" s="378">
        <v>115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11</v>
      </c>
      <c r="D67" s="378">
        <v>8</v>
      </c>
      <c r="E67" s="378">
        <v>4</v>
      </c>
      <c r="F67" s="378">
        <v>691.2</v>
      </c>
      <c r="G67" s="378">
        <v>0</v>
      </c>
      <c r="H67" s="378">
        <v>401.2</v>
      </c>
      <c r="I67" s="378">
        <v>0</v>
      </c>
      <c r="J67" s="378">
        <v>0</v>
      </c>
      <c r="K67" s="378">
        <v>170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100</v>
      </c>
      <c r="AE67" s="378">
        <v>0</v>
      </c>
      <c r="AF67" s="378">
        <v>0</v>
      </c>
      <c r="AG67" s="378">
        <v>0</v>
      </c>
      <c r="AH67" s="378">
        <v>0</v>
      </c>
      <c r="AI67" s="378">
        <v>20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11</v>
      </c>
      <c r="D68" s="378">
        <v>8</v>
      </c>
      <c r="E68" s="378">
        <v>5</v>
      </c>
      <c r="F68" s="378">
        <v>235.5</v>
      </c>
      <c r="G68" s="378">
        <v>235.5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11</v>
      </c>
      <c r="D69" s="378">
        <v>8</v>
      </c>
      <c r="E69" s="378">
        <v>6</v>
      </c>
      <c r="F69" s="378">
        <v>3021221</v>
      </c>
      <c r="G69" s="378">
        <v>18825</v>
      </c>
      <c r="H69" s="378">
        <v>1323789</v>
      </c>
      <c r="I69" s="378">
        <v>0</v>
      </c>
      <c r="J69" s="378">
        <v>0</v>
      </c>
      <c r="K69" s="378">
        <v>1165623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-390</v>
      </c>
      <c r="AB69" s="378">
        <v>0</v>
      </c>
      <c r="AC69" s="378">
        <v>0</v>
      </c>
      <c r="AD69" s="378">
        <v>206068</v>
      </c>
      <c r="AE69" s="378">
        <v>0</v>
      </c>
      <c r="AF69" s="378">
        <v>18959</v>
      </c>
      <c r="AG69" s="378">
        <v>0</v>
      </c>
      <c r="AH69" s="378">
        <v>0</v>
      </c>
      <c r="AI69" s="378">
        <v>182969</v>
      </c>
      <c r="AJ69" s="378">
        <v>0</v>
      </c>
      <c r="AK69" s="378">
        <v>0</v>
      </c>
      <c r="AL69" s="378">
        <v>-417</v>
      </c>
      <c r="AM69" s="378">
        <v>0</v>
      </c>
      <c r="AN69" s="378">
        <v>105795</v>
      </c>
      <c r="AO69" s="378">
        <v>0</v>
      </c>
    </row>
    <row r="70" spans="3:41" x14ac:dyDescent="0.3">
      <c r="C70" s="378">
        <v>11</v>
      </c>
      <c r="D70" s="378">
        <v>8</v>
      </c>
      <c r="E70" s="378">
        <v>9</v>
      </c>
      <c r="F70" s="378">
        <v>7728</v>
      </c>
      <c r="G70" s="378">
        <v>0</v>
      </c>
      <c r="H70" s="378">
        <v>0</v>
      </c>
      <c r="I70" s="378">
        <v>0</v>
      </c>
      <c r="J70" s="378">
        <v>0</v>
      </c>
      <c r="K70" s="378">
        <v>7100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628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11</v>
      </c>
      <c r="D71" s="378">
        <v>8</v>
      </c>
      <c r="E71" s="378">
        <v>10</v>
      </c>
      <c r="F71" s="378">
        <v>6800</v>
      </c>
      <c r="G71" s="378">
        <v>0</v>
      </c>
      <c r="H71" s="378">
        <v>0</v>
      </c>
      <c r="I71" s="378">
        <v>0</v>
      </c>
      <c r="J71" s="378">
        <v>0</v>
      </c>
      <c r="K71" s="378">
        <v>6800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11</v>
      </c>
      <c r="D72" s="378">
        <v>8</v>
      </c>
      <c r="E72" s="378">
        <v>11</v>
      </c>
      <c r="F72" s="378">
        <v>9913.5250200530627</v>
      </c>
      <c r="G72" s="378">
        <v>0</v>
      </c>
      <c r="H72" s="378">
        <v>6080.1916867197297</v>
      </c>
      <c r="I72" s="378">
        <v>0</v>
      </c>
      <c r="J72" s="378">
        <v>0</v>
      </c>
      <c r="K72" s="378">
        <v>3833.3333333333335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11</v>
      </c>
      <c r="D73" s="378">
        <v>9</v>
      </c>
      <c r="E73" s="378">
        <v>1</v>
      </c>
      <c r="F73" s="378">
        <v>89.75</v>
      </c>
      <c r="G73" s="378">
        <v>0</v>
      </c>
      <c r="H73" s="378">
        <v>20.55</v>
      </c>
      <c r="I73" s="378">
        <v>0</v>
      </c>
      <c r="J73" s="378">
        <v>0</v>
      </c>
      <c r="K73" s="378">
        <v>42.5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0.1</v>
      </c>
      <c r="AB73" s="378">
        <v>0</v>
      </c>
      <c r="AC73" s="378">
        <v>0</v>
      </c>
      <c r="AD73" s="378">
        <v>9.75</v>
      </c>
      <c r="AE73" s="378">
        <v>0</v>
      </c>
      <c r="AF73" s="378">
        <v>1</v>
      </c>
      <c r="AG73" s="378">
        <v>0</v>
      </c>
      <c r="AH73" s="378">
        <v>0</v>
      </c>
      <c r="AI73" s="378">
        <v>11</v>
      </c>
      <c r="AJ73" s="378">
        <v>0</v>
      </c>
      <c r="AK73" s="378">
        <v>0</v>
      </c>
      <c r="AL73" s="378">
        <v>0.1</v>
      </c>
      <c r="AM73" s="378">
        <v>0</v>
      </c>
      <c r="AN73" s="378">
        <v>4.75</v>
      </c>
      <c r="AO73" s="378">
        <v>0</v>
      </c>
    </row>
    <row r="74" spans="3:41" x14ac:dyDescent="0.3">
      <c r="C74" s="378">
        <v>11</v>
      </c>
      <c r="D74" s="378">
        <v>9</v>
      </c>
      <c r="E74" s="378">
        <v>2</v>
      </c>
      <c r="F74" s="378">
        <v>13862.6</v>
      </c>
      <c r="G74" s="378">
        <v>0</v>
      </c>
      <c r="H74" s="378">
        <v>3463.2</v>
      </c>
      <c r="I74" s="378">
        <v>0</v>
      </c>
      <c r="J74" s="378">
        <v>0</v>
      </c>
      <c r="K74" s="378">
        <v>6346.5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13.6</v>
      </c>
      <c r="AB74" s="378">
        <v>0</v>
      </c>
      <c r="AC74" s="378">
        <v>0</v>
      </c>
      <c r="AD74" s="378">
        <v>1536.5</v>
      </c>
      <c r="AE74" s="378">
        <v>0</v>
      </c>
      <c r="AF74" s="378">
        <v>160.75</v>
      </c>
      <c r="AG74" s="378">
        <v>0</v>
      </c>
      <c r="AH74" s="378">
        <v>0</v>
      </c>
      <c r="AI74" s="378">
        <v>1538.25</v>
      </c>
      <c r="AJ74" s="378">
        <v>0</v>
      </c>
      <c r="AK74" s="378">
        <v>0</v>
      </c>
      <c r="AL74" s="378">
        <v>17.600000000000001</v>
      </c>
      <c r="AM74" s="378">
        <v>0</v>
      </c>
      <c r="AN74" s="378">
        <v>786.2</v>
      </c>
      <c r="AO74" s="378">
        <v>0</v>
      </c>
    </row>
    <row r="75" spans="3:41" x14ac:dyDescent="0.3">
      <c r="C75" s="378">
        <v>11</v>
      </c>
      <c r="D75" s="378">
        <v>9</v>
      </c>
      <c r="E75" s="378">
        <v>3</v>
      </c>
      <c r="F75" s="378">
        <v>153.69999999999999</v>
      </c>
      <c r="G75" s="378">
        <v>0</v>
      </c>
      <c r="H75" s="378">
        <v>153.69999999999999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11</v>
      </c>
      <c r="D76" s="378">
        <v>9</v>
      </c>
      <c r="E76" s="378">
        <v>4</v>
      </c>
      <c r="F76" s="378">
        <v>486</v>
      </c>
      <c r="G76" s="378">
        <v>0</v>
      </c>
      <c r="H76" s="378">
        <v>451</v>
      </c>
      <c r="I76" s="378">
        <v>0</v>
      </c>
      <c r="J76" s="378">
        <v>0</v>
      </c>
      <c r="K76" s="378">
        <v>35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11</v>
      </c>
      <c r="D77" s="378">
        <v>9</v>
      </c>
      <c r="E77" s="378">
        <v>5</v>
      </c>
      <c r="F77" s="378">
        <v>18</v>
      </c>
      <c r="G77" s="378">
        <v>18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11</v>
      </c>
      <c r="D78" s="378">
        <v>9</v>
      </c>
      <c r="E78" s="378">
        <v>6</v>
      </c>
      <c r="F78" s="378">
        <v>3111618</v>
      </c>
      <c r="G78" s="378">
        <v>3600</v>
      </c>
      <c r="H78" s="378">
        <v>1424101</v>
      </c>
      <c r="I78" s="378">
        <v>0</v>
      </c>
      <c r="J78" s="378">
        <v>0</v>
      </c>
      <c r="K78" s="378">
        <v>1180334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-382</v>
      </c>
      <c r="AB78" s="378">
        <v>0</v>
      </c>
      <c r="AC78" s="378">
        <v>0</v>
      </c>
      <c r="AD78" s="378">
        <v>190830</v>
      </c>
      <c r="AE78" s="378">
        <v>0</v>
      </c>
      <c r="AF78" s="378">
        <v>19951</v>
      </c>
      <c r="AG78" s="378">
        <v>0</v>
      </c>
      <c r="AH78" s="378">
        <v>0</v>
      </c>
      <c r="AI78" s="378">
        <v>187312</v>
      </c>
      <c r="AJ78" s="378">
        <v>0</v>
      </c>
      <c r="AK78" s="378">
        <v>0</v>
      </c>
      <c r="AL78" s="378">
        <v>-417</v>
      </c>
      <c r="AM78" s="378">
        <v>0</v>
      </c>
      <c r="AN78" s="378">
        <v>106289</v>
      </c>
      <c r="AO78" s="378">
        <v>0</v>
      </c>
    </row>
    <row r="79" spans="3:41" x14ac:dyDescent="0.3">
      <c r="C79" s="378">
        <v>11</v>
      </c>
      <c r="D79" s="378">
        <v>9</v>
      </c>
      <c r="E79" s="378">
        <v>9</v>
      </c>
      <c r="F79" s="378">
        <v>31000</v>
      </c>
      <c r="G79" s="378">
        <v>0</v>
      </c>
      <c r="H79" s="378">
        <v>0</v>
      </c>
      <c r="I79" s="378">
        <v>0</v>
      </c>
      <c r="J79" s="378">
        <v>0</v>
      </c>
      <c r="K79" s="378">
        <v>31000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11</v>
      </c>
      <c r="D80" s="378">
        <v>9</v>
      </c>
      <c r="E80" s="378">
        <v>10</v>
      </c>
      <c r="F80" s="378">
        <v>11716</v>
      </c>
      <c r="G80" s="378">
        <v>0</v>
      </c>
      <c r="H80" s="378">
        <v>4330</v>
      </c>
      <c r="I80" s="378">
        <v>0</v>
      </c>
      <c r="J80" s="378">
        <v>0</v>
      </c>
      <c r="K80" s="378">
        <v>7386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11</v>
      </c>
      <c r="D81" s="378">
        <v>9</v>
      </c>
      <c r="E81" s="378">
        <v>11</v>
      </c>
      <c r="F81" s="378">
        <v>9913.5250200530627</v>
      </c>
      <c r="G81" s="378">
        <v>0</v>
      </c>
      <c r="H81" s="378">
        <v>6080.1916867197297</v>
      </c>
      <c r="I81" s="378">
        <v>0</v>
      </c>
      <c r="J81" s="378">
        <v>0</v>
      </c>
      <c r="K81" s="378">
        <v>3833.3333333333335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11</v>
      </c>
      <c r="D82" s="378">
        <v>10</v>
      </c>
      <c r="E82" s="378">
        <v>1</v>
      </c>
      <c r="F82" s="378">
        <v>89.2</v>
      </c>
      <c r="G82" s="378">
        <v>0</v>
      </c>
      <c r="H82" s="378">
        <v>20.55</v>
      </c>
      <c r="I82" s="378">
        <v>0</v>
      </c>
      <c r="J82" s="378">
        <v>0</v>
      </c>
      <c r="K82" s="378">
        <v>42.75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0.1</v>
      </c>
      <c r="AB82" s="378">
        <v>0</v>
      </c>
      <c r="AC82" s="378">
        <v>0</v>
      </c>
      <c r="AD82" s="378">
        <v>9.75</v>
      </c>
      <c r="AE82" s="378">
        <v>0</v>
      </c>
      <c r="AF82" s="378">
        <v>1</v>
      </c>
      <c r="AG82" s="378">
        <v>0</v>
      </c>
      <c r="AH82" s="378">
        <v>0</v>
      </c>
      <c r="AI82" s="378">
        <v>11</v>
      </c>
      <c r="AJ82" s="378">
        <v>0</v>
      </c>
      <c r="AK82" s="378">
        <v>0</v>
      </c>
      <c r="AL82" s="378">
        <v>0.1</v>
      </c>
      <c r="AM82" s="378">
        <v>0</v>
      </c>
      <c r="AN82" s="378">
        <v>3.95</v>
      </c>
      <c r="AO82" s="378">
        <v>0</v>
      </c>
    </row>
    <row r="83" spans="3:41" x14ac:dyDescent="0.3">
      <c r="C83" s="378">
        <v>11</v>
      </c>
      <c r="D83" s="378">
        <v>10</v>
      </c>
      <c r="E83" s="378">
        <v>2</v>
      </c>
      <c r="F83" s="378">
        <v>13324.7</v>
      </c>
      <c r="G83" s="378">
        <v>0</v>
      </c>
      <c r="H83" s="378">
        <v>3360.8</v>
      </c>
      <c r="I83" s="378">
        <v>0</v>
      </c>
      <c r="J83" s="378">
        <v>0</v>
      </c>
      <c r="K83" s="378">
        <v>6179.65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17.600000000000001</v>
      </c>
      <c r="AB83" s="378">
        <v>0</v>
      </c>
      <c r="AC83" s="378">
        <v>0</v>
      </c>
      <c r="AD83" s="378">
        <v>1496.5</v>
      </c>
      <c r="AE83" s="378">
        <v>0</v>
      </c>
      <c r="AF83" s="378">
        <v>161.75</v>
      </c>
      <c r="AG83" s="378">
        <v>0</v>
      </c>
      <c r="AH83" s="378">
        <v>0</v>
      </c>
      <c r="AI83" s="378">
        <v>1474</v>
      </c>
      <c r="AJ83" s="378">
        <v>0</v>
      </c>
      <c r="AK83" s="378">
        <v>0</v>
      </c>
      <c r="AL83" s="378">
        <v>17.600000000000001</v>
      </c>
      <c r="AM83" s="378">
        <v>0</v>
      </c>
      <c r="AN83" s="378">
        <v>616.79999999999995</v>
      </c>
      <c r="AO83" s="378">
        <v>0</v>
      </c>
    </row>
    <row r="84" spans="3:41" x14ac:dyDescent="0.3">
      <c r="C84" s="378">
        <v>11</v>
      </c>
      <c r="D84" s="378">
        <v>10</v>
      </c>
      <c r="E84" s="378">
        <v>3</v>
      </c>
      <c r="F84" s="378">
        <v>133.19999999999999</v>
      </c>
      <c r="G84" s="378">
        <v>0</v>
      </c>
      <c r="H84" s="378">
        <v>133.19999999999999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11</v>
      </c>
      <c r="D85" s="378">
        <v>10</v>
      </c>
      <c r="E85" s="378">
        <v>4</v>
      </c>
      <c r="F85" s="378">
        <v>502</v>
      </c>
      <c r="G85" s="378">
        <v>0</v>
      </c>
      <c r="H85" s="378">
        <v>387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115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11</v>
      </c>
      <c r="D86" s="378">
        <v>10</v>
      </c>
      <c r="E86" s="378">
        <v>5</v>
      </c>
      <c r="F86" s="378">
        <v>18</v>
      </c>
      <c r="G86" s="378">
        <v>18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11</v>
      </c>
      <c r="D87" s="378">
        <v>10</v>
      </c>
      <c r="E87" s="378">
        <v>6</v>
      </c>
      <c r="F87" s="378">
        <v>3037085</v>
      </c>
      <c r="G87" s="378">
        <v>3600</v>
      </c>
      <c r="H87" s="378">
        <v>1418096</v>
      </c>
      <c r="I87" s="378">
        <v>0</v>
      </c>
      <c r="J87" s="378">
        <v>0</v>
      </c>
      <c r="K87" s="378">
        <v>1108252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-390</v>
      </c>
      <c r="AB87" s="378">
        <v>0</v>
      </c>
      <c r="AC87" s="378">
        <v>0</v>
      </c>
      <c r="AD87" s="378">
        <v>213800</v>
      </c>
      <c r="AE87" s="378">
        <v>0</v>
      </c>
      <c r="AF87" s="378">
        <v>20006</v>
      </c>
      <c r="AG87" s="378">
        <v>0</v>
      </c>
      <c r="AH87" s="378">
        <v>0</v>
      </c>
      <c r="AI87" s="378">
        <v>188586</v>
      </c>
      <c r="AJ87" s="378">
        <v>0</v>
      </c>
      <c r="AK87" s="378">
        <v>0</v>
      </c>
      <c r="AL87" s="378">
        <v>-417</v>
      </c>
      <c r="AM87" s="378">
        <v>0</v>
      </c>
      <c r="AN87" s="378">
        <v>85552</v>
      </c>
      <c r="AO87" s="378">
        <v>0</v>
      </c>
    </row>
    <row r="88" spans="3:41" x14ac:dyDescent="0.3">
      <c r="C88" s="378">
        <v>11</v>
      </c>
      <c r="D88" s="378">
        <v>10</v>
      </c>
      <c r="E88" s="378">
        <v>9</v>
      </c>
      <c r="F88" s="378">
        <v>6196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774</v>
      </c>
      <c r="AE88" s="378">
        <v>0</v>
      </c>
      <c r="AF88" s="378">
        <v>774</v>
      </c>
      <c r="AG88" s="378">
        <v>0</v>
      </c>
      <c r="AH88" s="378">
        <v>0</v>
      </c>
      <c r="AI88" s="378">
        <v>4648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11</v>
      </c>
      <c r="D89" s="378">
        <v>10</v>
      </c>
      <c r="E89" s="378">
        <v>10</v>
      </c>
      <c r="F89" s="378">
        <v>500</v>
      </c>
      <c r="G89" s="378">
        <v>0</v>
      </c>
      <c r="H89" s="378">
        <v>0</v>
      </c>
      <c r="I89" s="378">
        <v>0</v>
      </c>
      <c r="J89" s="378">
        <v>0</v>
      </c>
      <c r="K89" s="378">
        <v>500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11</v>
      </c>
      <c r="D90" s="378">
        <v>10</v>
      </c>
      <c r="E90" s="378">
        <v>11</v>
      </c>
      <c r="F90" s="378">
        <v>9913.5250200530627</v>
      </c>
      <c r="G90" s="378">
        <v>0</v>
      </c>
      <c r="H90" s="378">
        <v>6080.1916867197297</v>
      </c>
      <c r="I90" s="378">
        <v>0</v>
      </c>
      <c r="J90" s="378">
        <v>0</v>
      </c>
      <c r="K90" s="378">
        <v>3833.3333333333335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6935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5555912</v>
      </c>
      <c r="C3" s="351">
        <f t="shared" ref="C3:R3" si="0">SUBTOTAL(9,C6:C1048576)</f>
        <v>4</v>
      </c>
      <c r="D3" s="351">
        <f>SUBTOTAL(9,D6:D1048576)/2</f>
        <v>5370041</v>
      </c>
      <c r="E3" s="351">
        <f t="shared" si="0"/>
        <v>2.4940437526937549</v>
      </c>
      <c r="F3" s="351">
        <f>SUBTOTAL(9,F6:F1048576)/2</f>
        <v>5869340.9900000002</v>
      </c>
      <c r="G3" s="352">
        <f>IF(B3&lt;&gt;0,F3/B3,"")</f>
        <v>1.0564135987035073</v>
      </c>
      <c r="H3" s="353">
        <f t="shared" si="0"/>
        <v>157888.62000000029</v>
      </c>
      <c r="I3" s="351">
        <f t="shared" si="0"/>
        <v>1</v>
      </c>
      <c r="J3" s="351">
        <f t="shared" si="0"/>
        <v>100715.17999999985</v>
      </c>
      <c r="K3" s="351">
        <f t="shared" si="0"/>
        <v>0.6378875184291285</v>
      </c>
      <c r="L3" s="351">
        <f t="shared" si="0"/>
        <v>122830.11999999995</v>
      </c>
      <c r="M3" s="354">
        <f>IF(H3&lt;&gt;0,L3/H3,"")</f>
        <v>0.77795423128025143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6932</v>
      </c>
      <c r="B6" s="790">
        <v>5554268</v>
      </c>
      <c r="C6" s="737">
        <v>1</v>
      </c>
      <c r="D6" s="790">
        <v>5369767</v>
      </c>
      <c r="E6" s="737">
        <v>0.96678212142446129</v>
      </c>
      <c r="F6" s="790">
        <v>5866590.9900000002</v>
      </c>
      <c r="G6" s="742">
        <v>1.0562311703360372</v>
      </c>
      <c r="H6" s="790">
        <v>157888.62000000029</v>
      </c>
      <c r="I6" s="737">
        <v>1</v>
      </c>
      <c r="J6" s="790">
        <v>100715.17999999985</v>
      </c>
      <c r="K6" s="737">
        <v>0.6378875184291285</v>
      </c>
      <c r="L6" s="790">
        <v>122830.11999999995</v>
      </c>
      <c r="M6" s="742">
        <v>0.77795423128025143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6933</v>
      </c>
      <c r="B7" s="791">
        <v>1644</v>
      </c>
      <c r="C7" s="662">
        <v>1</v>
      </c>
      <c r="D7" s="791">
        <v>274</v>
      </c>
      <c r="E7" s="662">
        <v>0.16666666666666666</v>
      </c>
      <c r="F7" s="791">
        <v>2515</v>
      </c>
      <c r="G7" s="678">
        <v>1.5298053527980535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6934</v>
      </c>
      <c r="B8" s="792"/>
      <c r="C8" s="668"/>
      <c r="D8" s="792"/>
      <c r="E8" s="668"/>
      <c r="F8" s="792">
        <v>235</v>
      </c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596</v>
      </c>
      <c r="B10" s="790">
        <v>5477620</v>
      </c>
      <c r="C10" s="737">
        <v>1</v>
      </c>
      <c r="D10" s="790">
        <v>5339840</v>
      </c>
      <c r="E10" s="737">
        <v>0.97484674000752147</v>
      </c>
      <c r="F10" s="790">
        <v>5755580.9899999993</v>
      </c>
      <c r="G10" s="742">
        <v>1.0507448472146661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602</v>
      </c>
      <c r="B11" s="792">
        <v>78292</v>
      </c>
      <c r="C11" s="668">
        <v>1</v>
      </c>
      <c r="D11" s="792">
        <v>30201</v>
      </c>
      <c r="E11" s="668">
        <v>0.38574822459510549</v>
      </c>
      <c r="F11" s="792">
        <v>113760</v>
      </c>
      <c r="G11" s="679">
        <v>1.4530220201297706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2735</v>
      </c>
    </row>
    <row r="13" spans="1:19" ht="14.4" customHeight="1" x14ac:dyDescent="0.3">
      <c r="A13" s="717" t="s">
        <v>2736</v>
      </c>
    </row>
    <row r="14" spans="1:19" ht="14.4" customHeight="1" x14ac:dyDescent="0.3">
      <c r="A14" s="716" t="s">
        <v>6936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6940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57842</v>
      </c>
      <c r="C3" s="468">
        <f t="shared" si="0"/>
        <v>55772</v>
      </c>
      <c r="D3" s="468">
        <f t="shared" si="0"/>
        <v>55293</v>
      </c>
      <c r="E3" s="353">
        <f t="shared" si="0"/>
        <v>5555912</v>
      </c>
      <c r="F3" s="351">
        <f t="shared" si="0"/>
        <v>5370041</v>
      </c>
      <c r="G3" s="469">
        <f t="shared" si="0"/>
        <v>5869340.9900000002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6937</v>
      </c>
      <c r="B6" s="229">
        <v>10167</v>
      </c>
      <c r="C6" s="229">
        <v>4542</v>
      </c>
      <c r="D6" s="229">
        <v>14688</v>
      </c>
      <c r="E6" s="790">
        <v>1143339</v>
      </c>
      <c r="F6" s="790">
        <v>617483</v>
      </c>
      <c r="G6" s="795">
        <v>879431.33</v>
      </c>
    </row>
    <row r="7" spans="1:7" ht="14.4" customHeight="1" x14ac:dyDescent="0.3">
      <c r="A7" s="688" t="s">
        <v>2738</v>
      </c>
      <c r="B7" s="665">
        <v>3218</v>
      </c>
      <c r="C7" s="665">
        <v>3463</v>
      </c>
      <c r="D7" s="665">
        <v>2811</v>
      </c>
      <c r="E7" s="791">
        <v>325065</v>
      </c>
      <c r="F7" s="791">
        <v>354563</v>
      </c>
      <c r="G7" s="796">
        <v>354317.67</v>
      </c>
    </row>
    <row r="8" spans="1:7" ht="14.4" customHeight="1" x14ac:dyDescent="0.3">
      <c r="A8" s="688" t="s">
        <v>2739</v>
      </c>
      <c r="B8" s="665">
        <v>3156</v>
      </c>
      <c r="C8" s="665">
        <v>3109</v>
      </c>
      <c r="D8" s="665">
        <v>2948</v>
      </c>
      <c r="E8" s="791">
        <v>307289</v>
      </c>
      <c r="F8" s="791">
        <v>302110</v>
      </c>
      <c r="G8" s="796">
        <v>444675.00999999995</v>
      </c>
    </row>
    <row r="9" spans="1:7" ht="14.4" customHeight="1" x14ac:dyDescent="0.3">
      <c r="A9" s="688" t="s">
        <v>2740</v>
      </c>
      <c r="B9" s="665">
        <v>487</v>
      </c>
      <c r="C9" s="665">
        <v>350</v>
      </c>
      <c r="D9" s="665">
        <v>239</v>
      </c>
      <c r="E9" s="791">
        <v>49943</v>
      </c>
      <c r="F9" s="791">
        <v>39504</v>
      </c>
      <c r="G9" s="796">
        <v>34857.009999999995</v>
      </c>
    </row>
    <row r="10" spans="1:7" ht="14.4" customHeight="1" x14ac:dyDescent="0.3">
      <c r="A10" s="688" t="s">
        <v>2741</v>
      </c>
      <c r="B10" s="665">
        <v>1194</v>
      </c>
      <c r="C10" s="665">
        <v>1155</v>
      </c>
      <c r="D10" s="665">
        <v>1099</v>
      </c>
      <c r="E10" s="791">
        <v>126040</v>
      </c>
      <c r="F10" s="791">
        <v>102039</v>
      </c>
      <c r="G10" s="796">
        <v>135609.66999999998</v>
      </c>
    </row>
    <row r="11" spans="1:7" ht="14.4" customHeight="1" x14ac:dyDescent="0.3">
      <c r="A11" s="688" t="s">
        <v>2742</v>
      </c>
      <c r="B11" s="665">
        <v>4113</v>
      </c>
      <c r="C11" s="665">
        <v>4226</v>
      </c>
      <c r="D11" s="665">
        <v>3529</v>
      </c>
      <c r="E11" s="791">
        <v>396553</v>
      </c>
      <c r="F11" s="791">
        <v>400638</v>
      </c>
      <c r="G11" s="796">
        <v>432765.67</v>
      </c>
    </row>
    <row r="12" spans="1:7" ht="14.4" customHeight="1" x14ac:dyDescent="0.3">
      <c r="A12" s="688" t="s">
        <v>6938</v>
      </c>
      <c r="B12" s="665"/>
      <c r="C12" s="665">
        <v>29</v>
      </c>
      <c r="D12" s="665"/>
      <c r="E12" s="791"/>
      <c r="F12" s="791">
        <v>3330</v>
      </c>
      <c r="G12" s="796"/>
    </row>
    <row r="13" spans="1:7" ht="14.4" customHeight="1" x14ac:dyDescent="0.3">
      <c r="A13" s="688" t="s">
        <v>6939</v>
      </c>
      <c r="B13" s="665">
        <v>2915</v>
      </c>
      <c r="C13" s="665">
        <v>3330</v>
      </c>
      <c r="D13" s="665"/>
      <c r="E13" s="791">
        <v>223700</v>
      </c>
      <c r="F13" s="791">
        <v>257764</v>
      </c>
      <c r="G13" s="796"/>
    </row>
    <row r="14" spans="1:7" ht="14.4" customHeight="1" x14ac:dyDescent="0.3">
      <c r="A14" s="688" t="s">
        <v>2744</v>
      </c>
      <c r="B14" s="665">
        <v>3294</v>
      </c>
      <c r="C14" s="665">
        <v>3562</v>
      </c>
      <c r="D14" s="665">
        <v>2404</v>
      </c>
      <c r="E14" s="791">
        <v>272921</v>
      </c>
      <c r="F14" s="791">
        <v>308982</v>
      </c>
      <c r="G14" s="796">
        <v>269840.67000000004</v>
      </c>
    </row>
    <row r="15" spans="1:7" ht="14.4" customHeight="1" x14ac:dyDescent="0.3">
      <c r="A15" s="688" t="s">
        <v>2745</v>
      </c>
      <c r="B15" s="665">
        <v>1204</v>
      </c>
      <c r="C15" s="665">
        <v>1819</v>
      </c>
      <c r="D15" s="665">
        <v>2714</v>
      </c>
      <c r="E15" s="791">
        <v>177868</v>
      </c>
      <c r="F15" s="791">
        <v>259349</v>
      </c>
      <c r="G15" s="796">
        <v>427429.01</v>
      </c>
    </row>
    <row r="16" spans="1:7" ht="14.4" customHeight="1" x14ac:dyDescent="0.3">
      <c r="A16" s="688" t="s">
        <v>2746</v>
      </c>
      <c r="B16" s="665">
        <v>3705</v>
      </c>
      <c r="C16" s="665">
        <v>2843</v>
      </c>
      <c r="D16" s="665">
        <v>2701</v>
      </c>
      <c r="E16" s="791">
        <v>325033</v>
      </c>
      <c r="F16" s="791">
        <v>230949</v>
      </c>
      <c r="G16" s="796">
        <v>294143.33</v>
      </c>
    </row>
    <row r="17" spans="1:7" ht="14.4" customHeight="1" x14ac:dyDescent="0.3">
      <c r="A17" s="688" t="s">
        <v>2747</v>
      </c>
      <c r="B17" s="665">
        <v>1321</v>
      </c>
      <c r="C17" s="665">
        <v>1574</v>
      </c>
      <c r="D17" s="665">
        <v>478</v>
      </c>
      <c r="E17" s="791">
        <v>201299</v>
      </c>
      <c r="F17" s="791">
        <v>230505</v>
      </c>
      <c r="G17" s="796">
        <v>84136</v>
      </c>
    </row>
    <row r="18" spans="1:7" ht="14.4" customHeight="1" x14ac:dyDescent="0.3">
      <c r="A18" s="688" t="s">
        <v>2748</v>
      </c>
      <c r="B18" s="665">
        <v>3887</v>
      </c>
      <c r="C18" s="665">
        <v>4130</v>
      </c>
      <c r="D18" s="665">
        <v>2640</v>
      </c>
      <c r="E18" s="791">
        <v>350977</v>
      </c>
      <c r="F18" s="791">
        <v>374784</v>
      </c>
      <c r="G18" s="796">
        <v>313655.67000000004</v>
      </c>
    </row>
    <row r="19" spans="1:7" ht="14.4" customHeight="1" x14ac:dyDescent="0.3">
      <c r="A19" s="688" t="s">
        <v>2749</v>
      </c>
      <c r="B19" s="665">
        <v>1270</v>
      </c>
      <c r="C19" s="665">
        <v>2953</v>
      </c>
      <c r="D19" s="665">
        <v>2209</v>
      </c>
      <c r="E19" s="791">
        <v>119054</v>
      </c>
      <c r="F19" s="791">
        <v>272442</v>
      </c>
      <c r="G19" s="796">
        <v>257070.33000000002</v>
      </c>
    </row>
    <row r="20" spans="1:7" ht="14.4" customHeight="1" x14ac:dyDescent="0.3">
      <c r="A20" s="688" t="s">
        <v>2750</v>
      </c>
      <c r="B20" s="665">
        <v>2518</v>
      </c>
      <c r="C20" s="665">
        <v>2377</v>
      </c>
      <c r="D20" s="665">
        <v>2401</v>
      </c>
      <c r="E20" s="791">
        <v>230949</v>
      </c>
      <c r="F20" s="791">
        <v>230883</v>
      </c>
      <c r="G20" s="796">
        <v>318256.98</v>
      </c>
    </row>
    <row r="21" spans="1:7" ht="14.4" customHeight="1" x14ac:dyDescent="0.3">
      <c r="A21" s="688" t="s">
        <v>2751</v>
      </c>
      <c r="B21" s="665">
        <v>2008</v>
      </c>
      <c r="C21" s="665">
        <v>1739</v>
      </c>
      <c r="D21" s="665">
        <v>871</v>
      </c>
      <c r="E21" s="791">
        <v>200153</v>
      </c>
      <c r="F21" s="791">
        <v>175629</v>
      </c>
      <c r="G21" s="796">
        <v>125945.99</v>
      </c>
    </row>
    <row r="22" spans="1:7" ht="14.4" customHeight="1" x14ac:dyDescent="0.3">
      <c r="A22" s="688" t="s">
        <v>2752</v>
      </c>
      <c r="B22" s="665">
        <v>3397</v>
      </c>
      <c r="C22" s="665">
        <v>3414</v>
      </c>
      <c r="D22" s="665">
        <v>2609</v>
      </c>
      <c r="E22" s="791">
        <v>261757</v>
      </c>
      <c r="F22" s="791">
        <v>280831</v>
      </c>
      <c r="G22" s="796">
        <v>292854.33</v>
      </c>
    </row>
    <row r="23" spans="1:7" ht="14.4" customHeight="1" x14ac:dyDescent="0.3">
      <c r="A23" s="688" t="s">
        <v>2753</v>
      </c>
      <c r="B23" s="665">
        <v>3086</v>
      </c>
      <c r="C23" s="665">
        <v>3150</v>
      </c>
      <c r="D23" s="665">
        <v>2654</v>
      </c>
      <c r="E23" s="791">
        <v>249437</v>
      </c>
      <c r="F23" s="791">
        <v>260205</v>
      </c>
      <c r="G23" s="796">
        <v>293215.67000000004</v>
      </c>
    </row>
    <row r="24" spans="1:7" ht="14.4" customHeight="1" x14ac:dyDescent="0.3">
      <c r="A24" s="688" t="s">
        <v>2754</v>
      </c>
      <c r="B24" s="665">
        <v>2845</v>
      </c>
      <c r="C24" s="665">
        <v>2797</v>
      </c>
      <c r="D24" s="665">
        <v>2273</v>
      </c>
      <c r="E24" s="791">
        <v>267021</v>
      </c>
      <c r="F24" s="791">
        <v>251957</v>
      </c>
      <c r="G24" s="796">
        <v>254990.99999999997</v>
      </c>
    </row>
    <row r="25" spans="1:7" ht="14.4" customHeight="1" x14ac:dyDescent="0.3">
      <c r="A25" s="688" t="s">
        <v>2755</v>
      </c>
      <c r="B25" s="665">
        <v>3758</v>
      </c>
      <c r="C25" s="665">
        <v>3536</v>
      </c>
      <c r="D25" s="665">
        <v>3283</v>
      </c>
      <c r="E25" s="791">
        <v>299861</v>
      </c>
      <c r="F25" s="791">
        <v>279680</v>
      </c>
      <c r="G25" s="796">
        <v>354361</v>
      </c>
    </row>
    <row r="26" spans="1:7" ht="14.4" customHeight="1" x14ac:dyDescent="0.3">
      <c r="A26" s="688" t="s">
        <v>2756</v>
      </c>
      <c r="B26" s="665">
        <v>299</v>
      </c>
      <c r="C26" s="665">
        <v>1674</v>
      </c>
      <c r="D26" s="665">
        <v>1421</v>
      </c>
      <c r="E26" s="791">
        <v>27653</v>
      </c>
      <c r="F26" s="791">
        <v>136414</v>
      </c>
      <c r="G26" s="796">
        <v>162919.99</v>
      </c>
    </row>
    <row r="27" spans="1:7" ht="14.4" customHeight="1" thickBot="1" x14ac:dyDescent="0.35">
      <c r="A27" s="793" t="s">
        <v>2757</v>
      </c>
      <c r="B27" s="671"/>
      <c r="C27" s="671"/>
      <c r="D27" s="671">
        <v>1321</v>
      </c>
      <c r="E27" s="792"/>
      <c r="F27" s="792"/>
      <c r="G27" s="797">
        <v>138864.66</v>
      </c>
    </row>
    <row r="28" spans="1:7" ht="14.4" customHeight="1" x14ac:dyDescent="0.3">
      <c r="A28" s="716" t="s">
        <v>2735</v>
      </c>
    </row>
    <row r="29" spans="1:7" ht="14.4" customHeight="1" x14ac:dyDescent="0.3">
      <c r="A29" s="717" t="s">
        <v>2736</v>
      </c>
    </row>
    <row r="30" spans="1:7" ht="14.4" customHeight="1" x14ac:dyDescent="0.3">
      <c r="A30" s="716" t="s">
        <v>6936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61504</v>
      </c>
      <c r="G3" s="212">
        <f t="shared" si="0"/>
        <v>5713800.6199999992</v>
      </c>
      <c r="H3" s="78"/>
      <c r="I3" s="78"/>
      <c r="J3" s="212">
        <f t="shared" si="0"/>
        <v>58544.7</v>
      </c>
      <c r="K3" s="212">
        <f t="shared" si="0"/>
        <v>5470756.1799999997</v>
      </c>
      <c r="L3" s="78"/>
      <c r="M3" s="78"/>
      <c r="N3" s="212">
        <f t="shared" si="0"/>
        <v>57992.55</v>
      </c>
      <c r="O3" s="212">
        <f t="shared" si="0"/>
        <v>5992171.1100000003</v>
      </c>
      <c r="P3" s="79">
        <f>IF(G3=0,0,O3/G3)</f>
        <v>1.0487189715765759</v>
      </c>
      <c r="Q3" s="213">
        <f>IF(N3=0,0,O3/N3)</f>
        <v>103.32656711939724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6941</v>
      </c>
      <c r="B6" s="737" t="s">
        <v>596</v>
      </c>
      <c r="C6" s="737" t="s">
        <v>6942</v>
      </c>
      <c r="D6" s="737" t="s">
        <v>6943</v>
      </c>
      <c r="E6" s="737" t="s">
        <v>6944</v>
      </c>
      <c r="F6" s="229"/>
      <c r="G6" s="229"/>
      <c r="H6" s="737"/>
      <c r="I6" s="737"/>
      <c r="J6" s="229">
        <v>31.600000000000012</v>
      </c>
      <c r="K6" s="229">
        <v>4986.6200000000008</v>
      </c>
      <c r="L6" s="737"/>
      <c r="M6" s="737">
        <v>157.8044303797468</v>
      </c>
      <c r="N6" s="229">
        <v>162.89999999999998</v>
      </c>
      <c r="O6" s="229">
        <v>24597.909999999993</v>
      </c>
      <c r="P6" s="742"/>
      <c r="Q6" s="750">
        <v>151.00006138735418</v>
      </c>
    </row>
    <row r="7" spans="1:17" ht="14.4" customHeight="1" x14ac:dyDescent="0.3">
      <c r="A7" s="661" t="s">
        <v>6941</v>
      </c>
      <c r="B7" s="662" t="s">
        <v>596</v>
      </c>
      <c r="C7" s="662" t="s">
        <v>6942</v>
      </c>
      <c r="D7" s="662" t="s">
        <v>6945</v>
      </c>
      <c r="E7" s="662" t="s">
        <v>2646</v>
      </c>
      <c r="F7" s="665"/>
      <c r="G7" s="665"/>
      <c r="H7" s="662"/>
      <c r="I7" s="662"/>
      <c r="J7" s="665">
        <v>0.2</v>
      </c>
      <c r="K7" s="665">
        <v>17.64</v>
      </c>
      <c r="L7" s="662"/>
      <c r="M7" s="662">
        <v>88.2</v>
      </c>
      <c r="N7" s="665"/>
      <c r="O7" s="665"/>
      <c r="P7" s="678"/>
      <c r="Q7" s="666"/>
    </row>
    <row r="8" spans="1:17" ht="14.4" customHeight="1" x14ac:dyDescent="0.3">
      <c r="A8" s="661" t="s">
        <v>6941</v>
      </c>
      <c r="B8" s="662" t="s">
        <v>596</v>
      </c>
      <c r="C8" s="662" t="s">
        <v>6942</v>
      </c>
      <c r="D8" s="662" t="s">
        <v>6946</v>
      </c>
      <c r="E8" s="662" t="s">
        <v>6947</v>
      </c>
      <c r="F8" s="665"/>
      <c r="G8" s="665"/>
      <c r="H8" s="662"/>
      <c r="I8" s="662"/>
      <c r="J8" s="665"/>
      <c r="K8" s="665"/>
      <c r="L8" s="662"/>
      <c r="M8" s="662"/>
      <c r="N8" s="665">
        <v>1.2</v>
      </c>
      <c r="O8" s="665">
        <v>89.160000000000011</v>
      </c>
      <c r="P8" s="678"/>
      <c r="Q8" s="666">
        <v>74.300000000000011</v>
      </c>
    </row>
    <row r="9" spans="1:17" ht="14.4" customHeight="1" x14ac:dyDescent="0.3">
      <c r="A9" s="661" t="s">
        <v>6941</v>
      </c>
      <c r="B9" s="662" t="s">
        <v>596</v>
      </c>
      <c r="C9" s="662" t="s">
        <v>6942</v>
      </c>
      <c r="D9" s="662" t="s">
        <v>6948</v>
      </c>
      <c r="E9" s="662" t="s">
        <v>939</v>
      </c>
      <c r="F9" s="665"/>
      <c r="G9" s="665"/>
      <c r="H9" s="662"/>
      <c r="I9" s="662"/>
      <c r="J9" s="665"/>
      <c r="K9" s="665"/>
      <c r="L9" s="662"/>
      <c r="M9" s="662"/>
      <c r="N9" s="665">
        <v>1</v>
      </c>
      <c r="O9" s="665">
        <v>78.03</v>
      </c>
      <c r="P9" s="678"/>
      <c r="Q9" s="666">
        <v>78.03</v>
      </c>
    </row>
    <row r="10" spans="1:17" ht="14.4" customHeight="1" x14ac:dyDescent="0.3">
      <c r="A10" s="661" t="s">
        <v>6941</v>
      </c>
      <c r="B10" s="662" t="s">
        <v>596</v>
      </c>
      <c r="C10" s="662" t="s">
        <v>6942</v>
      </c>
      <c r="D10" s="662" t="s">
        <v>6949</v>
      </c>
      <c r="E10" s="662" t="s">
        <v>1030</v>
      </c>
      <c r="F10" s="665"/>
      <c r="G10" s="665"/>
      <c r="H10" s="662"/>
      <c r="I10" s="662"/>
      <c r="J10" s="665">
        <v>0.2</v>
      </c>
      <c r="K10" s="665">
        <v>55.21</v>
      </c>
      <c r="L10" s="662"/>
      <c r="M10" s="662">
        <v>276.05</v>
      </c>
      <c r="N10" s="665"/>
      <c r="O10" s="665"/>
      <c r="P10" s="678"/>
      <c r="Q10" s="666"/>
    </row>
    <row r="11" spans="1:17" ht="14.4" customHeight="1" x14ac:dyDescent="0.3">
      <c r="A11" s="661" t="s">
        <v>6941</v>
      </c>
      <c r="B11" s="662" t="s">
        <v>596</v>
      </c>
      <c r="C11" s="662" t="s">
        <v>6942</v>
      </c>
      <c r="D11" s="662" t="s">
        <v>6950</v>
      </c>
      <c r="E11" s="662"/>
      <c r="F11" s="665">
        <v>2622</v>
      </c>
      <c r="G11" s="665">
        <v>115630.20000000004</v>
      </c>
      <c r="H11" s="662">
        <v>1</v>
      </c>
      <c r="I11" s="662">
        <v>44.100000000000016</v>
      </c>
      <c r="J11" s="665">
        <v>619</v>
      </c>
      <c r="K11" s="665">
        <v>27666.38</v>
      </c>
      <c r="L11" s="662">
        <v>0.23926603949487238</v>
      </c>
      <c r="M11" s="662">
        <v>44.695282714054926</v>
      </c>
      <c r="N11" s="665"/>
      <c r="O11" s="665"/>
      <c r="P11" s="678"/>
      <c r="Q11" s="666"/>
    </row>
    <row r="12" spans="1:17" ht="14.4" customHeight="1" x14ac:dyDescent="0.3">
      <c r="A12" s="661" t="s">
        <v>6941</v>
      </c>
      <c r="B12" s="662" t="s">
        <v>596</v>
      </c>
      <c r="C12" s="662" t="s">
        <v>6942</v>
      </c>
      <c r="D12" s="662" t="s">
        <v>6951</v>
      </c>
      <c r="E12" s="662" t="s">
        <v>2646</v>
      </c>
      <c r="F12" s="665">
        <v>890</v>
      </c>
      <c r="G12" s="665">
        <v>15699.599999999999</v>
      </c>
      <c r="H12" s="662">
        <v>1</v>
      </c>
      <c r="I12" s="662">
        <v>17.639999999999997</v>
      </c>
      <c r="J12" s="665">
        <v>2018.5</v>
      </c>
      <c r="K12" s="665">
        <v>40007.71</v>
      </c>
      <c r="L12" s="662">
        <v>2.548326708960738</v>
      </c>
      <c r="M12" s="662">
        <v>19.820515234084716</v>
      </c>
      <c r="N12" s="665">
        <v>2347</v>
      </c>
      <c r="O12" s="665">
        <v>49592.109999999986</v>
      </c>
      <c r="P12" s="678">
        <v>3.1588136003465053</v>
      </c>
      <c r="Q12" s="666">
        <v>21.129999999999995</v>
      </c>
    </row>
    <row r="13" spans="1:17" ht="14.4" customHeight="1" x14ac:dyDescent="0.3">
      <c r="A13" s="661" t="s">
        <v>6941</v>
      </c>
      <c r="B13" s="662" t="s">
        <v>596</v>
      </c>
      <c r="C13" s="662" t="s">
        <v>6942</v>
      </c>
      <c r="D13" s="662" t="s">
        <v>6952</v>
      </c>
      <c r="E13" s="662" t="s">
        <v>1030</v>
      </c>
      <c r="F13" s="665"/>
      <c r="G13" s="665"/>
      <c r="H13" s="662"/>
      <c r="I13" s="662"/>
      <c r="J13" s="665">
        <v>99.200000000000045</v>
      </c>
      <c r="K13" s="665">
        <v>27384.219999999972</v>
      </c>
      <c r="L13" s="662"/>
      <c r="M13" s="662">
        <v>276.05060483870926</v>
      </c>
      <c r="N13" s="665">
        <v>179.2</v>
      </c>
      <c r="O13" s="665">
        <v>47317.750000000007</v>
      </c>
      <c r="P13" s="678"/>
      <c r="Q13" s="666">
        <v>264.04994419642861</v>
      </c>
    </row>
    <row r="14" spans="1:17" ht="14.4" customHeight="1" x14ac:dyDescent="0.3">
      <c r="A14" s="661" t="s">
        <v>6941</v>
      </c>
      <c r="B14" s="662" t="s">
        <v>596</v>
      </c>
      <c r="C14" s="662" t="s">
        <v>6953</v>
      </c>
      <c r="D14" s="662" t="s">
        <v>6954</v>
      </c>
      <c r="E14" s="662"/>
      <c r="F14" s="665">
        <v>8</v>
      </c>
      <c r="G14" s="665">
        <v>560</v>
      </c>
      <c r="H14" s="662">
        <v>1</v>
      </c>
      <c r="I14" s="662">
        <v>70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6941</v>
      </c>
      <c r="B15" s="662" t="s">
        <v>596</v>
      </c>
      <c r="C15" s="662" t="s">
        <v>6953</v>
      </c>
      <c r="D15" s="662" t="s">
        <v>6955</v>
      </c>
      <c r="E15" s="662"/>
      <c r="F15" s="665">
        <v>4</v>
      </c>
      <c r="G15" s="665">
        <v>300</v>
      </c>
      <c r="H15" s="662">
        <v>1</v>
      </c>
      <c r="I15" s="662">
        <v>75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6941</v>
      </c>
      <c r="B16" s="662" t="s">
        <v>596</v>
      </c>
      <c r="C16" s="662" t="s">
        <v>6953</v>
      </c>
      <c r="D16" s="662" t="s">
        <v>6956</v>
      </c>
      <c r="E16" s="662"/>
      <c r="F16" s="665">
        <v>29</v>
      </c>
      <c r="G16" s="665">
        <v>2175</v>
      </c>
      <c r="H16" s="662">
        <v>1</v>
      </c>
      <c r="I16" s="662">
        <v>75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6941</v>
      </c>
      <c r="B17" s="662" t="s">
        <v>596</v>
      </c>
      <c r="C17" s="662" t="s">
        <v>6953</v>
      </c>
      <c r="D17" s="662" t="s">
        <v>6957</v>
      </c>
      <c r="E17" s="662"/>
      <c r="F17" s="665">
        <v>7</v>
      </c>
      <c r="G17" s="665">
        <v>1029</v>
      </c>
      <c r="H17" s="662">
        <v>1</v>
      </c>
      <c r="I17" s="662">
        <v>147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6941</v>
      </c>
      <c r="B18" s="662" t="s">
        <v>596</v>
      </c>
      <c r="C18" s="662" t="s">
        <v>6953</v>
      </c>
      <c r="D18" s="662" t="s">
        <v>6958</v>
      </c>
      <c r="E18" s="662"/>
      <c r="F18" s="665">
        <v>1</v>
      </c>
      <c r="G18" s="665">
        <v>147</v>
      </c>
      <c r="H18" s="662">
        <v>1</v>
      </c>
      <c r="I18" s="662">
        <v>147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6941</v>
      </c>
      <c r="B19" s="662" t="s">
        <v>596</v>
      </c>
      <c r="C19" s="662" t="s">
        <v>6953</v>
      </c>
      <c r="D19" s="662" t="s">
        <v>6959</v>
      </c>
      <c r="E19" s="662"/>
      <c r="F19" s="665">
        <v>2</v>
      </c>
      <c r="G19" s="665">
        <v>374</v>
      </c>
      <c r="H19" s="662">
        <v>1</v>
      </c>
      <c r="I19" s="662">
        <v>187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6941</v>
      </c>
      <c r="B20" s="662" t="s">
        <v>596</v>
      </c>
      <c r="C20" s="662" t="s">
        <v>6953</v>
      </c>
      <c r="D20" s="662" t="s">
        <v>6960</v>
      </c>
      <c r="E20" s="662"/>
      <c r="F20" s="665">
        <v>7</v>
      </c>
      <c r="G20" s="665">
        <v>1309</v>
      </c>
      <c r="H20" s="662">
        <v>1</v>
      </c>
      <c r="I20" s="662">
        <v>187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6941</v>
      </c>
      <c r="B21" s="662" t="s">
        <v>596</v>
      </c>
      <c r="C21" s="662" t="s">
        <v>6953</v>
      </c>
      <c r="D21" s="662" t="s">
        <v>6961</v>
      </c>
      <c r="E21" s="662"/>
      <c r="F21" s="665">
        <v>23</v>
      </c>
      <c r="G21" s="665">
        <v>3427</v>
      </c>
      <c r="H21" s="662">
        <v>1</v>
      </c>
      <c r="I21" s="662">
        <v>149</v>
      </c>
      <c r="J21" s="665">
        <v>1</v>
      </c>
      <c r="K21" s="665">
        <v>149</v>
      </c>
      <c r="L21" s="662">
        <v>4.3478260869565216E-2</v>
      </c>
      <c r="M21" s="662">
        <v>149</v>
      </c>
      <c r="N21" s="665"/>
      <c r="O21" s="665"/>
      <c r="P21" s="678"/>
      <c r="Q21" s="666"/>
    </row>
    <row r="22" spans="1:17" ht="14.4" customHeight="1" x14ac:dyDescent="0.3">
      <c r="A22" s="661" t="s">
        <v>6941</v>
      </c>
      <c r="B22" s="662" t="s">
        <v>596</v>
      </c>
      <c r="C22" s="662" t="s">
        <v>6953</v>
      </c>
      <c r="D22" s="662" t="s">
        <v>6962</v>
      </c>
      <c r="E22" s="662"/>
      <c r="F22" s="665">
        <v>12</v>
      </c>
      <c r="G22" s="665">
        <v>2328</v>
      </c>
      <c r="H22" s="662">
        <v>1</v>
      </c>
      <c r="I22" s="662">
        <v>194</v>
      </c>
      <c r="J22" s="665">
        <v>2</v>
      </c>
      <c r="K22" s="665">
        <v>388</v>
      </c>
      <c r="L22" s="662">
        <v>0.16666666666666666</v>
      </c>
      <c r="M22" s="662">
        <v>194</v>
      </c>
      <c r="N22" s="665"/>
      <c r="O22" s="665"/>
      <c r="P22" s="678"/>
      <c r="Q22" s="666"/>
    </row>
    <row r="23" spans="1:17" ht="14.4" customHeight="1" x14ac:dyDescent="0.3">
      <c r="A23" s="661" t="s">
        <v>6941</v>
      </c>
      <c r="B23" s="662" t="s">
        <v>596</v>
      </c>
      <c r="C23" s="662" t="s">
        <v>6953</v>
      </c>
      <c r="D23" s="662" t="s">
        <v>6963</v>
      </c>
      <c r="E23" s="662"/>
      <c r="F23" s="665">
        <v>8</v>
      </c>
      <c r="G23" s="665">
        <v>1552</v>
      </c>
      <c r="H23" s="662">
        <v>1</v>
      </c>
      <c r="I23" s="662">
        <v>194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6941</v>
      </c>
      <c r="B24" s="662" t="s">
        <v>596</v>
      </c>
      <c r="C24" s="662" t="s">
        <v>6953</v>
      </c>
      <c r="D24" s="662" t="s">
        <v>6964</v>
      </c>
      <c r="E24" s="662"/>
      <c r="F24" s="665">
        <v>5</v>
      </c>
      <c r="G24" s="665">
        <v>1235</v>
      </c>
      <c r="H24" s="662">
        <v>1</v>
      </c>
      <c r="I24" s="662">
        <v>247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6941</v>
      </c>
      <c r="B25" s="662" t="s">
        <v>596</v>
      </c>
      <c r="C25" s="662" t="s">
        <v>6953</v>
      </c>
      <c r="D25" s="662" t="s">
        <v>6965</v>
      </c>
      <c r="E25" s="662"/>
      <c r="F25" s="665">
        <v>2</v>
      </c>
      <c r="G25" s="665">
        <v>494</v>
      </c>
      <c r="H25" s="662">
        <v>1</v>
      </c>
      <c r="I25" s="662">
        <v>247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6941</v>
      </c>
      <c r="B26" s="662" t="s">
        <v>596</v>
      </c>
      <c r="C26" s="662" t="s">
        <v>6953</v>
      </c>
      <c r="D26" s="662" t="s">
        <v>6966</v>
      </c>
      <c r="E26" s="662"/>
      <c r="F26" s="665">
        <v>10</v>
      </c>
      <c r="G26" s="665">
        <v>2900</v>
      </c>
      <c r="H26" s="662">
        <v>1</v>
      </c>
      <c r="I26" s="662">
        <v>290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6941</v>
      </c>
      <c r="B27" s="662" t="s">
        <v>596</v>
      </c>
      <c r="C27" s="662" t="s">
        <v>6953</v>
      </c>
      <c r="D27" s="662" t="s">
        <v>6967</v>
      </c>
      <c r="E27" s="662"/>
      <c r="F27" s="665">
        <v>22</v>
      </c>
      <c r="G27" s="665">
        <v>6380</v>
      </c>
      <c r="H27" s="662">
        <v>1</v>
      </c>
      <c r="I27" s="662">
        <v>290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6941</v>
      </c>
      <c r="B28" s="662" t="s">
        <v>596</v>
      </c>
      <c r="C28" s="662" t="s">
        <v>6968</v>
      </c>
      <c r="D28" s="662" t="s">
        <v>6969</v>
      </c>
      <c r="E28" s="662" t="s">
        <v>6970</v>
      </c>
      <c r="F28" s="665"/>
      <c r="G28" s="665"/>
      <c r="H28" s="662"/>
      <c r="I28" s="662"/>
      <c r="J28" s="665">
        <v>1</v>
      </c>
      <c r="K28" s="665">
        <v>64</v>
      </c>
      <c r="L28" s="662"/>
      <c r="M28" s="662">
        <v>64</v>
      </c>
      <c r="N28" s="665"/>
      <c r="O28" s="665"/>
      <c r="P28" s="678"/>
      <c r="Q28" s="666"/>
    </row>
    <row r="29" spans="1:17" ht="14.4" customHeight="1" x14ac:dyDescent="0.3">
      <c r="A29" s="661" t="s">
        <v>6941</v>
      </c>
      <c r="B29" s="662" t="s">
        <v>596</v>
      </c>
      <c r="C29" s="662" t="s">
        <v>6968</v>
      </c>
      <c r="D29" s="662" t="s">
        <v>6971</v>
      </c>
      <c r="E29" s="662" t="s">
        <v>6972</v>
      </c>
      <c r="F29" s="665">
        <v>837</v>
      </c>
      <c r="G29" s="665">
        <v>162378</v>
      </c>
      <c r="H29" s="662">
        <v>1</v>
      </c>
      <c r="I29" s="662">
        <v>194</v>
      </c>
      <c r="J29" s="665">
        <v>678</v>
      </c>
      <c r="K29" s="665">
        <v>131366</v>
      </c>
      <c r="L29" s="662">
        <v>0.80901353631649608</v>
      </c>
      <c r="M29" s="662">
        <v>193.75516224188792</v>
      </c>
      <c r="N29" s="665">
        <v>817</v>
      </c>
      <c r="O29" s="665">
        <v>160949</v>
      </c>
      <c r="P29" s="678">
        <v>0.99119954673662691</v>
      </c>
      <c r="Q29" s="666">
        <v>197</v>
      </c>
    </row>
    <row r="30" spans="1:17" ht="14.4" customHeight="1" x14ac:dyDescent="0.3">
      <c r="A30" s="661" t="s">
        <v>6941</v>
      </c>
      <c r="B30" s="662" t="s">
        <v>596</v>
      </c>
      <c r="C30" s="662" t="s">
        <v>6968</v>
      </c>
      <c r="D30" s="662" t="s">
        <v>6973</v>
      </c>
      <c r="E30" s="662" t="s">
        <v>6974</v>
      </c>
      <c r="F30" s="665">
        <v>1</v>
      </c>
      <c r="G30" s="665">
        <v>73</v>
      </c>
      <c r="H30" s="662">
        <v>1</v>
      </c>
      <c r="I30" s="662">
        <v>73</v>
      </c>
      <c r="J30" s="665">
        <v>2</v>
      </c>
      <c r="K30" s="665">
        <v>146</v>
      </c>
      <c r="L30" s="662">
        <v>2</v>
      </c>
      <c r="M30" s="662">
        <v>73</v>
      </c>
      <c r="N30" s="665"/>
      <c r="O30" s="665"/>
      <c r="P30" s="678"/>
      <c r="Q30" s="666"/>
    </row>
    <row r="31" spans="1:17" ht="14.4" customHeight="1" x14ac:dyDescent="0.3">
      <c r="A31" s="661" t="s">
        <v>6941</v>
      </c>
      <c r="B31" s="662" t="s">
        <v>596</v>
      </c>
      <c r="C31" s="662" t="s">
        <v>6968</v>
      </c>
      <c r="D31" s="662" t="s">
        <v>6975</v>
      </c>
      <c r="E31" s="662" t="s">
        <v>6976</v>
      </c>
      <c r="F31" s="665">
        <v>4</v>
      </c>
      <c r="G31" s="665">
        <v>320</v>
      </c>
      <c r="H31" s="662">
        <v>1</v>
      </c>
      <c r="I31" s="662">
        <v>80</v>
      </c>
      <c r="J31" s="665">
        <v>18</v>
      </c>
      <c r="K31" s="665">
        <v>1458</v>
      </c>
      <c r="L31" s="662">
        <v>4.5562500000000004</v>
      </c>
      <c r="M31" s="662">
        <v>81</v>
      </c>
      <c r="N31" s="665">
        <v>148</v>
      </c>
      <c r="O31" s="665">
        <v>11988</v>
      </c>
      <c r="P31" s="678">
        <v>37.462499999999999</v>
      </c>
      <c r="Q31" s="666">
        <v>81</v>
      </c>
    </row>
    <row r="32" spans="1:17" ht="14.4" customHeight="1" x14ac:dyDescent="0.3">
      <c r="A32" s="661" t="s">
        <v>6941</v>
      </c>
      <c r="B32" s="662" t="s">
        <v>596</v>
      </c>
      <c r="C32" s="662" t="s">
        <v>6968</v>
      </c>
      <c r="D32" s="662" t="s">
        <v>6977</v>
      </c>
      <c r="E32" s="662" t="s">
        <v>6978</v>
      </c>
      <c r="F32" s="665">
        <v>728</v>
      </c>
      <c r="G32" s="665">
        <v>74984</v>
      </c>
      <c r="H32" s="662">
        <v>1</v>
      </c>
      <c r="I32" s="662">
        <v>103</v>
      </c>
      <c r="J32" s="665">
        <v>595</v>
      </c>
      <c r="K32" s="665">
        <v>61690</v>
      </c>
      <c r="L32" s="662">
        <v>0.82270884455350479</v>
      </c>
      <c r="M32" s="662">
        <v>103.68067226890756</v>
      </c>
      <c r="N32" s="665">
        <v>615</v>
      </c>
      <c r="O32" s="665">
        <v>63960</v>
      </c>
      <c r="P32" s="678">
        <v>0.85298196948682381</v>
      </c>
      <c r="Q32" s="666">
        <v>104</v>
      </c>
    </row>
    <row r="33" spans="1:17" ht="14.4" customHeight="1" x14ac:dyDescent="0.3">
      <c r="A33" s="661" t="s">
        <v>6941</v>
      </c>
      <c r="B33" s="662" t="s">
        <v>596</v>
      </c>
      <c r="C33" s="662" t="s">
        <v>6968</v>
      </c>
      <c r="D33" s="662" t="s">
        <v>6979</v>
      </c>
      <c r="E33" s="662" t="s">
        <v>6980</v>
      </c>
      <c r="F33" s="665">
        <v>2217</v>
      </c>
      <c r="G33" s="665">
        <v>75378</v>
      </c>
      <c r="H33" s="662">
        <v>1</v>
      </c>
      <c r="I33" s="662">
        <v>34</v>
      </c>
      <c r="J33" s="665">
        <v>1900</v>
      </c>
      <c r="K33" s="665">
        <v>65875</v>
      </c>
      <c r="L33" s="662">
        <v>0.87392873252142533</v>
      </c>
      <c r="M33" s="662">
        <v>34.671052631578945</v>
      </c>
      <c r="N33" s="665">
        <v>1394</v>
      </c>
      <c r="O33" s="665">
        <v>48790</v>
      </c>
      <c r="P33" s="678">
        <v>0.64727108705457825</v>
      </c>
      <c r="Q33" s="666">
        <v>35</v>
      </c>
    </row>
    <row r="34" spans="1:17" ht="14.4" customHeight="1" x14ac:dyDescent="0.3">
      <c r="A34" s="661" t="s">
        <v>6941</v>
      </c>
      <c r="B34" s="662" t="s">
        <v>596</v>
      </c>
      <c r="C34" s="662" t="s">
        <v>6968</v>
      </c>
      <c r="D34" s="662" t="s">
        <v>6981</v>
      </c>
      <c r="E34" s="662" t="s">
        <v>6982</v>
      </c>
      <c r="F34" s="665">
        <v>5</v>
      </c>
      <c r="G34" s="665">
        <v>25</v>
      </c>
      <c r="H34" s="662">
        <v>1</v>
      </c>
      <c r="I34" s="662">
        <v>5</v>
      </c>
      <c r="J34" s="665">
        <v>4</v>
      </c>
      <c r="K34" s="665">
        <v>20</v>
      </c>
      <c r="L34" s="662">
        <v>0.8</v>
      </c>
      <c r="M34" s="662">
        <v>5</v>
      </c>
      <c r="N34" s="665">
        <v>7</v>
      </c>
      <c r="O34" s="665">
        <v>35</v>
      </c>
      <c r="P34" s="678">
        <v>1.4</v>
      </c>
      <c r="Q34" s="666">
        <v>5</v>
      </c>
    </row>
    <row r="35" spans="1:17" ht="14.4" customHeight="1" x14ac:dyDescent="0.3">
      <c r="A35" s="661" t="s">
        <v>6941</v>
      </c>
      <c r="B35" s="662" t="s">
        <v>596</v>
      </c>
      <c r="C35" s="662" t="s">
        <v>6968</v>
      </c>
      <c r="D35" s="662" t="s">
        <v>6983</v>
      </c>
      <c r="E35" s="662" t="s">
        <v>6984</v>
      </c>
      <c r="F35" s="665">
        <v>47</v>
      </c>
      <c r="G35" s="665">
        <v>235</v>
      </c>
      <c r="H35" s="662">
        <v>1</v>
      </c>
      <c r="I35" s="662">
        <v>5</v>
      </c>
      <c r="J35" s="665">
        <v>56</v>
      </c>
      <c r="K35" s="665">
        <v>280</v>
      </c>
      <c r="L35" s="662">
        <v>1.1914893617021276</v>
      </c>
      <c r="M35" s="662">
        <v>5</v>
      </c>
      <c r="N35" s="665">
        <v>51</v>
      </c>
      <c r="O35" s="665">
        <v>255</v>
      </c>
      <c r="P35" s="678">
        <v>1.0851063829787233</v>
      </c>
      <c r="Q35" s="666">
        <v>5</v>
      </c>
    </row>
    <row r="36" spans="1:17" ht="14.4" customHeight="1" x14ac:dyDescent="0.3">
      <c r="A36" s="661" t="s">
        <v>6941</v>
      </c>
      <c r="B36" s="662" t="s">
        <v>596</v>
      </c>
      <c r="C36" s="662" t="s">
        <v>6968</v>
      </c>
      <c r="D36" s="662" t="s">
        <v>6985</v>
      </c>
      <c r="E36" s="662" t="s">
        <v>6978</v>
      </c>
      <c r="F36" s="665"/>
      <c r="G36" s="665"/>
      <c r="H36" s="662"/>
      <c r="I36" s="662"/>
      <c r="J36" s="665">
        <v>1</v>
      </c>
      <c r="K36" s="665">
        <v>194</v>
      </c>
      <c r="L36" s="662"/>
      <c r="M36" s="662">
        <v>194</v>
      </c>
      <c r="N36" s="665"/>
      <c r="O36" s="665"/>
      <c r="P36" s="678"/>
      <c r="Q36" s="666"/>
    </row>
    <row r="37" spans="1:17" ht="14.4" customHeight="1" x14ac:dyDescent="0.3">
      <c r="A37" s="661" t="s">
        <v>6941</v>
      </c>
      <c r="B37" s="662" t="s">
        <v>596</v>
      </c>
      <c r="C37" s="662" t="s">
        <v>6968</v>
      </c>
      <c r="D37" s="662" t="s">
        <v>6986</v>
      </c>
      <c r="E37" s="662" t="s">
        <v>6987</v>
      </c>
      <c r="F37" s="665">
        <v>36</v>
      </c>
      <c r="G37" s="665">
        <v>4464</v>
      </c>
      <c r="H37" s="662">
        <v>1</v>
      </c>
      <c r="I37" s="662">
        <v>124</v>
      </c>
      <c r="J37" s="665">
        <v>7</v>
      </c>
      <c r="K37" s="665">
        <v>1400</v>
      </c>
      <c r="L37" s="662">
        <v>0.31362007168458783</v>
      </c>
      <c r="M37" s="662">
        <v>200</v>
      </c>
      <c r="N37" s="665">
        <v>8</v>
      </c>
      <c r="O37" s="665">
        <v>1608</v>
      </c>
      <c r="P37" s="678">
        <v>0.36021505376344087</v>
      </c>
      <c r="Q37" s="666">
        <v>201</v>
      </c>
    </row>
    <row r="38" spans="1:17" ht="14.4" customHeight="1" x14ac:dyDescent="0.3">
      <c r="A38" s="661" t="s">
        <v>6941</v>
      </c>
      <c r="B38" s="662" t="s">
        <v>596</v>
      </c>
      <c r="C38" s="662" t="s">
        <v>6968</v>
      </c>
      <c r="D38" s="662" t="s">
        <v>6988</v>
      </c>
      <c r="E38" s="662" t="s">
        <v>6989</v>
      </c>
      <c r="F38" s="665">
        <v>34</v>
      </c>
      <c r="G38" s="665">
        <v>5066</v>
      </c>
      <c r="H38" s="662">
        <v>1</v>
      </c>
      <c r="I38" s="662">
        <v>149</v>
      </c>
      <c r="J38" s="665">
        <v>44</v>
      </c>
      <c r="K38" s="665">
        <v>10633</v>
      </c>
      <c r="L38" s="662">
        <v>2.0988945913936043</v>
      </c>
      <c r="M38" s="662">
        <v>241.65909090909091</v>
      </c>
      <c r="N38" s="665">
        <v>44</v>
      </c>
      <c r="O38" s="665">
        <v>13244</v>
      </c>
      <c r="P38" s="678">
        <v>2.6142913541255428</v>
      </c>
      <c r="Q38" s="666">
        <v>301</v>
      </c>
    </row>
    <row r="39" spans="1:17" ht="14.4" customHeight="1" x14ac:dyDescent="0.3">
      <c r="A39" s="661" t="s">
        <v>6941</v>
      </c>
      <c r="B39" s="662" t="s">
        <v>596</v>
      </c>
      <c r="C39" s="662" t="s">
        <v>6968</v>
      </c>
      <c r="D39" s="662" t="s">
        <v>6990</v>
      </c>
      <c r="E39" s="662" t="s">
        <v>6991</v>
      </c>
      <c r="F39" s="665">
        <v>13</v>
      </c>
      <c r="G39" s="665">
        <v>2912</v>
      </c>
      <c r="H39" s="662">
        <v>1</v>
      </c>
      <c r="I39" s="662">
        <v>224</v>
      </c>
      <c r="J39" s="665">
        <v>3</v>
      </c>
      <c r="K39" s="665">
        <v>1425</v>
      </c>
      <c r="L39" s="662">
        <v>0.48935439560439559</v>
      </c>
      <c r="M39" s="662">
        <v>475</v>
      </c>
      <c r="N39" s="665">
        <v>9</v>
      </c>
      <c r="O39" s="665">
        <v>4284</v>
      </c>
      <c r="P39" s="678">
        <v>1.4711538461538463</v>
      </c>
      <c r="Q39" s="666">
        <v>476</v>
      </c>
    </row>
    <row r="40" spans="1:17" ht="14.4" customHeight="1" x14ac:dyDescent="0.3">
      <c r="A40" s="661" t="s">
        <v>6941</v>
      </c>
      <c r="B40" s="662" t="s">
        <v>596</v>
      </c>
      <c r="C40" s="662" t="s">
        <v>6968</v>
      </c>
      <c r="D40" s="662" t="s">
        <v>6992</v>
      </c>
      <c r="E40" s="662" t="s">
        <v>6993</v>
      </c>
      <c r="F40" s="665">
        <v>53</v>
      </c>
      <c r="G40" s="665">
        <v>4929</v>
      </c>
      <c r="H40" s="662">
        <v>1</v>
      </c>
      <c r="I40" s="662">
        <v>93</v>
      </c>
      <c r="J40" s="665">
        <v>182</v>
      </c>
      <c r="K40" s="665">
        <v>8496</v>
      </c>
      <c r="L40" s="662">
        <v>1.7236762020693852</v>
      </c>
      <c r="M40" s="662">
        <v>46.681318681318679</v>
      </c>
      <c r="N40" s="665">
        <v>58</v>
      </c>
      <c r="O40" s="665">
        <v>5510</v>
      </c>
      <c r="P40" s="678">
        <v>1.1178738080746602</v>
      </c>
      <c r="Q40" s="666">
        <v>95</v>
      </c>
    </row>
    <row r="41" spans="1:17" ht="14.4" customHeight="1" x14ac:dyDescent="0.3">
      <c r="A41" s="661" t="s">
        <v>6941</v>
      </c>
      <c r="B41" s="662" t="s">
        <v>596</v>
      </c>
      <c r="C41" s="662" t="s">
        <v>6968</v>
      </c>
      <c r="D41" s="662" t="s">
        <v>6994</v>
      </c>
      <c r="E41" s="662" t="s">
        <v>6995</v>
      </c>
      <c r="F41" s="665"/>
      <c r="G41" s="665"/>
      <c r="H41" s="662"/>
      <c r="I41" s="662"/>
      <c r="J41" s="665">
        <v>2</v>
      </c>
      <c r="K41" s="665">
        <v>646</v>
      </c>
      <c r="L41" s="662"/>
      <c r="M41" s="662">
        <v>323</v>
      </c>
      <c r="N41" s="665">
        <v>1</v>
      </c>
      <c r="O41" s="665">
        <v>324</v>
      </c>
      <c r="P41" s="678"/>
      <c r="Q41" s="666">
        <v>324</v>
      </c>
    </row>
    <row r="42" spans="1:17" ht="14.4" customHeight="1" x14ac:dyDescent="0.3">
      <c r="A42" s="661" t="s">
        <v>6941</v>
      </c>
      <c r="B42" s="662" t="s">
        <v>596</v>
      </c>
      <c r="C42" s="662" t="s">
        <v>6968</v>
      </c>
      <c r="D42" s="662" t="s">
        <v>6996</v>
      </c>
      <c r="E42" s="662" t="s">
        <v>6997</v>
      </c>
      <c r="F42" s="665">
        <v>31</v>
      </c>
      <c r="G42" s="665">
        <v>2821</v>
      </c>
      <c r="H42" s="662">
        <v>1</v>
      </c>
      <c r="I42" s="662">
        <v>91</v>
      </c>
      <c r="J42" s="665">
        <v>39</v>
      </c>
      <c r="K42" s="665">
        <v>3603</v>
      </c>
      <c r="L42" s="662">
        <v>1.2772066643034385</v>
      </c>
      <c r="M42" s="662">
        <v>92.384615384615387</v>
      </c>
      <c r="N42" s="665">
        <v>39</v>
      </c>
      <c r="O42" s="665">
        <v>3627</v>
      </c>
      <c r="P42" s="678">
        <v>1.2857142857142858</v>
      </c>
      <c r="Q42" s="666">
        <v>93</v>
      </c>
    </row>
    <row r="43" spans="1:17" ht="14.4" customHeight="1" x14ac:dyDescent="0.3">
      <c r="A43" s="661" t="s">
        <v>6941</v>
      </c>
      <c r="B43" s="662" t="s">
        <v>596</v>
      </c>
      <c r="C43" s="662" t="s">
        <v>6968</v>
      </c>
      <c r="D43" s="662" t="s">
        <v>6998</v>
      </c>
      <c r="E43" s="662" t="s">
        <v>6999</v>
      </c>
      <c r="F43" s="665">
        <v>1</v>
      </c>
      <c r="G43" s="665">
        <v>1323</v>
      </c>
      <c r="H43" s="662">
        <v>1</v>
      </c>
      <c r="I43" s="662">
        <v>1323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6941</v>
      </c>
      <c r="B44" s="662" t="s">
        <v>596</v>
      </c>
      <c r="C44" s="662" t="s">
        <v>6968</v>
      </c>
      <c r="D44" s="662" t="s">
        <v>7000</v>
      </c>
      <c r="E44" s="662" t="s">
        <v>7001</v>
      </c>
      <c r="F44" s="665">
        <v>8516</v>
      </c>
      <c r="G44" s="665">
        <v>1975712</v>
      </c>
      <c r="H44" s="662">
        <v>1</v>
      </c>
      <c r="I44" s="662">
        <v>232</v>
      </c>
      <c r="J44" s="665">
        <v>8680</v>
      </c>
      <c r="K44" s="665">
        <v>2021074</v>
      </c>
      <c r="L44" s="662">
        <v>1.0229598241039179</v>
      </c>
      <c r="M44" s="662">
        <v>232.84262672811059</v>
      </c>
      <c r="N44" s="665">
        <v>8858</v>
      </c>
      <c r="O44" s="665">
        <v>2081630</v>
      </c>
      <c r="P44" s="678">
        <v>1.0536100403297646</v>
      </c>
      <c r="Q44" s="666">
        <v>235</v>
      </c>
    </row>
    <row r="45" spans="1:17" ht="14.4" customHeight="1" x14ac:dyDescent="0.3">
      <c r="A45" s="661" t="s">
        <v>6941</v>
      </c>
      <c r="B45" s="662" t="s">
        <v>596</v>
      </c>
      <c r="C45" s="662" t="s">
        <v>6968</v>
      </c>
      <c r="D45" s="662" t="s">
        <v>7002</v>
      </c>
      <c r="E45" s="662" t="s">
        <v>7003</v>
      </c>
      <c r="F45" s="665">
        <v>11972</v>
      </c>
      <c r="G45" s="665">
        <v>1388752</v>
      </c>
      <c r="H45" s="662">
        <v>1</v>
      </c>
      <c r="I45" s="662">
        <v>116</v>
      </c>
      <c r="J45" s="665">
        <v>11896</v>
      </c>
      <c r="K45" s="665">
        <v>1388322</v>
      </c>
      <c r="L45" s="662">
        <v>0.9996903694828162</v>
      </c>
      <c r="M45" s="662">
        <v>116.70494283792871</v>
      </c>
      <c r="N45" s="665">
        <v>11623</v>
      </c>
      <c r="O45" s="665">
        <v>1371514</v>
      </c>
      <c r="P45" s="678">
        <v>0.98758741661578164</v>
      </c>
      <c r="Q45" s="666">
        <v>118</v>
      </c>
    </row>
    <row r="46" spans="1:17" ht="14.4" customHeight="1" x14ac:dyDescent="0.3">
      <c r="A46" s="661" t="s">
        <v>6941</v>
      </c>
      <c r="B46" s="662" t="s">
        <v>596</v>
      </c>
      <c r="C46" s="662" t="s">
        <v>6968</v>
      </c>
      <c r="D46" s="662" t="s">
        <v>7004</v>
      </c>
      <c r="E46" s="662" t="s">
        <v>7005</v>
      </c>
      <c r="F46" s="665">
        <v>29</v>
      </c>
      <c r="G46" s="665">
        <v>14471</v>
      </c>
      <c r="H46" s="662">
        <v>1</v>
      </c>
      <c r="I46" s="662">
        <v>499</v>
      </c>
      <c r="J46" s="665">
        <v>125</v>
      </c>
      <c r="K46" s="665">
        <v>32665</v>
      </c>
      <c r="L46" s="662">
        <v>2.2572731670237025</v>
      </c>
      <c r="M46" s="662">
        <v>261.32</v>
      </c>
      <c r="N46" s="665">
        <v>23</v>
      </c>
      <c r="O46" s="665">
        <v>11638</v>
      </c>
      <c r="P46" s="678">
        <v>0.80422914795107459</v>
      </c>
      <c r="Q46" s="666">
        <v>506</v>
      </c>
    </row>
    <row r="47" spans="1:17" ht="14.4" customHeight="1" x14ac:dyDescent="0.3">
      <c r="A47" s="661" t="s">
        <v>6941</v>
      </c>
      <c r="B47" s="662" t="s">
        <v>596</v>
      </c>
      <c r="C47" s="662" t="s">
        <v>6968</v>
      </c>
      <c r="D47" s="662" t="s">
        <v>7006</v>
      </c>
      <c r="E47" s="662" t="s">
        <v>7007</v>
      </c>
      <c r="F47" s="665">
        <v>5</v>
      </c>
      <c r="G47" s="665">
        <v>6350</v>
      </c>
      <c r="H47" s="662">
        <v>1</v>
      </c>
      <c r="I47" s="662">
        <v>1270</v>
      </c>
      <c r="J47" s="665">
        <v>5</v>
      </c>
      <c r="K47" s="665">
        <v>6400</v>
      </c>
      <c r="L47" s="662">
        <v>1.0078740157480315</v>
      </c>
      <c r="M47" s="662">
        <v>1280</v>
      </c>
      <c r="N47" s="665">
        <v>3</v>
      </c>
      <c r="O47" s="665">
        <v>3852</v>
      </c>
      <c r="P47" s="678">
        <v>0.60661417322834643</v>
      </c>
      <c r="Q47" s="666">
        <v>1284</v>
      </c>
    </row>
    <row r="48" spans="1:17" ht="14.4" customHeight="1" x14ac:dyDescent="0.3">
      <c r="A48" s="661" t="s">
        <v>6941</v>
      </c>
      <c r="B48" s="662" t="s">
        <v>596</v>
      </c>
      <c r="C48" s="662" t="s">
        <v>6968</v>
      </c>
      <c r="D48" s="662" t="s">
        <v>7008</v>
      </c>
      <c r="E48" s="662" t="s">
        <v>7009</v>
      </c>
      <c r="F48" s="665">
        <v>1</v>
      </c>
      <c r="G48" s="665">
        <v>946</v>
      </c>
      <c r="H48" s="662">
        <v>1</v>
      </c>
      <c r="I48" s="662">
        <v>946</v>
      </c>
      <c r="J48" s="665"/>
      <c r="K48" s="665"/>
      <c r="L48" s="662"/>
      <c r="M48" s="662"/>
      <c r="N48" s="665">
        <v>2</v>
      </c>
      <c r="O48" s="665">
        <v>1920</v>
      </c>
      <c r="P48" s="678">
        <v>2.029598308668076</v>
      </c>
      <c r="Q48" s="666">
        <v>960</v>
      </c>
    </row>
    <row r="49" spans="1:17" ht="14.4" customHeight="1" x14ac:dyDescent="0.3">
      <c r="A49" s="661" t="s">
        <v>6941</v>
      </c>
      <c r="B49" s="662" t="s">
        <v>596</v>
      </c>
      <c r="C49" s="662" t="s">
        <v>6968</v>
      </c>
      <c r="D49" s="662" t="s">
        <v>7010</v>
      </c>
      <c r="E49" s="662" t="s">
        <v>7011</v>
      </c>
      <c r="F49" s="665">
        <v>2</v>
      </c>
      <c r="G49" s="665">
        <v>1976</v>
      </c>
      <c r="H49" s="662">
        <v>1</v>
      </c>
      <c r="I49" s="662">
        <v>988</v>
      </c>
      <c r="J49" s="665"/>
      <c r="K49" s="665"/>
      <c r="L49" s="662"/>
      <c r="M49" s="662"/>
      <c r="N49" s="665">
        <v>1</v>
      </c>
      <c r="O49" s="665">
        <v>1002</v>
      </c>
      <c r="P49" s="678">
        <v>0.50708502024291502</v>
      </c>
      <c r="Q49" s="666">
        <v>1002</v>
      </c>
    </row>
    <row r="50" spans="1:17" ht="14.4" customHeight="1" x14ac:dyDescent="0.3">
      <c r="A50" s="661" t="s">
        <v>6941</v>
      </c>
      <c r="B50" s="662" t="s">
        <v>596</v>
      </c>
      <c r="C50" s="662" t="s">
        <v>6968</v>
      </c>
      <c r="D50" s="662" t="s">
        <v>7012</v>
      </c>
      <c r="E50" s="662" t="s">
        <v>7013</v>
      </c>
      <c r="F50" s="665">
        <v>5210</v>
      </c>
      <c r="G50" s="665">
        <v>807550</v>
      </c>
      <c r="H50" s="662">
        <v>1</v>
      </c>
      <c r="I50" s="662">
        <v>155</v>
      </c>
      <c r="J50" s="665">
        <v>4985</v>
      </c>
      <c r="K50" s="665">
        <v>774569</v>
      </c>
      <c r="L50" s="662">
        <v>0.9591591851897715</v>
      </c>
      <c r="M50" s="662">
        <v>155.37993981945837</v>
      </c>
      <c r="N50" s="665">
        <v>4760</v>
      </c>
      <c r="O50" s="665">
        <v>747320</v>
      </c>
      <c r="P50" s="678">
        <v>0.92541638288650863</v>
      </c>
      <c r="Q50" s="666">
        <v>157</v>
      </c>
    </row>
    <row r="51" spans="1:17" ht="14.4" customHeight="1" x14ac:dyDescent="0.3">
      <c r="A51" s="661" t="s">
        <v>6941</v>
      </c>
      <c r="B51" s="662" t="s">
        <v>596</v>
      </c>
      <c r="C51" s="662" t="s">
        <v>6968</v>
      </c>
      <c r="D51" s="662" t="s">
        <v>7014</v>
      </c>
      <c r="E51" s="662" t="s">
        <v>7015</v>
      </c>
      <c r="F51" s="665">
        <v>14</v>
      </c>
      <c r="G51" s="665">
        <v>0</v>
      </c>
      <c r="H51" s="662"/>
      <c r="I51" s="662">
        <v>0</v>
      </c>
      <c r="J51" s="665">
        <v>24</v>
      </c>
      <c r="K51" s="665">
        <v>0</v>
      </c>
      <c r="L51" s="662"/>
      <c r="M51" s="662">
        <v>0</v>
      </c>
      <c r="N51" s="665">
        <v>1</v>
      </c>
      <c r="O51" s="665">
        <v>0</v>
      </c>
      <c r="P51" s="678"/>
      <c r="Q51" s="666">
        <v>0</v>
      </c>
    </row>
    <row r="52" spans="1:17" ht="14.4" customHeight="1" x14ac:dyDescent="0.3">
      <c r="A52" s="661" t="s">
        <v>6941</v>
      </c>
      <c r="B52" s="662" t="s">
        <v>596</v>
      </c>
      <c r="C52" s="662" t="s">
        <v>6968</v>
      </c>
      <c r="D52" s="662" t="s">
        <v>7016</v>
      </c>
      <c r="E52" s="662" t="s">
        <v>7017</v>
      </c>
      <c r="F52" s="665">
        <v>18099</v>
      </c>
      <c r="G52" s="665">
        <v>0</v>
      </c>
      <c r="H52" s="662"/>
      <c r="I52" s="662">
        <v>0</v>
      </c>
      <c r="J52" s="665">
        <v>18536</v>
      </c>
      <c r="K52" s="665">
        <v>0</v>
      </c>
      <c r="L52" s="662"/>
      <c r="M52" s="662">
        <v>0</v>
      </c>
      <c r="N52" s="665">
        <v>18012</v>
      </c>
      <c r="O52" s="665">
        <v>257899.99000000002</v>
      </c>
      <c r="P52" s="678"/>
      <c r="Q52" s="666">
        <v>14.318231734399291</v>
      </c>
    </row>
    <row r="53" spans="1:17" ht="14.4" customHeight="1" x14ac:dyDescent="0.3">
      <c r="A53" s="661" t="s">
        <v>6941</v>
      </c>
      <c r="B53" s="662" t="s">
        <v>596</v>
      </c>
      <c r="C53" s="662" t="s">
        <v>6968</v>
      </c>
      <c r="D53" s="662" t="s">
        <v>7018</v>
      </c>
      <c r="E53" s="662" t="s">
        <v>7019</v>
      </c>
      <c r="F53" s="665">
        <v>1</v>
      </c>
      <c r="G53" s="665">
        <v>1086</v>
      </c>
      <c r="H53" s="662">
        <v>1</v>
      </c>
      <c r="I53" s="662">
        <v>1086</v>
      </c>
      <c r="J53" s="665"/>
      <c r="K53" s="665"/>
      <c r="L53" s="662"/>
      <c r="M53" s="662"/>
      <c r="N53" s="665"/>
      <c r="O53" s="665"/>
      <c r="P53" s="678"/>
      <c r="Q53" s="666"/>
    </row>
    <row r="54" spans="1:17" ht="14.4" customHeight="1" x14ac:dyDescent="0.3">
      <c r="A54" s="661" t="s">
        <v>6941</v>
      </c>
      <c r="B54" s="662" t="s">
        <v>596</v>
      </c>
      <c r="C54" s="662" t="s">
        <v>6968</v>
      </c>
      <c r="D54" s="662" t="s">
        <v>7020</v>
      </c>
      <c r="E54" s="662" t="s">
        <v>7021</v>
      </c>
      <c r="F54" s="665"/>
      <c r="G54" s="665"/>
      <c r="H54" s="662"/>
      <c r="I54" s="662"/>
      <c r="J54" s="665"/>
      <c r="K54" s="665"/>
      <c r="L54" s="662"/>
      <c r="M54" s="662"/>
      <c r="N54" s="665">
        <v>1</v>
      </c>
      <c r="O54" s="665">
        <v>0</v>
      </c>
      <c r="P54" s="678"/>
      <c r="Q54" s="666">
        <v>0</v>
      </c>
    </row>
    <row r="55" spans="1:17" ht="14.4" customHeight="1" x14ac:dyDescent="0.3">
      <c r="A55" s="661" t="s">
        <v>6941</v>
      </c>
      <c r="B55" s="662" t="s">
        <v>596</v>
      </c>
      <c r="C55" s="662" t="s">
        <v>6968</v>
      </c>
      <c r="D55" s="662" t="s">
        <v>7022</v>
      </c>
      <c r="E55" s="662" t="s">
        <v>7023</v>
      </c>
      <c r="F55" s="665">
        <v>1695</v>
      </c>
      <c r="G55" s="665">
        <v>58512</v>
      </c>
      <c r="H55" s="662">
        <v>1</v>
      </c>
      <c r="I55" s="662">
        <v>34.520353982300882</v>
      </c>
      <c r="J55" s="665">
        <v>981</v>
      </c>
      <c r="K55" s="665">
        <v>100670</v>
      </c>
      <c r="L55" s="662">
        <v>1.7205017774131801</v>
      </c>
      <c r="M55" s="662">
        <v>102.6197757390418</v>
      </c>
      <c r="N55" s="665">
        <v>959</v>
      </c>
      <c r="O55" s="665">
        <v>103572</v>
      </c>
      <c r="P55" s="678">
        <v>1.7700984413453651</v>
      </c>
      <c r="Q55" s="666">
        <v>108</v>
      </c>
    </row>
    <row r="56" spans="1:17" ht="14.4" customHeight="1" x14ac:dyDescent="0.3">
      <c r="A56" s="661" t="s">
        <v>6941</v>
      </c>
      <c r="B56" s="662" t="s">
        <v>596</v>
      </c>
      <c r="C56" s="662" t="s">
        <v>6968</v>
      </c>
      <c r="D56" s="662" t="s">
        <v>7024</v>
      </c>
      <c r="E56" s="662" t="s">
        <v>7025</v>
      </c>
      <c r="F56" s="665">
        <v>3</v>
      </c>
      <c r="G56" s="665">
        <v>105</v>
      </c>
      <c r="H56" s="662">
        <v>1</v>
      </c>
      <c r="I56" s="662">
        <v>35</v>
      </c>
      <c r="J56" s="665">
        <v>65</v>
      </c>
      <c r="K56" s="665">
        <v>2339</v>
      </c>
      <c r="L56" s="662">
        <v>22.276190476190475</v>
      </c>
      <c r="M56" s="662">
        <v>35.984615384615381</v>
      </c>
      <c r="N56" s="665">
        <v>191</v>
      </c>
      <c r="O56" s="665">
        <v>6876</v>
      </c>
      <c r="P56" s="678">
        <v>65.48571428571428</v>
      </c>
      <c r="Q56" s="666">
        <v>36</v>
      </c>
    </row>
    <row r="57" spans="1:17" ht="14.4" customHeight="1" x14ac:dyDescent="0.3">
      <c r="A57" s="661" t="s">
        <v>6941</v>
      </c>
      <c r="B57" s="662" t="s">
        <v>596</v>
      </c>
      <c r="C57" s="662" t="s">
        <v>6968</v>
      </c>
      <c r="D57" s="662" t="s">
        <v>7026</v>
      </c>
      <c r="E57" s="662" t="s">
        <v>7027</v>
      </c>
      <c r="F57" s="665">
        <v>5399</v>
      </c>
      <c r="G57" s="665">
        <v>437319</v>
      </c>
      <c r="H57" s="662">
        <v>1</v>
      </c>
      <c r="I57" s="662">
        <v>81</v>
      </c>
      <c r="J57" s="665">
        <v>4937</v>
      </c>
      <c r="K57" s="665">
        <v>402066</v>
      </c>
      <c r="L57" s="662">
        <v>0.91938836410034785</v>
      </c>
      <c r="M57" s="662">
        <v>81.439335628924454</v>
      </c>
      <c r="N57" s="665">
        <v>4934</v>
      </c>
      <c r="O57" s="665">
        <v>404588</v>
      </c>
      <c r="P57" s="678">
        <v>0.92515532140153989</v>
      </c>
      <c r="Q57" s="666">
        <v>82</v>
      </c>
    </row>
    <row r="58" spans="1:17" ht="14.4" customHeight="1" x14ac:dyDescent="0.3">
      <c r="A58" s="661" t="s">
        <v>6941</v>
      </c>
      <c r="B58" s="662" t="s">
        <v>596</v>
      </c>
      <c r="C58" s="662" t="s">
        <v>6968</v>
      </c>
      <c r="D58" s="662" t="s">
        <v>7028</v>
      </c>
      <c r="E58" s="662" t="s">
        <v>7029</v>
      </c>
      <c r="F58" s="665">
        <v>27</v>
      </c>
      <c r="G58" s="665">
        <v>3942</v>
      </c>
      <c r="H58" s="662">
        <v>1</v>
      </c>
      <c r="I58" s="662">
        <v>146</v>
      </c>
      <c r="J58" s="665">
        <v>23</v>
      </c>
      <c r="K58" s="665">
        <v>3374</v>
      </c>
      <c r="L58" s="662">
        <v>0.85591070522577373</v>
      </c>
      <c r="M58" s="662">
        <v>146.69565217391303</v>
      </c>
      <c r="N58" s="665">
        <v>19</v>
      </c>
      <c r="O58" s="665">
        <v>2812</v>
      </c>
      <c r="P58" s="678">
        <v>0.7133434804667681</v>
      </c>
      <c r="Q58" s="666">
        <v>148</v>
      </c>
    </row>
    <row r="59" spans="1:17" ht="14.4" customHeight="1" x14ac:dyDescent="0.3">
      <c r="A59" s="661" t="s">
        <v>6941</v>
      </c>
      <c r="B59" s="662" t="s">
        <v>596</v>
      </c>
      <c r="C59" s="662" t="s">
        <v>6968</v>
      </c>
      <c r="D59" s="662" t="s">
        <v>7030</v>
      </c>
      <c r="E59" s="662" t="s">
        <v>7031</v>
      </c>
      <c r="F59" s="665"/>
      <c r="G59" s="665"/>
      <c r="H59" s="662"/>
      <c r="I59" s="662"/>
      <c r="J59" s="665">
        <v>3</v>
      </c>
      <c r="K59" s="665">
        <v>93</v>
      </c>
      <c r="L59" s="662"/>
      <c r="M59" s="662">
        <v>31</v>
      </c>
      <c r="N59" s="665">
        <v>12</v>
      </c>
      <c r="O59" s="665">
        <v>372</v>
      </c>
      <c r="P59" s="678"/>
      <c r="Q59" s="666">
        <v>31</v>
      </c>
    </row>
    <row r="60" spans="1:17" ht="14.4" customHeight="1" x14ac:dyDescent="0.3">
      <c r="A60" s="661" t="s">
        <v>6941</v>
      </c>
      <c r="B60" s="662" t="s">
        <v>596</v>
      </c>
      <c r="C60" s="662" t="s">
        <v>6968</v>
      </c>
      <c r="D60" s="662" t="s">
        <v>7032</v>
      </c>
      <c r="E60" s="662" t="s">
        <v>7033</v>
      </c>
      <c r="F60" s="665">
        <v>133</v>
      </c>
      <c r="G60" s="665">
        <v>0</v>
      </c>
      <c r="H60" s="662"/>
      <c r="I60" s="662">
        <v>0</v>
      </c>
      <c r="J60" s="665">
        <v>142</v>
      </c>
      <c r="K60" s="665">
        <v>0</v>
      </c>
      <c r="L60" s="662"/>
      <c r="M60" s="662">
        <v>0</v>
      </c>
      <c r="N60" s="665">
        <v>82</v>
      </c>
      <c r="O60" s="665">
        <v>0</v>
      </c>
      <c r="P60" s="678"/>
      <c r="Q60" s="666">
        <v>0</v>
      </c>
    </row>
    <row r="61" spans="1:17" ht="14.4" customHeight="1" x14ac:dyDescent="0.3">
      <c r="A61" s="661" t="s">
        <v>6941</v>
      </c>
      <c r="B61" s="662" t="s">
        <v>596</v>
      </c>
      <c r="C61" s="662" t="s">
        <v>6968</v>
      </c>
      <c r="D61" s="662" t="s">
        <v>7034</v>
      </c>
      <c r="E61" s="662" t="s">
        <v>7035</v>
      </c>
      <c r="F61" s="665">
        <v>36</v>
      </c>
      <c r="G61" s="665">
        <v>7200</v>
      </c>
      <c r="H61" s="662">
        <v>1</v>
      </c>
      <c r="I61" s="662">
        <v>200</v>
      </c>
      <c r="J61" s="665">
        <v>9</v>
      </c>
      <c r="K61" s="665">
        <v>1800</v>
      </c>
      <c r="L61" s="662">
        <v>0.25</v>
      </c>
      <c r="M61" s="662">
        <v>200</v>
      </c>
      <c r="N61" s="665">
        <v>18</v>
      </c>
      <c r="O61" s="665">
        <v>3600</v>
      </c>
      <c r="P61" s="678">
        <v>0.5</v>
      </c>
      <c r="Q61" s="666">
        <v>200</v>
      </c>
    </row>
    <row r="62" spans="1:17" ht="14.4" customHeight="1" x14ac:dyDescent="0.3">
      <c r="A62" s="661" t="s">
        <v>6941</v>
      </c>
      <c r="B62" s="662" t="s">
        <v>596</v>
      </c>
      <c r="C62" s="662" t="s">
        <v>6968</v>
      </c>
      <c r="D62" s="662" t="s">
        <v>7036</v>
      </c>
      <c r="E62" s="662" t="s">
        <v>7037</v>
      </c>
      <c r="F62" s="665"/>
      <c r="G62" s="665"/>
      <c r="H62" s="662"/>
      <c r="I62" s="662"/>
      <c r="J62" s="665">
        <v>2</v>
      </c>
      <c r="K62" s="665">
        <v>140</v>
      </c>
      <c r="L62" s="662"/>
      <c r="M62" s="662">
        <v>70</v>
      </c>
      <c r="N62" s="665">
        <v>6</v>
      </c>
      <c r="O62" s="665">
        <v>420</v>
      </c>
      <c r="P62" s="678"/>
      <c r="Q62" s="666">
        <v>70</v>
      </c>
    </row>
    <row r="63" spans="1:17" ht="14.4" customHeight="1" x14ac:dyDescent="0.3">
      <c r="A63" s="661" t="s">
        <v>6941</v>
      </c>
      <c r="B63" s="662" t="s">
        <v>596</v>
      </c>
      <c r="C63" s="662" t="s">
        <v>6968</v>
      </c>
      <c r="D63" s="662" t="s">
        <v>7038</v>
      </c>
      <c r="E63" s="662" t="s">
        <v>7039</v>
      </c>
      <c r="F63" s="665">
        <v>23</v>
      </c>
      <c r="G63" s="665">
        <v>4278</v>
      </c>
      <c r="H63" s="662">
        <v>1</v>
      </c>
      <c r="I63" s="662">
        <v>186</v>
      </c>
      <c r="J63" s="665">
        <v>24</v>
      </c>
      <c r="K63" s="665">
        <v>7616</v>
      </c>
      <c r="L63" s="662">
        <v>1.7802711547452081</v>
      </c>
      <c r="M63" s="662">
        <v>317.33333333333331</v>
      </c>
      <c r="N63" s="665">
        <v>19</v>
      </c>
      <c r="O63" s="665">
        <v>7296</v>
      </c>
      <c r="P63" s="678">
        <v>1.7054698457223001</v>
      </c>
      <c r="Q63" s="666">
        <v>384</v>
      </c>
    </row>
    <row r="64" spans="1:17" ht="14.4" customHeight="1" x14ac:dyDescent="0.3">
      <c r="A64" s="661" t="s">
        <v>6941</v>
      </c>
      <c r="B64" s="662" t="s">
        <v>596</v>
      </c>
      <c r="C64" s="662" t="s">
        <v>6968</v>
      </c>
      <c r="D64" s="662" t="s">
        <v>7040</v>
      </c>
      <c r="E64" s="662" t="s">
        <v>7041</v>
      </c>
      <c r="F64" s="665">
        <v>1</v>
      </c>
      <c r="G64" s="665">
        <v>668</v>
      </c>
      <c r="H64" s="662">
        <v>1</v>
      </c>
      <c r="I64" s="662">
        <v>668</v>
      </c>
      <c r="J64" s="665"/>
      <c r="K64" s="665"/>
      <c r="L64" s="662"/>
      <c r="M64" s="662"/>
      <c r="N64" s="665"/>
      <c r="O64" s="665"/>
      <c r="P64" s="678"/>
      <c r="Q64" s="666"/>
    </row>
    <row r="65" spans="1:17" ht="14.4" customHeight="1" x14ac:dyDescent="0.3">
      <c r="A65" s="661" t="s">
        <v>6941</v>
      </c>
      <c r="B65" s="662" t="s">
        <v>596</v>
      </c>
      <c r="C65" s="662" t="s">
        <v>6968</v>
      </c>
      <c r="D65" s="662" t="s">
        <v>7042</v>
      </c>
      <c r="E65" s="662"/>
      <c r="F65" s="665">
        <v>70</v>
      </c>
      <c r="G65" s="665">
        <v>0</v>
      </c>
      <c r="H65" s="662"/>
      <c r="I65" s="662">
        <v>0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6941</v>
      </c>
      <c r="B66" s="662" t="s">
        <v>596</v>
      </c>
      <c r="C66" s="662" t="s">
        <v>6968</v>
      </c>
      <c r="D66" s="662" t="s">
        <v>7043</v>
      </c>
      <c r="E66" s="662" t="s">
        <v>7044</v>
      </c>
      <c r="F66" s="665">
        <v>0</v>
      </c>
      <c r="G66" s="665">
        <v>0</v>
      </c>
      <c r="H66" s="662"/>
      <c r="I66" s="662"/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6941</v>
      </c>
      <c r="B67" s="662" t="s">
        <v>596</v>
      </c>
      <c r="C67" s="662" t="s">
        <v>6968</v>
      </c>
      <c r="D67" s="662" t="s">
        <v>7045</v>
      </c>
      <c r="E67" s="662" t="s">
        <v>7046</v>
      </c>
      <c r="F67" s="665">
        <v>16</v>
      </c>
      <c r="G67" s="665">
        <v>1376</v>
      </c>
      <c r="H67" s="662">
        <v>1</v>
      </c>
      <c r="I67" s="662">
        <v>86</v>
      </c>
      <c r="J67" s="665">
        <v>18</v>
      </c>
      <c r="K67" s="665">
        <v>2196</v>
      </c>
      <c r="L67" s="662">
        <v>1.5959302325581395</v>
      </c>
      <c r="M67" s="662">
        <v>122</v>
      </c>
      <c r="N67" s="665">
        <v>12</v>
      </c>
      <c r="O67" s="665">
        <v>1896</v>
      </c>
      <c r="P67" s="678">
        <v>1.3779069767441861</v>
      </c>
      <c r="Q67" s="666">
        <v>158</v>
      </c>
    </row>
    <row r="68" spans="1:17" ht="14.4" customHeight="1" x14ac:dyDescent="0.3">
      <c r="A68" s="661" t="s">
        <v>6941</v>
      </c>
      <c r="B68" s="662" t="s">
        <v>596</v>
      </c>
      <c r="C68" s="662" t="s">
        <v>6968</v>
      </c>
      <c r="D68" s="662" t="s">
        <v>7047</v>
      </c>
      <c r="E68" s="662" t="s">
        <v>7048</v>
      </c>
      <c r="F68" s="665">
        <v>2</v>
      </c>
      <c r="G68" s="665">
        <v>688</v>
      </c>
      <c r="H68" s="662">
        <v>1</v>
      </c>
      <c r="I68" s="662">
        <v>344</v>
      </c>
      <c r="J68" s="665">
        <v>1</v>
      </c>
      <c r="K68" s="665">
        <v>348</v>
      </c>
      <c r="L68" s="662">
        <v>0.5058139534883721</v>
      </c>
      <c r="M68" s="662">
        <v>348</v>
      </c>
      <c r="N68" s="665">
        <v>5</v>
      </c>
      <c r="O68" s="665">
        <v>1745</v>
      </c>
      <c r="P68" s="678">
        <v>2.5363372093023258</v>
      </c>
      <c r="Q68" s="666">
        <v>349</v>
      </c>
    </row>
    <row r="69" spans="1:17" ht="14.4" customHeight="1" x14ac:dyDescent="0.3">
      <c r="A69" s="661" t="s">
        <v>6941</v>
      </c>
      <c r="B69" s="662" t="s">
        <v>596</v>
      </c>
      <c r="C69" s="662" t="s">
        <v>6968</v>
      </c>
      <c r="D69" s="662" t="s">
        <v>7049</v>
      </c>
      <c r="E69" s="662" t="s">
        <v>7050</v>
      </c>
      <c r="F69" s="665">
        <v>5</v>
      </c>
      <c r="G69" s="665">
        <v>3470</v>
      </c>
      <c r="H69" s="662">
        <v>1</v>
      </c>
      <c r="I69" s="662">
        <v>694</v>
      </c>
      <c r="J69" s="665">
        <v>2</v>
      </c>
      <c r="K69" s="665">
        <v>1402</v>
      </c>
      <c r="L69" s="662">
        <v>0.40403458213256482</v>
      </c>
      <c r="M69" s="662">
        <v>701</v>
      </c>
      <c r="N69" s="665">
        <v>1</v>
      </c>
      <c r="O69" s="665">
        <v>704</v>
      </c>
      <c r="P69" s="678">
        <v>0.20288184438040346</v>
      </c>
      <c r="Q69" s="666">
        <v>704</v>
      </c>
    </row>
    <row r="70" spans="1:17" ht="14.4" customHeight="1" x14ac:dyDescent="0.3">
      <c r="A70" s="661" t="s">
        <v>6941</v>
      </c>
      <c r="B70" s="662" t="s">
        <v>596</v>
      </c>
      <c r="C70" s="662" t="s">
        <v>6968</v>
      </c>
      <c r="D70" s="662" t="s">
        <v>7051</v>
      </c>
      <c r="E70" s="662" t="s">
        <v>7052</v>
      </c>
      <c r="F70" s="665"/>
      <c r="G70" s="665"/>
      <c r="H70" s="662"/>
      <c r="I70" s="662"/>
      <c r="J70" s="665"/>
      <c r="K70" s="665"/>
      <c r="L70" s="662"/>
      <c r="M70" s="662"/>
      <c r="N70" s="665">
        <v>2</v>
      </c>
      <c r="O70" s="665">
        <v>240</v>
      </c>
      <c r="P70" s="678"/>
      <c r="Q70" s="666">
        <v>120</v>
      </c>
    </row>
    <row r="71" spans="1:17" ht="14.4" customHeight="1" x14ac:dyDescent="0.3">
      <c r="A71" s="661" t="s">
        <v>6941</v>
      </c>
      <c r="B71" s="662" t="s">
        <v>596</v>
      </c>
      <c r="C71" s="662" t="s">
        <v>6968</v>
      </c>
      <c r="D71" s="662" t="s">
        <v>7053</v>
      </c>
      <c r="E71" s="662" t="s">
        <v>7054</v>
      </c>
      <c r="F71" s="665"/>
      <c r="G71" s="665"/>
      <c r="H71" s="662"/>
      <c r="I71" s="662"/>
      <c r="J71" s="665">
        <v>15</v>
      </c>
      <c r="K71" s="665">
        <v>855</v>
      </c>
      <c r="L71" s="662"/>
      <c r="M71" s="662">
        <v>57</v>
      </c>
      <c r="N71" s="665">
        <v>30</v>
      </c>
      <c r="O71" s="665">
        <v>1710</v>
      </c>
      <c r="P71" s="678"/>
      <c r="Q71" s="666">
        <v>57</v>
      </c>
    </row>
    <row r="72" spans="1:17" ht="14.4" customHeight="1" x14ac:dyDescent="0.3">
      <c r="A72" s="661" t="s">
        <v>6941</v>
      </c>
      <c r="B72" s="662" t="s">
        <v>596</v>
      </c>
      <c r="C72" s="662" t="s">
        <v>6968</v>
      </c>
      <c r="D72" s="662" t="s">
        <v>7055</v>
      </c>
      <c r="E72" s="662" t="s">
        <v>7056</v>
      </c>
      <c r="F72" s="665">
        <v>1938</v>
      </c>
      <c r="G72" s="665">
        <v>379848</v>
      </c>
      <c r="H72" s="662">
        <v>1</v>
      </c>
      <c r="I72" s="662">
        <v>196</v>
      </c>
      <c r="J72" s="665">
        <v>1363</v>
      </c>
      <c r="K72" s="665">
        <v>266605</v>
      </c>
      <c r="L72" s="662">
        <v>0.70187285440491987</v>
      </c>
      <c r="M72" s="662">
        <v>195.60161408657373</v>
      </c>
      <c r="N72" s="665">
        <v>1975</v>
      </c>
      <c r="O72" s="665">
        <v>391050</v>
      </c>
      <c r="P72" s="678">
        <v>1.0294907436658873</v>
      </c>
      <c r="Q72" s="666">
        <v>198</v>
      </c>
    </row>
    <row r="73" spans="1:17" ht="14.4" customHeight="1" x14ac:dyDescent="0.3">
      <c r="A73" s="661" t="s">
        <v>6941</v>
      </c>
      <c r="B73" s="662" t="s">
        <v>596</v>
      </c>
      <c r="C73" s="662" t="s">
        <v>6968</v>
      </c>
      <c r="D73" s="662" t="s">
        <v>7057</v>
      </c>
      <c r="E73" s="662" t="s">
        <v>7058</v>
      </c>
      <c r="F73" s="665"/>
      <c r="G73" s="665"/>
      <c r="H73" s="662"/>
      <c r="I73" s="662"/>
      <c r="J73" s="665">
        <v>1</v>
      </c>
      <c r="K73" s="665">
        <v>178</v>
      </c>
      <c r="L73" s="662"/>
      <c r="M73" s="662">
        <v>178</v>
      </c>
      <c r="N73" s="665">
        <v>1</v>
      </c>
      <c r="O73" s="665">
        <v>179</v>
      </c>
      <c r="P73" s="678"/>
      <c r="Q73" s="666">
        <v>179</v>
      </c>
    </row>
    <row r="74" spans="1:17" ht="14.4" customHeight="1" x14ac:dyDescent="0.3">
      <c r="A74" s="661" t="s">
        <v>6941</v>
      </c>
      <c r="B74" s="662" t="s">
        <v>596</v>
      </c>
      <c r="C74" s="662" t="s">
        <v>6968</v>
      </c>
      <c r="D74" s="662" t="s">
        <v>7059</v>
      </c>
      <c r="E74" s="662" t="s">
        <v>7060</v>
      </c>
      <c r="F74" s="665">
        <v>1</v>
      </c>
      <c r="G74" s="665">
        <v>1277</v>
      </c>
      <c r="H74" s="662">
        <v>1</v>
      </c>
      <c r="I74" s="662">
        <v>1277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6941</v>
      </c>
      <c r="B75" s="662" t="s">
        <v>596</v>
      </c>
      <c r="C75" s="662" t="s">
        <v>6968</v>
      </c>
      <c r="D75" s="662" t="s">
        <v>7061</v>
      </c>
      <c r="E75" s="662" t="s">
        <v>7062</v>
      </c>
      <c r="F75" s="665">
        <v>8</v>
      </c>
      <c r="G75" s="665">
        <v>1288</v>
      </c>
      <c r="H75" s="662">
        <v>1</v>
      </c>
      <c r="I75" s="662">
        <v>161</v>
      </c>
      <c r="J75" s="665">
        <v>8</v>
      </c>
      <c r="K75" s="665">
        <v>2182</v>
      </c>
      <c r="L75" s="662">
        <v>1.6940993788819876</v>
      </c>
      <c r="M75" s="662">
        <v>272.75</v>
      </c>
      <c r="N75" s="665">
        <v>7</v>
      </c>
      <c r="O75" s="665">
        <v>2177</v>
      </c>
      <c r="P75" s="678">
        <v>1.6902173913043479</v>
      </c>
      <c r="Q75" s="666">
        <v>311</v>
      </c>
    </row>
    <row r="76" spans="1:17" ht="14.4" customHeight="1" x14ac:dyDescent="0.3">
      <c r="A76" s="661" t="s">
        <v>6941</v>
      </c>
      <c r="B76" s="662" t="s">
        <v>596</v>
      </c>
      <c r="C76" s="662" t="s">
        <v>6968</v>
      </c>
      <c r="D76" s="662" t="s">
        <v>7063</v>
      </c>
      <c r="E76" s="662" t="s">
        <v>7064</v>
      </c>
      <c r="F76" s="665">
        <v>4</v>
      </c>
      <c r="G76" s="665">
        <v>1920</v>
      </c>
      <c r="H76" s="662">
        <v>1</v>
      </c>
      <c r="I76" s="662">
        <v>480</v>
      </c>
      <c r="J76" s="665"/>
      <c r="K76" s="665"/>
      <c r="L76" s="662"/>
      <c r="M76" s="662"/>
      <c r="N76" s="665">
        <v>2</v>
      </c>
      <c r="O76" s="665">
        <v>974</v>
      </c>
      <c r="P76" s="678">
        <v>0.5072916666666667</v>
      </c>
      <c r="Q76" s="666">
        <v>487</v>
      </c>
    </row>
    <row r="77" spans="1:17" ht="14.4" customHeight="1" x14ac:dyDescent="0.3">
      <c r="A77" s="661" t="s">
        <v>6941</v>
      </c>
      <c r="B77" s="662" t="s">
        <v>596</v>
      </c>
      <c r="C77" s="662" t="s">
        <v>6968</v>
      </c>
      <c r="D77" s="662" t="s">
        <v>7065</v>
      </c>
      <c r="E77" s="662" t="s">
        <v>7066</v>
      </c>
      <c r="F77" s="665">
        <v>1</v>
      </c>
      <c r="G77" s="665">
        <v>109</v>
      </c>
      <c r="H77" s="662">
        <v>1</v>
      </c>
      <c r="I77" s="662">
        <v>109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6941</v>
      </c>
      <c r="B78" s="662" t="s">
        <v>596</v>
      </c>
      <c r="C78" s="662" t="s">
        <v>6968</v>
      </c>
      <c r="D78" s="662" t="s">
        <v>7067</v>
      </c>
      <c r="E78" s="662" t="s">
        <v>7068</v>
      </c>
      <c r="F78" s="665">
        <v>31</v>
      </c>
      <c r="G78" s="665">
        <v>9238</v>
      </c>
      <c r="H78" s="662">
        <v>1</v>
      </c>
      <c r="I78" s="662">
        <v>298</v>
      </c>
      <c r="J78" s="665">
        <v>14</v>
      </c>
      <c r="K78" s="665">
        <v>6230</v>
      </c>
      <c r="L78" s="662">
        <v>0.67438839575665732</v>
      </c>
      <c r="M78" s="662">
        <v>445</v>
      </c>
      <c r="N78" s="665">
        <v>9</v>
      </c>
      <c r="O78" s="665">
        <v>5346</v>
      </c>
      <c r="P78" s="678">
        <v>0.57869668759471748</v>
      </c>
      <c r="Q78" s="666">
        <v>594</v>
      </c>
    </row>
    <row r="79" spans="1:17" ht="14.4" customHeight="1" x14ac:dyDescent="0.3">
      <c r="A79" s="661" t="s">
        <v>6941</v>
      </c>
      <c r="B79" s="662" t="s">
        <v>596</v>
      </c>
      <c r="C79" s="662" t="s">
        <v>6968</v>
      </c>
      <c r="D79" s="662" t="s">
        <v>7069</v>
      </c>
      <c r="E79" s="662" t="s">
        <v>7070</v>
      </c>
      <c r="F79" s="665">
        <v>390</v>
      </c>
      <c r="G79" s="665">
        <v>31200</v>
      </c>
      <c r="H79" s="662">
        <v>1</v>
      </c>
      <c r="I79" s="662">
        <v>80</v>
      </c>
      <c r="J79" s="665">
        <v>295</v>
      </c>
      <c r="K79" s="665">
        <v>23992</v>
      </c>
      <c r="L79" s="662">
        <v>0.76897435897435895</v>
      </c>
      <c r="M79" s="662">
        <v>81.328813559322029</v>
      </c>
      <c r="N79" s="665">
        <v>316</v>
      </c>
      <c r="O79" s="665">
        <v>25912</v>
      </c>
      <c r="P79" s="678">
        <v>0.83051282051282049</v>
      </c>
      <c r="Q79" s="666">
        <v>82</v>
      </c>
    </row>
    <row r="80" spans="1:17" ht="14.4" customHeight="1" x14ac:dyDescent="0.3">
      <c r="A80" s="661" t="s">
        <v>6941</v>
      </c>
      <c r="B80" s="662" t="s">
        <v>596</v>
      </c>
      <c r="C80" s="662" t="s">
        <v>6968</v>
      </c>
      <c r="D80" s="662" t="s">
        <v>7071</v>
      </c>
      <c r="E80" s="662" t="s">
        <v>7072</v>
      </c>
      <c r="F80" s="665">
        <v>11</v>
      </c>
      <c r="G80" s="665">
        <v>2178</v>
      </c>
      <c r="H80" s="662">
        <v>1</v>
      </c>
      <c r="I80" s="662">
        <v>198</v>
      </c>
      <c r="J80" s="665">
        <v>5</v>
      </c>
      <c r="K80" s="665">
        <v>1940</v>
      </c>
      <c r="L80" s="662">
        <v>0.89072543617998168</v>
      </c>
      <c r="M80" s="662">
        <v>388</v>
      </c>
      <c r="N80" s="665">
        <v>4</v>
      </c>
      <c r="O80" s="665">
        <v>1556</v>
      </c>
      <c r="P80" s="678">
        <v>0.71441689623507809</v>
      </c>
      <c r="Q80" s="666">
        <v>389</v>
      </c>
    </row>
    <row r="81" spans="1:17" ht="14.4" customHeight="1" x14ac:dyDescent="0.3">
      <c r="A81" s="661" t="s">
        <v>6941</v>
      </c>
      <c r="B81" s="662" t="s">
        <v>596</v>
      </c>
      <c r="C81" s="662" t="s">
        <v>6968</v>
      </c>
      <c r="D81" s="662" t="s">
        <v>7073</v>
      </c>
      <c r="E81" s="662" t="s">
        <v>7074</v>
      </c>
      <c r="F81" s="665"/>
      <c r="G81" s="665"/>
      <c r="H81" s="662"/>
      <c r="I81" s="662"/>
      <c r="J81" s="665">
        <v>4</v>
      </c>
      <c r="K81" s="665">
        <v>5010</v>
      </c>
      <c r="L81" s="662"/>
      <c r="M81" s="662">
        <v>1252.5</v>
      </c>
      <c r="N81" s="665"/>
      <c r="O81" s="665"/>
      <c r="P81" s="678"/>
      <c r="Q81" s="666"/>
    </row>
    <row r="82" spans="1:17" ht="14.4" customHeight="1" x14ac:dyDescent="0.3">
      <c r="A82" s="661" t="s">
        <v>6941</v>
      </c>
      <c r="B82" s="662" t="s">
        <v>596</v>
      </c>
      <c r="C82" s="662" t="s">
        <v>6968</v>
      </c>
      <c r="D82" s="662" t="s">
        <v>7075</v>
      </c>
      <c r="E82" s="662" t="s">
        <v>7076</v>
      </c>
      <c r="F82" s="665">
        <v>1</v>
      </c>
      <c r="G82" s="665">
        <v>170</v>
      </c>
      <c r="H82" s="662">
        <v>1</v>
      </c>
      <c r="I82" s="662">
        <v>170</v>
      </c>
      <c r="J82" s="665">
        <v>2</v>
      </c>
      <c r="K82" s="665">
        <v>342</v>
      </c>
      <c r="L82" s="662">
        <v>2.0117647058823529</v>
      </c>
      <c r="M82" s="662">
        <v>171</v>
      </c>
      <c r="N82" s="665">
        <v>1</v>
      </c>
      <c r="O82" s="665">
        <v>171</v>
      </c>
      <c r="P82" s="678">
        <v>1.0058823529411764</v>
      </c>
      <c r="Q82" s="666">
        <v>171</v>
      </c>
    </row>
    <row r="83" spans="1:17" ht="14.4" customHeight="1" x14ac:dyDescent="0.3">
      <c r="A83" s="661" t="s">
        <v>6941</v>
      </c>
      <c r="B83" s="662" t="s">
        <v>596</v>
      </c>
      <c r="C83" s="662" t="s">
        <v>6968</v>
      </c>
      <c r="D83" s="662" t="s">
        <v>7077</v>
      </c>
      <c r="E83" s="662" t="s">
        <v>7078</v>
      </c>
      <c r="F83" s="665">
        <v>1</v>
      </c>
      <c r="G83" s="665">
        <v>851</v>
      </c>
      <c r="H83" s="662">
        <v>1</v>
      </c>
      <c r="I83" s="662">
        <v>851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6941</v>
      </c>
      <c r="B84" s="662" t="s">
        <v>596</v>
      </c>
      <c r="C84" s="662" t="s">
        <v>6968</v>
      </c>
      <c r="D84" s="662" t="s">
        <v>7079</v>
      </c>
      <c r="E84" s="662" t="s">
        <v>7080</v>
      </c>
      <c r="F84" s="665"/>
      <c r="G84" s="665"/>
      <c r="H84" s="662"/>
      <c r="I84" s="662"/>
      <c r="J84" s="665">
        <v>1</v>
      </c>
      <c r="K84" s="665">
        <v>100</v>
      </c>
      <c r="L84" s="662"/>
      <c r="M84" s="662">
        <v>100</v>
      </c>
      <c r="N84" s="665">
        <v>8</v>
      </c>
      <c r="O84" s="665">
        <v>800</v>
      </c>
      <c r="P84" s="678"/>
      <c r="Q84" s="666">
        <v>100</v>
      </c>
    </row>
    <row r="85" spans="1:17" ht="14.4" customHeight="1" x14ac:dyDescent="0.3">
      <c r="A85" s="661" t="s">
        <v>6941</v>
      </c>
      <c r="B85" s="662" t="s">
        <v>602</v>
      </c>
      <c r="C85" s="662" t="s">
        <v>6942</v>
      </c>
      <c r="D85" s="662" t="s">
        <v>6943</v>
      </c>
      <c r="E85" s="662" t="s">
        <v>6944</v>
      </c>
      <c r="F85" s="665"/>
      <c r="G85" s="665"/>
      <c r="H85" s="662"/>
      <c r="I85" s="662"/>
      <c r="J85" s="665"/>
      <c r="K85" s="665"/>
      <c r="L85" s="662"/>
      <c r="M85" s="662"/>
      <c r="N85" s="665">
        <v>7.2499999999999991</v>
      </c>
      <c r="O85" s="665">
        <v>1094.76</v>
      </c>
      <c r="P85" s="678"/>
      <c r="Q85" s="666">
        <v>151.00137931034484</v>
      </c>
    </row>
    <row r="86" spans="1:17" ht="14.4" customHeight="1" x14ac:dyDescent="0.3">
      <c r="A86" s="661" t="s">
        <v>6941</v>
      </c>
      <c r="B86" s="662" t="s">
        <v>602</v>
      </c>
      <c r="C86" s="662" t="s">
        <v>6942</v>
      </c>
      <c r="D86" s="662" t="s">
        <v>6950</v>
      </c>
      <c r="E86" s="662"/>
      <c r="F86" s="665">
        <v>1</v>
      </c>
      <c r="G86" s="665">
        <v>44.1</v>
      </c>
      <c r="H86" s="662">
        <v>1</v>
      </c>
      <c r="I86" s="662">
        <v>44.1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6941</v>
      </c>
      <c r="B87" s="662" t="s">
        <v>602</v>
      </c>
      <c r="C87" s="662" t="s">
        <v>6953</v>
      </c>
      <c r="D87" s="662" t="s">
        <v>7081</v>
      </c>
      <c r="E87" s="662" t="s">
        <v>7082</v>
      </c>
      <c r="F87" s="665">
        <v>4</v>
      </c>
      <c r="G87" s="665">
        <v>1889.92</v>
      </c>
      <c r="H87" s="662">
        <v>1</v>
      </c>
      <c r="I87" s="662">
        <v>472.48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6941</v>
      </c>
      <c r="B88" s="662" t="s">
        <v>602</v>
      </c>
      <c r="C88" s="662" t="s">
        <v>6953</v>
      </c>
      <c r="D88" s="662" t="s">
        <v>7083</v>
      </c>
      <c r="E88" s="662" t="s">
        <v>7084</v>
      </c>
      <c r="F88" s="665">
        <v>2</v>
      </c>
      <c r="G88" s="665">
        <v>120.8</v>
      </c>
      <c r="H88" s="662">
        <v>1</v>
      </c>
      <c r="I88" s="662">
        <v>60.4</v>
      </c>
      <c r="J88" s="665">
        <v>1</v>
      </c>
      <c r="K88" s="665">
        <v>60.4</v>
      </c>
      <c r="L88" s="662">
        <v>0.5</v>
      </c>
      <c r="M88" s="662">
        <v>60.4</v>
      </c>
      <c r="N88" s="665">
        <v>1</v>
      </c>
      <c r="O88" s="665">
        <v>60.4</v>
      </c>
      <c r="P88" s="678">
        <v>0.5</v>
      </c>
      <c r="Q88" s="666">
        <v>60.4</v>
      </c>
    </row>
    <row r="89" spans="1:17" ht="14.4" customHeight="1" x14ac:dyDescent="0.3">
      <c r="A89" s="661" t="s">
        <v>6941</v>
      </c>
      <c r="B89" s="662" t="s">
        <v>602</v>
      </c>
      <c r="C89" s="662" t="s">
        <v>6953</v>
      </c>
      <c r="D89" s="662" t="s">
        <v>6954</v>
      </c>
      <c r="E89" s="662"/>
      <c r="F89" s="665">
        <v>1</v>
      </c>
      <c r="G89" s="665">
        <v>70</v>
      </c>
      <c r="H89" s="662">
        <v>1</v>
      </c>
      <c r="I89" s="662">
        <v>70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6941</v>
      </c>
      <c r="B90" s="662" t="s">
        <v>602</v>
      </c>
      <c r="C90" s="662" t="s">
        <v>6953</v>
      </c>
      <c r="D90" s="662" t="s">
        <v>6956</v>
      </c>
      <c r="E90" s="662"/>
      <c r="F90" s="665">
        <v>1</v>
      </c>
      <c r="G90" s="665">
        <v>75</v>
      </c>
      <c r="H90" s="662">
        <v>1</v>
      </c>
      <c r="I90" s="662">
        <v>75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6941</v>
      </c>
      <c r="B91" s="662" t="s">
        <v>602</v>
      </c>
      <c r="C91" s="662" t="s">
        <v>6953</v>
      </c>
      <c r="D91" s="662" t="s">
        <v>6961</v>
      </c>
      <c r="E91" s="662"/>
      <c r="F91" s="665">
        <v>1</v>
      </c>
      <c r="G91" s="665">
        <v>149</v>
      </c>
      <c r="H91" s="662">
        <v>1</v>
      </c>
      <c r="I91" s="662">
        <v>149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6941</v>
      </c>
      <c r="B92" s="662" t="s">
        <v>602</v>
      </c>
      <c r="C92" s="662" t="s">
        <v>6968</v>
      </c>
      <c r="D92" s="662" t="s">
        <v>6986</v>
      </c>
      <c r="E92" s="662" t="s">
        <v>6987</v>
      </c>
      <c r="F92" s="665">
        <v>1</v>
      </c>
      <c r="G92" s="665">
        <v>124</v>
      </c>
      <c r="H92" s="662">
        <v>1</v>
      </c>
      <c r="I92" s="662">
        <v>124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6941</v>
      </c>
      <c r="B93" s="662" t="s">
        <v>602</v>
      </c>
      <c r="C93" s="662" t="s">
        <v>6968</v>
      </c>
      <c r="D93" s="662" t="s">
        <v>6988</v>
      </c>
      <c r="E93" s="662" t="s">
        <v>6989</v>
      </c>
      <c r="F93" s="665">
        <v>2</v>
      </c>
      <c r="G93" s="665">
        <v>298</v>
      </c>
      <c r="H93" s="662">
        <v>1</v>
      </c>
      <c r="I93" s="662">
        <v>149</v>
      </c>
      <c r="J93" s="665"/>
      <c r="K93" s="665"/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6941</v>
      </c>
      <c r="B94" s="662" t="s">
        <v>602</v>
      </c>
      <c r="C94" s="662" t="s">
        <v>6968</v>
      </c>
      <c r="D94" s="662" t="s">
        <v>7085</v>
      </c>
      <c r="E94" s="662" t="s">
        <v>7086</v>
      </c>
      <c r="F94" s="665">
        <v>3</v>
      </c>
      <c r="G94" s="665">
        <v>4875</v>
      </c>
      <c r="H94" s="662">
        <v>1</v>
      </c>
      <c r="I94" s="662">
        <v>1625</v>
      </c>
      <c r="J94" s="665">
        <v>1</v>
      </c>
      <c r="K94" s="665">
        <v>1634</v>
      </c>
      <c r="L94" s="662">
        <v>0.3351794871794872</v>
      </c>
      <c r="M94" s="662">
        <v>1634</v>
      </c>
      <c r="N94" s="665"/>
      <c r="O94" s="665"/>
      <c r="P94" s="678"/>
      <c r="Q94" s="666"/>
    </row>
    <row r="95" spans="1:17" ht="14.4" customHeight="1" x14ac:dyDescent="0.3">
      <c r="A95" s="661" t="s">
        <v>6941</v>
      </c>
      <c r="B95" s="662" t="s">
        <v>602</v>
      </c>
      <c r="C95" s="662" t="s">
        <v>6968</v>
      </c>
      <c r="D95" s="662" t="s">
        <v>6998</v>
      </c>
      <c r="E95" s="662" t="s">
        <v>6999</v>
      </c>
      <c r="F95" s="665">
        <v>1</v>
      </c>
      <c r="G95" s="665">
        <v>1323</v>
      </c>
      <c r="H95" s="662">
        <v>1</v>
      </c>
      <c r="I95" s="662">
        <v>1323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6941</v>
      </c>
      <c r="B96" s="662" t="s">
        <v>602</v>
      </c>
      <c r="C96" s="662" t="s">
        <v>6968</v>
      </c>
      <c r="D96" s="662" t="s">
        <v>7000</v>
      </c>
      <c r="E96" s="662" t="s">
        <v>7001</v>
      </c>
      <c r="F96" s="665">
        <v>4</v>
      </c>
      <c r="G96" s="665">
        <v>928</v>
      </c>
      <c r="H96" s="662">
        <v>1</v>
      </c>
      <c r="I96" s="662">
        <v>232</v>
      </c>
      <c r="J96" s="665">
        <v>4</v>
      </c>
      <c r="K96" s="665">
        <v>936</v>
      </c>
      <c r="L96" s="662">
        <v>1.0086206896551724</v>
      </c>
      <c r="M96" s="662">
        <v>234</v>
      </c>
      <c r="N96" s="665">
        <v>3</v>
      </c>
      <c r="O96" s="665">
        <v>705</v>
      </c>
      <c r="P96" s="678">
        <v>0.75969827586206895</v>
      </c>
      <c r="Q96" s="666">
        <v>235</v>
      </c>
    </row>
    <row r="97" spans="1:17" ht="14.4" customHeight="1" x14ac:dyDescent="0.3">
      <c r="A97" s="661" t="s">
        <v>6941</v>
      </c>
      <c r="B97" s="662" t="s">
        <v>602</v>
      </c>
      <c r="C97" s="662" t="s">
        <v>6968</v>
      </c>
      <c r="D97" s="662" t="s">
        <v>7002</v>
      </c>
      <c r="E97" s="662" t="s">
        <v>7003</v>
      </c>
      <c r="F97" s="665">
        <v>2</v>
      </c>
      <c r="G97" s="665">
        <v>232</v>
      </c>
      <c r="H97" s="662">
        <v>1</v>
      </c>
      <c r="I97" s="662">
        <v>116</v>
      </c>
      <c r="J97" s="665"/>
      <c r="K97" s="665"/>
      <c r="L97" s="662"/>
      <c r="M97" s="662"/>
      <c r="N97" s="665">
        <v>3</v>
      </c>
      <c r="O97" s="665">
        <v>354</v>
      </c>
      <c r="P97" s="678">
        <v>1.5258620689655173</v>
      </c>
      <c r="Q97" s="666">
        <v>118</v>
      </c>
    </row>
    <row r="98" spans="1:17" ht="14.4" customHeight="1" x14ac:dyDescent="0.3">
      <c r="A98" s="661" t="s">
        <v>6941</v>
      </c>
      <c r="B98" s="662" t="s">
        <v>602</v>
      </c>
      <c r="C98" s="662" t="s">
        <v>6968</v>
      </c>
      <c r="D98" s="662" t="s">
        <v>7087</v>
      </c>
      <c r="E98" s="662" t="s">
        <v>7088</v>
      </c>
      <c r="F98" s="665">
        <v>2</v>
      </c>
      <c r="G98" s="665">
        <v>1276</v>
      </c>
      <c r="H98" s="662">
        <v>1</v>
      </c>
      <c r="I98" s="662">
        <v>638</v>
      </c>
      <c r="J98" s="665">
        <v>1</v>
      </c>
      <c r="K98" s="665">
        <v>646</v>
      </c>
      <c r="L98" s="662">
        <v>0.50626959247648906</v>
      </c>
      <c r="M98" s="662">
        <v>646</v>
      </c>
      <c r="N98" s="665"/>
      <c r="O98" s="665"/>
      <c r="P98" s="678"/>
      <c r="Q98" s="666"/>
    </row>
    <row r="99" spans="1:17" ht="14.4" customHeight="1" x14ac:dyDescent="0.3">
      <c r="A99" s="661" t="s">
        <v>6941</v>
      </c>
      <c r="B99" s="662" t="s">
        <v>602</v>
      </c>
      <c r="C99" s="662" t="s">
        <v>6968</v>
      </c>
      <c r="D99" s="662" t="s">
        <v>7089</v>
      </c>
      <c r="E99" s="662" t="s">
        <v>7090</v>
      </c>
      <c r="F99" s="665">
        <v>2</v>
      </c>
      <c r="G99" s="665">
        <v>366</v>
      </c>
      <c r="H99" s="662">
        <v>1</v>
      </c>
      <c r="I99" s="662">
        <v>183</v>
      </c>
      <c r="J99" s="665">
        <v>1</v>
      </c>
      <c r="K99" s="665">
        <v>183</v>
      </c>
      <c r="L99" s="662">
        <v>0.5</v>
      </c>
      <c r="M99" s="662">
        <v>183</v>
      </c>
      <c r="N99" s="665">
        <v>1</v>
      </c>
      <c r="O99" s="665">
        <v>188</v>
      </c>
      <c r="P99" s="678">
        <v>0.51366120218579236</v>
      </c>
      <c r="Q99" s="666">
        <v>188</v>
      </c>
    </row>
    <row r="100" spans="1:17" ht="14.4" customHeight="1" x14ac:dyDescent="0.3">
      <c r="A100" s="661" t="s">
        <v>6941</v>
      </c>
      <c r="B100" s="662" t="s">
        <v>602</v>
      </c>
      <c r="C100" s="662" t="s">
        <v>6968</v>
      </c>
      <c r="D100" s="662" t="s">
        <v>7006</v>
      </c>
      <c r="E100" s="662" t="s">
        <v>7007</v>
      </c>
      <c r="F100" s="665">
        <v>1</v>
      </c>
      <c r="G100" s="665">
        <v>1270</v>
      </c>
      <c r="H100" s="662">
        <v>1</v>
      </c>
      <c r="I100" s="662">
        <v>1270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6941</v>
      </c>
      <c r="B101" s="662" t="s">
        <v>602</v>
      </c>
      <c r="C101" s="662" t="s">
        <v>6968</v>
      </c>
      <c r="D101" s="662" t="s">
        <v>7008</v>
      </c>
      <c r="E101" s="662" t="s">
        <v>7009</v>
      </c>
      <c r="F101" s="665">
        <v>1</v>
      </c>
      <c r="G101" s="665">
        <v>946</v>
      </c>
      <c r="H101" s="662">
        <v>1</v>
      </c>
      <c r="I101" s="662">
        <v>946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6941</v>
      </c>
      <c r="B102" s="662" t="s">
        <v>602</v>
      </c>
      <c r="C102" s="662" t="s">
        <v>6968</v>
      </c>
      <c r="D102" s="662" t="s">
        <v>7010</v>
      </c>
      <c r="E102" s="662" t="s">
        <v>7011</v>
      </c>
      <c r="F102" s="665">
        <v>5</v>
      </c>
      <c r="G102" s="665">
        <v>4940</v>
      </c>
      <c r="H102" s="662">
        <v>1</v>
      </c>
      <c r="I102" s="662">
        <v>988</v>
      </c>
      <c r="J102" s="665">
        <v>10</v>
      </c>
      <c r="K102" s="665">
        <v>9980</v>
      </c>
      <c r="L102" s="662">
        <v>2.0202429149797569</v>
      </c>
      <c r="M102" s="662">
        <v>998</v>
      </c>
      <c r="N102" s="665"/>
      <c r="O102" s="665"/>
      <c r="P102" s="678"/>
      <c r="Q102" s="666"/>
    </row>
    <row r="103" spans="1:17" ht="14.4" customHeight="1" x14ac:dyDescent="0.3">
      <c r="A103" s="661" t="s">
        <v>6941</v>
      </c>
      <c r="B103" s="662" t="s">
        <v>602</v>
      </c>
      <c r="C103" s="662" t="s">
        <v>6968</v>
      </c>
      <c r="D103" s="662" t="s">
        <v>7091</v>
      </c>
      <c r="E103" s="662" t="s">
        <v>7092</v>
      </c>
      <c r="F103" s="665"/>
      <c r="G103" s="665"/>
      <c r="H103" s="662"/>
      <c r="I103" s="662"/>
      <c r="J103" s="665">
        <v>1</v>
      </c>
      <c r="K103" s="665">
        <v>397</v>
      </c>
      <c r="L103" s="662"/>
      <c r="M103" s="662">
        <v>397</v>
      </c>
      <c r="N103" s="665"/>
      <c r="O103" s="665"/>
      <c r="P103" s="678"/>
      <c r="Q103" s="666"/>
    </row>
    <row r="104" spans="1:17" ht="14.4" customHeight="1" x14ac:dyDescent="0.3">
      <c r="A104" s="661" t="s">
        <v>6941</v>
      </c>
      <c r="B104" s="662" t="s">
        <v>602</v>
      </c>
      <c r="C104" s="662" t="s">
        <v>6968</v>
      </c>
      <c r="D104" s="662" t="s">
        <v>7093</v>
      </c>
      <c r="E104" s="662" t="s">
        <v>7094</v>
      </c>
      <c r="F104" s="665">
        <v>1</v>
      </c>
      <c r="G104" s="665">
        <v>442</v>
      </c>
      <c r="H104" s="662">
        <v>1</v>
      </c>
      <c r="I104" s="662">
        <v>442</v>
      </c>
      <c r="J104" s="665">
        <v>1</v>
      </c>
      <c r="K104" s="665">
        <v>447</v>
      </c>
      <c r="L104" s="662">
        <v>1.0113122171945701</v>
      </c>
      <c r="M104" s="662">
        <v>447</v>
      </c>
      <c r="N104" s="665">
        <v>1</v>
      </c>
      <c r="O104" s="665">
        <v>449</v>
      </c>
      <c r="P104" s="678">
        <v>1.0158371040723981</v>
      </c>
      <c r="Q104" s="666">
        <v>449</v>
      </c>
    </row>
    <row r="105" spans="1:17" ht="14.4" customHeight="1" x14ac:dyDescent="0.3">
      <c r="A105" s="661" t="s">
        <v>6941</v>
      </c>
      <c r="B105" s="662" t="s">
        <v>602</v>
      </c>
      <c r="C105" s="662" t="s">
        <v>6968</v>
      </c>
      <c r="D105" s="662" t="s">
        <v>7012</v>
      </c>
      <c r="E105" s="662" t="s">
        <v>7013</v>
      </c>
      <c r="F105" s="665">
        <v>3</v>
      </c>
      <c r="G105" s="665">
        <v>465</v>
      </c>
      <c r="H105" s="662">
        <v>1</v>
      </c>
      <c r="I105" s="662">
        <v>155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6941</v>
      </c>
      <c r="B106" s="662" t="s">
        <v>602</v>
      </c>
      <c r="C106" s="662" t="s">
        <v>6968</v>
      </c>
      <c r="D106" s="662" t="s">
        <v>7016</v>
      </c>
      <c r="E106" s="662" t="s">
        <v>7017</v>
      </c>
      <c r="F106" s="665">
        <v>1</v>
      </c>
      <c r="G106" s="665">
        <v>0</v>
      </c>
      <c r="H106" s="662"/>
      <c r="I106" s="662">
        <v>0</v>
      </c>
      <c r="J106" s="665">
        <v>7</v>
      </c>
      <c r="K106" s="665">
        <v>0</v>
      </c>
      <c r="L106" s="662"/>
      <c r="M106" s="662">
        <v>0</v>
      </c>
      <c r="N106" s="665">
        <v>6</v>
      </c>
      <c r="O106" s="665">
        <v>100</v>
      </c>
      <c r="P106" s="678"/>
      <c r="Q106" s="666">
        <v>16.666666666666668</v>
      </c>
    </row>
    <row r="107" spans="1:17" ht="14.4" customHeight="1" x14ac:dyDescent="0.3">
      <c r="A107" s="661" t="s">
        <v>6941</v>
      </c>
      <c r="B107" s="662" t="s">
        <v>602</v>
      </c>
      <c r="C107" s="662" t="s">
        <v>6968</v>
      </c>
      <c r="D107" s="662" t="s">
        <v>7018</v>
      </c>
      <c r="E107" s="662" t="s">
        <v>7019</v>
      </c>
      <c r="F107" s="665">
        <v>1</v>
      </c>
      <c r="G107" s="665">
        <v>1086</v>
      </c>
      <c r="H107" s="662">
        <v>1</v>
      </c>
      <c r="I107" s="662">
        <v>1086</v>
      </c>
      <c r="J107" s="665">
        <v>1</v>
      </c>
      <c r="K107" s="665">
        <v>1096</v>
      </c>
      <c r="L107" s="662">
        <v>1.0092081031307552</v>
      </c>
      <c r="M107" s="662">
        <v>1096</v>
      </c>
      <c r="N107" s="665"/>
      <c r="O107" s="665"/>
      <c r="P107" s="678"/>
      <c r="Q107" s="666"/>
    </row>
    <row r="108" spans="1:17" ht="14.4" customHeight="1" x14ac:dyDescent="0.3">
      <c r="A108" s="661" t="s">
        <v>6941</v>
      </c>
      <c r="B108" s="662" t="s">
        <v>602</v>
      </c>
      <c r="C108" s="662" t="s">
        <v>6968</v>
      </c>
      <c r="D108" s="662" t="s">
        <v>7026</v>
      </c>
      <c r="E108" s="662" t="s">
        <v>7027</v>
      </c>
      <c r="F108" s="665">
        <v>78</v>
      </c>
      <c r="G108" s="665">
        <v>6318</v>
      </c>
      <c r="H108" s="662">
        <v>1</v>
      </c>
      <c r="I108" s="662">
        <v>81</v>
      </c>
      <c r="J108" s="665">
        <v>27</v>
      </c>
      <c r="K108" s="665">
        <v>2213</v>
      </c>
      <c r="L108" s="662">
        <v>0.35026907249129469</v>
      </c>
      <c r="M108" s="662">
        <v>81.962962962962962</v>
      </c>
      <c r="N108" s="665">
        <v>81</v>
      </c>
      <c r="O108" s="665">
        <v>6642</v>
      </c>
      <c r="P108" s="678">
        <v>1.0512820512820513</v>
      </c>
      <c r="Q108" s="666">
        <v>82</v>
      </c>
    </row>
    <row r="109" spans="1:17" ht="14.4" customHeight="1" x14ac:dyDescent="0.3">
      <c r="A109" s="661" t="s">
        <v>6941</v>
      </c>
      <c r="B109" s="662" t="s">
        <v>602</v>
      </c>
      <c r="C109" s="662" t="s">
        <v>6968</v>
      </c>
      <c r="D109" s="662" t="s">
        <v>7095</v>
      </c>
      <c r="E109" s="662" t="s">
        <v>7096</v>
      </c>
      <c r="F109" s="665">
        <v>1</v>
      </c>
      <c r="G109" s="665">
        <v>141</v>
      </c>
      <c r="H109" s="662">
        <v>1</v>
      </c>
      <c r="I109" s="662">
        <v>141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6941</v>
      </c>
      <c r="B110" s="662" t="s">
        <v>602</v>
      </c>
      <c r="C110" s="662" t="s">
        <v>6968</v>
      </c>
      <c r="D110" s="662" t="s">
        <v>7045</v>
      </c>
      <c r="E110" s="662" t="s">
        <v>7046</v>
      </c>
      <c r="F110" s="665">
        <v>4</v>
      </c>
      <c r="G110" s="665">
        <v>344</v>
      </c>
      <c r="H110" s="662">
        <v>1</v>
      </c>
      <c r="I110" s="662">
        <v>86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6941</v>
      </c>
      <c r="B111" s="662" t="s">
        <v>602</v>
      </c>
      <c r="C111" s="662" t="s">
        <v>6968</v>
      </c>
      <c r="D111" s="662" t="s">
        <v>7097</v>
      </c>
      <c r="E111" s="662" t="s">
        <v>7098</v>
      </c>
      <c r="F111" s="665">
        <v>1</v>
      </c>
      <c r="G111" s="665">
        <v>431</v>
      </c>
      <c r="H111" s="662">
        <v>1</v>
      </c>
      <c r="I111" s="662">
        <v>431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6941</v>
      </c>
      <c r="B112" s="662" t="s">
        <v>602</v>
      </c>
      <c r="C112" s="662" t="s">
        <v>6968</v>
      </c>
      <c r="D112" s="662" t="s">
        <v>7049</v>
      </c>
      <c r="E112" s="662" t="s">
        <v>7050</v>
      </c>
      <c r="F112" s="665">
        <v>36</v>
      </c>
      <c r="G112" s="665">
        <v>24984</v>
      </c>
      <c r="H112" s="662">
        <v>1</v>
      </c>
      <c r="I112" s="662">
        <v>694</v>
      </c>
      <c r="J112" s="665">
        <v>10</v>
      </c>
      <c r="K112" s="665">
        <v>7010</v>
      </c>
      <c r="L112" s="662">
        <v>0.28057957092539226</v>
      </c>
      <c r="M112" s="662">
        <v>701</v>
      </c>
      <c r="N112" s="665">
        <v>46</v>
      </c>
      <c r="O112" s="665">
        <v>32384</v>
      </c>
      <c r="P112" s="678">
        <v>1.2961895613192442</v>
      </c>
      <c r="Q112" s="666">
        <v>704</v>
      </c>
    </row>
    <row r="113" spans="1:17" ht="14.4" customHeight="1" x14ac:dyDescent="0.3">
      <c r="A113" s="661" t="s">
        <v>6941</v>
      </c>
      <c r="B113" s="662" t="s">
        <v>602</v>
      </c>
      <c r="C113" s="662" t="s">
        <v>6968</v>
      </c>
      <c r="D113" s="662" t="s">
        <v>7055</v>
      </c>
      <c r="E113" s="662" t="s">
        <v>7056</v>
      </c>
      <c r="F113" s="665">
        <v>1</v>
      </c>
      <c r="G113" s="665">
        <v>196</v>
      </c>
      <c r="H113" s="662">
        <v>1</v>
      </c>
      <c r="I113" s="662">
        <v>196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6941</v>
      </c>
      <c r="B114" s="662" t="s">
        <v>602</v>
      </c>
      <c r="C114" s="662" t="s">
        <v>6968</v>
      </c>
      <c r="D114" s="662" t="s">
        <v>7059</v>
      </c>
      <c r="E114" s="662" t="s">
        <v>7060</v>
      </c>
      <c r="F114" s="665">
        <v>4</v>
      </c>
      <c r="G114" s="665">
        <v>5108</v>
      </c>
      <c r="H114" s="662">
        <v>1</v>
      </c>
      <c r="I114" s="662">
        <v>1277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6941</v>
      </c>
      <c r="B115" s="662" t="s">
        <v>602</v>
      </c>
      <c r="C115" s="662" t="s">
        <v>6968</v>
      </c>
      <c r="D115" s="662" t="s">
        <v>7063</v>
      </c>
      <c r="E115" s="662" t="s">
        <v>7064</v>
      </c>
      <c r="F115" s="665">
        <v>11</v>
      </c>
      <c r="G115" s="665">
        <v>5280</v>
      </c>
      <c r="H115" s="662">
        <v>1</v>
      </c>
      <c r="I115" s="662">
        <v>480</v>
      </c>
      <c r="J115" s="665">
        <v>2</v>
      </c>
      <c r="K115" s="665">
        <v>970</v>
      </c>
      <c r="L115" s="662">
        <v>0.18371212121212122</v>
      </c>
      <c r="M115" s="662">
        <v>485</v>
      </c>
      <c r="N115" s="665">
        <v>20</v>
      </c>
      <c r="O115" s="665">
        <v>9740</v>
      </c>
      <c r="P115" s="678">
        <v>1.8446969696969697</v>
      </c>
      <c r="Q115" s="666">
        <v>487</v>
      </c>
    </row>
    <row r="116" spans="1:17" ht="14.4" customHeight="1" x14ac:dyDescent="0.3">
      <c r="A116" s="661" t="s">
        <v>6941</v>
      </c>
      <c r="B116" s="662" t="s">
        <v>602</v>
      </c>
      <c r="C116" s="662" t="s">
        <v>6968</v>
      </c>
      <c r="D116" s="662" t="s">
        <v>7099</v>
      </c>
      <c r="E116" s="662" t="s">
        <v>7100</v>
      </c>
      <c r="F116" s="665">
        <v>1</v>
      </c>
      <c r="G116" s="665">
        <v>3499</v>
      </c>
      <c r="H116" s="662">
        <v>1</v>
      </c>
      <c r="I116" s="662">
        <v>3499</v>
      </c>
      <c r="J116" s="665"/>
      <c r="K116" s="665"/>
      <c r="L116" s="662"/>
      <c r="M116" s="662"/>
      <c r="N116" s="665">
        <v>16</v>
      </c>
      <c r="O116" s="665">
        <v>56560</v>
      </c>
      <c r="P116" s="678">
        <v>16.164618462417835</v>
      </c>
      <c r="Q116" s="666">
        <v>3535</v>
      </c>
    </row>
    <row r="117" spans="1:17" ht="14.4" customHeight="1" x14ac:dyDescent="0.3">
      <c r="A117" s="661" t="s">
        <v>6941</v>
      </c>
      <c r="B117" s="662" t="s">
        <v>602</v>
      </c>
      <c r="C117" s="662" t="s">
        <v>6968</v>
      </c>
      <c r="D117" s="662" t="s">
        <v>7101</v>
      </c>
      <c r="E117" s="662" t="s">
        <v>7102</v>
      </c>
      <c r="F117" s="665">
        <v>3</v>
      </c>
      <c r="G117" s="665">
        <v>1452</v>
      </c>
      <c r="H117" s="662">
        <v>1</v>
      </c>
      <c r="I117" s="662">
        <v>484</v>
      </c>
      <c r="J117" s="665">
        <v>1</v>
      </c>
      <c r="K117" s="665">
        <v>489</v>
      </c>
      <c r="L117" s="662">
        <v>0.33677685950413222</v>
      </c>
      <c r="M117" s="662">
        <v>489</v>
      </c>
      <c r="N117" s="665">
        <v>5</v>
      </c>
      <c r="O117" s="665">
        <v>2455</v>
      </c>
      <c r="P117" s="678">
        <v>1.690771349862259</v>
      </c>
      <c r="Q117" s="666">
        <v>491</v>
      </c>
    </row>
    <row r="118" spans="1:17" ht="14.4" customHeight="1" x14ac:dyDescent="0.3">
      <c r="A118" s="661" t="s">
        <v>6941</v>
      </c>
      <c r="B118" s="662" t="s">
        <v>602</v>
      </c>
      <c r="C118" s="662" t="s">
        <v>6968</v>
      </c>
      <c r="D118" s="662" t="s">
        <v>7103</v>
      </c>
      <c r="E118" s="662" t="s">
        <v>7104</v>
      </c>
      <c r="F118" s="665"/>
      <c r="G118" s="665"/>
      <c r="H118" s="662"/>
      <c r="I118" s="662"/>
      <c r="J118" s="665">
        <v>1</v>
      </c>
      <c r="K118" s="665">
        <v>859</v>
      </c>
      <c r="L118" s="662"/>
      <c r="M118" s="662">
        <v>859</v>
      </c>
      <c r="N118" s="665"/>
      <c r="O118" s="665"/>
      <c r="P118" s="678"/>
      <c r="Q118" s="666"/>
    </row>
    <row r="119" spans="1:17" ht="14.4" customHeight="1" x14ac:dyDescent="0.3">
      <c r="A119" s="661" t="s">
        <v>6941</v>
      </c>
      <c r="B119" s="662" t="s">
        <v>602</v>
      </c>
      <c r="C119" s="662" t="s">
        <v>6968</v>
      </c>
      <c r="D119" s="662" t="s">
        <v>7105</v>
      </c>
      <c r="E119" s="662" t="s">
        <v>7106</v>
      </c>
      <c r="F119" s="665">
        <v>2</v>
      </c>
      <c r="G119" s="665">
        <v>622</v>
      </c>
      <c r="H119" s="662">
        <v>1</v>
      </c>
      <c r="I119" s="662">
        <v>311</v>
      </c>
      <c r="J119" s="665">
        <v>1</v>
      </c>
      <c r="K119" s="665">
        <v>316</v>
      </c>
      <c r="L119" s="662">
        <v>0.50803858520900325</v>
      </c>
      <c r="M119" s="662">
        <v>316</v>
      </c>
      <c r="N119" s="665"/>
      <c r="O119" s="665"/>
      <c r="P119" s="678"/>
      <c r="Q119" s="666"/>
    </row>
    <row r="120" spans="1:17" ht="14.4" customHeight="1" x14ac:dyDescent="0.3">
      <c r="A120" s="661" t="s">
        <v>6941</v>
      </c>
      <c r="B120" s="662" t="s">
        <v>602</v>
      </c>
      <c r="C120" s="662" t="s">
        <v>6968</v>
      </c>
      <c r="D120" s="662" t="s">
        <v>7107</v>
      </c>
      <c r="E120" s="662" t="s">
        <v>7108</v>
      </c>
      <c r="F120" s="665">
        <v>2</v>
      </c>
      <c r="G120" s="665">
        <v>3292</v>
      </c>
      <c r="H120" s="662">
        <v>1</v>
      </c>
      <c r="I120" s="662">
        <v>1646</v>
      </c>
      <c r="J120" s="665">
        <v>1</v>
      </c>
      <c r="K120" s="665">
        <v>1662</v>
      </c>
      <c r="L120" s="662">
        <v>0.50486026731470235</v>
      </c>
      <c r="M120" s="662">
        <v>1662</v>
      </c>
      <c r="N120" s="665">
        <v>1</v>
      </c>
      <c r="O120" s="665">
        <v>1668</v>
      </c>
      <c r="P120" s="678">
        <v>0.50668286755771563</v>
      </c>
      <c r="Q120" s="666">
        <v>1668</v>
      </c>
    </row>
    <row r="121" spans="1:17" ht="14.4" customHeight="1" x14ac:dyDescent="0.3">
      <c r="A121" s="661" t="s">
        <v>6941</v>
      </c>
      <c r="B121" s="662" t="s">
        <v>602</v>
      </c>
      <c r="C121" s="662" t="s">
        <v>6968</v>
      </c>
      <c r="D121" s="662" t="s">
        <v>7073</v>
      </c>
      <c r="E121" s="662" t="s">
        <v>7074</v>
      </c>
      <c r="F121" s="665">
        <v>1</v>
      </c>
      <c r="G121" s="665">
        <v>2489</v>
      </c>
      <c r="H121" s="662">
        <v>1</v>
      </c>
      <c r="I121" s="662">
        <v>2489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6941</v>
      </c>
      <c r="B122" s="662" t="s">
        <v>602</v>
      </c>
      <c r="C122" s="662" t="s">
        <v>6968</v>
      </c>
      <c r="D122" s="662" t="s">
        <v>7109</v>
      </c>
      <c r="E122" s="662" t="s">
        <v>7110</v>
      </c>
      <c r="F122" s="665">
        <v>2</v>
      </c>
      <c r="G122" s="665">
        <v>1646</v>
      </c>
      <c r="H122" s="662">
        <v>1</v>
      </c>
      <c r="I122" s="662">
        <v>823</v>
      </c>
      <c r="J122" s="665"/>
      <c r="K122" s="665"/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6941</v>
      </c>
      <c r="B123" s="662" t="s">
        <v>602</v>
      </c>
      <c r="C123" s="662" t="s">
        <v>6968</v>
      </c>
      <c r="D123" s="662" t="s">
        <v>7111</v>
      </c>
      <c r="E123" s="662" t="s">
        <v>7112</v>
      </c>
      <c r="F123" s="665">
        <v>1</v>
      </c>
      <c r="G123" s="665">
        <v>0</v>
      </c>
      <c r="H123" s="662"/>
      <c r="I123" s="662">
        <v>0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6941</v>
      </c>
      <c r="B124" s="662" t="s">
        <v>602</v>
      </c>
      <c r="C124" s="662" t="s">
        <v>6968</v>
      </c>
      <c r="D124" s="662" t="s">
        <v>7113</v>
      </c>
      <c r="E124" s="662" t="s">
        <v>7114</v>
      </c>
      <c r="F124" s="665">
        <v>1</v>
      </c>
      <c r="G124" s="665">
        <v>457</v>
      </c>
      <c r="H124" s="662">
        <v>1</v>
      </c>
      <c r="I124" s="662">
        <v>457</v>
      </c>
      <c r="J124" s="665"/>
      <c r="K124" s="665"/>
      <c r="L124" s="662"/>
      <c r="M124" s="662"/>
      <c r="N124" s="665"/>
      <c r="O124" s="665"/>
      <c r="P124" s="678"/>
      <c r="Q124" s="666"/>
    </row>
    <row r="125" spans="1:17" ht="14.4" customHeight="1" x14ac:dyDescent="0.3">
      <c r="A125" s="661" t="s">
        <v>6941</v>
      </c>
      <c r="B125" s="662" t="s">
        <v>602</v>
      </c>
      <c r="C125" s="662" t="s">
        <v>6968</v>
      </c>
      <c r="D125" s="662" t="s">
        <v>7115</v>
      </c>
      <c r="E125" s="662" t="s">
        <v>7116</v>
      </c>
      <c r="F125" s="665">
        <v>2</v>
      </c>
      <c r="G125" s="665">
        <v>2050</v>
      </c>
      <c r="H125" s="662">
        <v>1</v>
      </c>
      <c r="I125" s="662">
        <v>1025</v>
      </c>
      <c r="J125" s="665"/>
      <c r="K125" s="665"/>
      <c r="L125" s="662"/>
      <c r="M125" s="662"/>
      <c r="N125" s="665"/>
      <c r="O125" s="665"/>
      <c r="P125" s="678"/>
      <c r="Q125" s="666"/>
    </row>
    <row r="126" spans="1:17" ht="14.4" customHeight="1" x14ac:dyDescent="0.3">
      <c r="A126" s="661" t="s">
        <v>6941</v>
      </c>
      <c r="B126" s="662" t="s">
        <v>602</v>
      </c>
      <c r="C126" s="662" t="s">
        <v>6968</v>
      </c>
      <c r="D126" s="662" t="s">
        <v>7117</v>
      </c>
      <c r="E126" s="662" t="s">
        <v>7118</v>
      </c>
      <c r="F126" s="665"/>
      <c r="G126" s="665"/>
      <c r="H126" s="662"/>
      <c r="I126" s="662"/>
      <c r="J126" s="665">
        <v>1</v>
      </c>
      <c r="K126" s="665">
        <v>1125</v>
      </c>
      <c r="L126" s="662"/>
      <c r="M126" s="662">
        <v>1125</v>
      </c>
      <c r="N126" s="665"/>
      <c r="O126" s="665"/>
      <c r="P126" s="678"/>
      <c r="Q126" s="666"/>
    </row>
    <row r="127" spans="1:17" ht="14.4" customHeight="1" x14ac:dyDescent="0.3">
      <c r="A127" s="661" t="s">
        <v>7119</v>
      </c>
      <c r="B127" s="662" t="s">
        <v>596</v>
      </c>
      <c r="C127" s="662" t="s">
        <v>6968</v>
      </c>
      <c r="D127" s="662" t="s">
        <v>7000</v>
      </c>
      <c r="E127" s="662" t="s">
        <v>7001</v>
      </c>
      <c r="F127" s="665">
        <v>1</v>
      </c>
      <c r="G127" s="665">
        <v>232</v>
      </c>
      <c r="H127" s="662">
        <v>1</v>
      </c>
      <c r="I127" s="662">
        <v>232</v>
      </c>
      <c r="J127" s="665"/>
      <c r="K127" s="665"/>
      <c r="L127" s="662"/>
      <c r="M127" s="662"/>
      <c r="N127" s="665"/>
      <c r="O127" s="665"/>
      <c r="P127" s="678"/>
      <c r="Q127" s="666"/>
    </row>
    <row r="128" spans="1:17" ht="14.4" customHeight="1" x14ac:dyDescent="0.3">
      <c r="A128" s="661" t="s">
        <v>7119</v>
      </c>
      <c r="B128" s="662" t="s">
        <v>596</v>
      </c>
      <c r="C128" s="662" t="s">
        <v>6968</v>
      </c>
      <c r="D128" s="662" t="s">
        <v>7024</v>
      </c>
      <c r="E128" s="662" t="s">
        <v>7025</v>
      </c>
      <c r="F128" s="665"/>
      <c r="G128" s="665"/>
      <c r="H128" s="662"/>
      <c r="I128" s="662"/>
      <c r="J128" s="665">
        <v>1</v>
      </c>
      <c r="K128" s="665">
        <v>36</v>
      </c>
      <c r="L128" s="662"/>
      <c r="M128" s="662">
        <v>36</v>
      </c>
      <c r="N128" s="665"/>
      <c r="O128" s="665"/>
      <c r="P128" s="678"/>
      <c r="Q128" s="666"/>
    </row>
    <row r="129" spans="1:17" ht="14.4" customHeight="1" x14ac:dyDescent="0.3">
      <c r="A129" s="661" t="s">
        <v>7119</v>
      </c>
      <c r="B129" s="662" t="s">
        <v>602</v>
      </c>
      <c r="C129" s="662" t="s">
        <v>6968</v>
      </c>
      <c r="D129" s="662" t="s">
        <v>7000</v>
      </c>
      <c r="E129" s="662" t="s">
        <v>7001</v>
      </c>
      <c r="F129" s="665">
        <v>3</v>
      </c>
      <c r="G129" s="665">
        <v>696</v>
      </c>
      <c r="H129" s="662">
        <v>1</v>
      </c>
      <c r="I129" s="662">
        <v>232</v>
      </c>
      <c r="J129" s="665"/>
      <c r="K129" s="665"/>
      <c r="L129" s="662"/>
      <c r="M129" s="662"/>
      <c r="N129" s="665">
        <v>8</v>
      </c>
      <c r="O129" s="665">
        <v>1880</v>
      </c>
      <c r="P129" s="678">
        <v>2.7011494252873565</v>
      </c>
      <c r="Q129" s="666">
        <v>235</v>
      </c>
    </row>
    <row r="130" spans="1:17" ht="14.4" customHeight="1" x14ac:dyDescent="0.3">
      <c r="A130" s="661" t="s">
        <v>7119</v>
      </c>
      <c r="B130" s="662" t="s">
        <v>602</v>
      </c>
      <c r="C130" s="662" t="s">
        <v>6968</v>
      </c>
      <c r="D130" s="662" t="s">
        <v>7012</v>
      </c>
      <c r="E130" s="662" t="s">
        <v>7013</v>
      </c>
      <c r="F130" s="665">
        <v>1</v>
      </c>
      <c r="G130" s="665">
        <v>155</v>
      </c>
      <c r="H130" s="662">
        <v>1</v>
      </c>
      <c r="I130" s="662">
        <v>155</v>
      </c>
      <c r="J130" s="665">
        <v>1</v>
      </c>
      <c r="K130" s="665">
        <v>156</v>
      </c>
      <c r="L130" s="662">
        <v>1.0064516129032257</v>
      </c>
      <c r="M130" s="662">
        <v>156</v>
      </c>
      <c r="N130" s="665">
        <v>3</v>
      </c>
      <c r="O130" s="665">
        <v>471</v>
      </c>
      <c r="P130" s="678">
        <v>3.0387096774193547</v>
      </c>
      <c r="Q130" s="666">
        <v>157</v>
      </c>
    </row>
    <row r="131" spans="1:17" ht="14.4" customHeight="1" x14ac:dyDescent="0.3">
      <c r="A131" s="661" t="s">
        <v>7119</v>
      </c>
      <c r="B131" s="662" t="s">
        <v>602</v>
      </c>
      <c r="C131" s="662" t="s">
        <v>6968</v>
      </c>
      <c r="D131" s="662" t="s">
        <v>7016</v>
      </c>
      <c r="E131" s="662" t="s">
        <v>7017</v>
      </c>
      <c r="F131" s="665">
        <v>2</v>
      </c>
      <c r="G131" s="665">
        <v>0</v>
      </c>
      <c r="H131" s="662"/>
      <c r="I131" s="662">
        <v>0</v>
      </c>
      <c r="J131" s="665"/>
      <c r="K131" s="665"/>
      <c r="L131" s="662"/>
      <c r="M131" s="662"/>
      <c r="N131" s="665">
        <v>8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7119</v>
      </c>
      <c r="B132" s="662" t="s">
        <v>602</v>
      </c>
      <c r="C132" s="662" t="s">
        <v>6968</v>
      </c>
      <c r="D132" s="662" t="s">
        <v>7026</v>
      </c>
      <c r="E132" s="662" t="s">
        <v>7027</v>
      </c>
      <c r="F132" s="665">
        <v>1</v>
      </c>
      <c r="G132" s="665">
        <v>81</v>
      </c>
      <c r="H132" s="662">
        <v>1</v>
      </c>
      <c r="I132" s="662">
        <v>81</v>
      </c>
      <c r="J132" s="665">
        <v>1</v>
      </c>
      <c r="K132" s="665">
        <v>82</v>
      </c>
      <c r="L132" s="662">
        <v>1.0123456790123457</v>
      </c>
      <c r="M132" s="662">
        <v>82</v>
      </c>
      <c r="N132" s="665">
        <v>2</v>
      </c>
      <c r="O132" s="665">
        <v>164</v>
      </c>
      <c r="P132" s="678">
        <v>2.0246913580246915</v>
      </c>
      <c r="Q132" s="666">
        <v>82</v>
      </c>
    </row>
    <row r="133" spans="1:17" ht="14.4" customHeight="1" x14ac:dyDescent="0.3">
      <c r="A133" s="661" t="s">
        <v>7119</v>
      </c>
      <c r="B133" s="662" t="s">
        <v>602</v>
      </c>
      <c r="C133" s="662" t="s">
        <v>6968</v>
      </c>
      <c r="D133" s="662" t="s">
        <v>7063</v>
      </c>
      <c r="E133" s="662" t="s">
        <v>7064</v>
      </c>
      <c r="F133" s="665">
        <v>1</v>
      </c>
      <c r="G133" s="665">
        <v>480</v>
      </c>
      <c r="H133" s="662">
        <v>1</v>
      </c>
      <c r="I133" s="662">
        <v>480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thickBot="1" x14ac:dyDescent="0.35">
      <c r="A134" s="667" t="s">
        <v>7120</v>
      </c>
      <c r="B134" s="668" t="s">
        <v>596</v>
      </c>
      <c r="C134" s="668" t="s">
        <v>6968</v>
      </c>
      <c r="D134" s="668" t="s">
        <v>7000</v>
      </c>
      <c r="E134" s="668" t="s">
        <v>7001</v>
      </c>
      <c r="F134" s="671"/>
      <c r="G134" s="671"/>
      <c r="H134" s="668"/>
      <c r="I134" s="668"/>
      <c r="J134" s="671"/>
      <c r="K134" s="671"/>
      <c r="L134" s="668"/>
      <c r="M134" s="668"/>
      <c r="N134" s="671">
        <v>1</v>
      </c>
      <c r="O134" s="671">
        <v>235</v>
      </c>
      <c r="P134" s="679"/>
      <c r="Q134" s="672">
        <v>235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30654262</v>
      </c>
      <c r="C3" s="351">
        <f t="shared" ref="C3:R3" si="0">SUBTOTAL(9,C6:C1048576)</f>
        <v>20</v>
      </c>
      <c r="D3" s="351">
        <f t="shared" si="0"/>
        <v>30728172</v>
      </c>
      <c r="E3" s="351">
        <f t="shared" si="0"/>
        <v>40.223866216515646</v>
      </c>
      <c r="F3" s="351">
        <f t="shared" si="0"/>
        <v>30479794.969999991</v>
      </c>
      <c r="G3" s="354">
        <f>IF(B3&lt;&gt;0,F3/B3,"")</f>
        <v>0.99430855552810216</v>
      </c>
      <c r="H3" s="350">
        <f t="shared" si="0"/>
        <v>41577938.880000077</v>
      </c>
      <c r="I3" s="351">
        <f t="shared" si="0"/>
        <v>2</v>
      </c>
      <c r="J3" s="351">
        <f t="shared" si="0"/>
        <v>46496253.410000026</v>
      </c>
      <c r="K3" s="351">
        <f t="shared" si="0"/>
        <v>1.1183136423854685</v>
      </c>
      <c r="L3" s="351">
        <f t="shared" si="0"/>
        <v>48320968.909999982</v>
      </c>
      <c r="M3" s="352">
        <f>IF(H3&lt;&gt;0,L3/H3,"")</f>
        <v>1.1621780735562977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7122</v>
      </c>
      <c r="B6" s="790">
        <v>2366</v>
      </c>
      <c r="C6" s="737">
        <v>1</v>
      </c>
      <c r="D6" s="790">
        <v>1208</v>
      </c>
      <c r="E6" s="737">
        <v>0.5105663567202029</v>
      </c>
      <c r="F6" s="790">
        <v>981</v>
      </c>
      <c r="G6" s="742">
        <v>0.41462383770076078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7123</v>
      </c>
      <c r="B7" s="791">
        <v>1817</v>
      </c>
      <c r="C7" s="662">
        <v>1</v>
      </c>
      <c r="D7" s="791">
        <v>5926</v>
      </c>
      <c r="E7" s="662">
        <v>3.2614199229499174</v>
      </c>
      <c r="F7" s="791">
        <v>2120</v>
      </c>
      <c r="G7" s="678">
        <v>1.1667583929554211</v>
      </c>
      <c r="H7" s="791"/>
      <c r="I7" s="662"/>
      <c r="J7" s="791">
        <v>17.64</v>
      </c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7124</v>
      </c>
      <c r="B8" s="791">
        <v>6803</v>
      </c>
      <c r="C8" s="662">
        <v>1</v>
      </c>
      <c r="D8" s="791">
        <v>9382</v>
      </c>
      <c r="E8" s="662">
        <v>1.3790974570042629</v>
      </c>
      <c r="F8" s="791">
        <v>7195.66</v>
      </c>
      <c r="G8" s="678">
        <v>1.057718653535205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7125</v>
      </c>
      <c r="B9" s="791">
        <v>1129</v>
      </c>
      <c r="C9" s="662">
        <v>1</v>
      </c>
      <c r="D9" s="791">
        <v>503</v>
      </c>
      <c r="E9" s="662">
        <v>0.44552701505757308</v>
      </c>
      <c r="F9" s="791">
        <v>827</v>
      </c>
      <c r="G9" s="678">
        <v>0.73250664304694424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7126</v>
      </c>
      <c r="B10" s="791">
        <v>116</v>
      </c>
      <c r="C10" s="662">
        <v>1</v>
      </c>
      <c r="D10" s="791"/>
      <c r="E10" s="662"/>
      <c r="F10" s="791">
        <v>738.32999999999993</v>
      </c>
      <c r="G10" s="678">
        <v>6.3649137931034474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7127</v>
      </c>
      <c r="B11" s="791"/>
      <c r="C11" s="662"/>
      <c r="D11" s="791">
        <v>306</v>
      </c>
      <c r="E11" s="662"/>
      <c r="F11" s="791">
        <v>388</v>
      </c>
      <c r="G11" s="678"/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7128</v>
      </c>
      <c r="B12" s="791">
        <v>1538</v>
      </c>
      <c r="C12" s="662">
        <v>1</v>
      </c>
      <c r="D12" s="791">
        <v>387</v>
      </c>
      <c r="E12" s="662">
        <v>0.25162548764629389</v>
      </c>
      <c r="F12" s="791"/>
      <c r="G12" s="678"/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7129</v>
      </c>
      <c r="B13" s="791">
        <v>928</v>
      </c>
      <c r="C13" s="662">
        <v>1</v>
      </c>
      <c r="D13" s="791">
        <v>232</v>
      </c>
      <c r="E13" s="662">
        <v>0.25</v>
      </c>
      <c r="F13" s="791">
        <v>623</v>
      </c>
      <c r="G13" s="678">
        <v>0.67133620689655171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7130</v>
      </c>
      <c r="B14" s="791"/>
      <c r="C14" s="662"/>
      <c r="D14" s="791">
        <v>1439</v>
      </c>
      <c r="E14" s="662"/>
      <c r="F14" s="791">
        <v>235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7131</v>
      </c>
      <c r="B15" s="791">
        <v>23385</v>
      </c>
      <c r="C15" s="662">
        <v>1</v>
      </c>
      <c r="D15" s="791">
        <v>19892</v>
      </c>
      <c r="E15" s="662">
        <v>0.85063074620483214</v>
      </c>
      <c r="F15" s="791">
        <v>14431</v>
      </c>
      <c r="G15" s="678">
        <v>0.61710498182595686</v>
      </c>
      <c r="H15" s="791">
        <v>841</v>
      </c>
      <c r="I15" s="662">
        <v>1</v>
      </c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2719</v>
      </c>
      <c r="B16" s="791">
        <v>30593426</v>
      </c>
      <c r="C16" s="662">
        <v>1</v>
      </c>
      <c r="D16" s="791">
        <v>30648021</v>
      </c>
      <c r="E16" s="662">
        <v>1.0017845337099545</v>
      </c>
      <c r="F16" s="791">
        <v>30421966.329999998</v>
      </c>
      <c r="G16" s="678">
        <v>0.994395538767054</v>
      </c>
      <c r="H16" s="791">
        <v>41577097.880000077</v>
      </c>
      <c r="I16" s="662">
        <v>1</v>
      </c>
      <c r="J16" s="791">
        <v>46496235.770000026</v>
      </c>
      <c r="K16" s="662">
        <v>1.1183136423854685</v>
      </c>
      <c r="L16" s="791">
        <v>48320968.909999982</v>
      </c>
      <c r="M16" s="678">
        <v>1.1622015814923898</v>
      </c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7132</v>
      </c>
      <c r="B17" s="791"/>
      <c r="C17" s="662"/>
      <c r="D17" s="791">
        <v>977</v>
      </c>
      <c r="E17" s="662"/>
      <c r="F17" s="791">
        <v>588</v>
      </c>
      <c r="G17" s="678"/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7133</v>
      </c>
      <c r="B18" s="791">
        <v>468</v>
      </c>
      <c r="C18" s="662">
        <v>1</v>
      </c>
      <c r="D18" s="791">
        <v>592</v>
      </c>
      <c r="E18" s="662">
        <v>1.2649572649572649</v>
      </c>
      <c r="F18" s="791">
        <v>118</v>
      </c>
      <c r="G18" s="678">
        <v>0.25213675213675213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7134</v>
      </c>
      <c r="B19" s="791">
        <v>2096</v>
      </c>
      <c r="C19" s="662">
        <v>1</v>
      </c>
      <c r="D19" s="791">
        <v>5105</v>
      </c>
      <c r="E19" s="662">
        <v>2.4355916030534353</v>
      </c>
      <c r="F19" s="791">
        <v>2475</v>
      </c>
      <c r="G19" s="678">
        <v>1.1808206106870229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7135</v>
      </c>
      <c r="B20" s="791">
        <v>7584</v>
      </c>
      <c r="C20" s="662">
        <v>1</v>
      </c>
      <c r="D20" s="791">
        <v>7419</v>
      </c>
      <c r="E20" s="662">
        <v>0.978243670886076</v>
      </c>
      <c r="F20" s="791">
        <v>8901</v>
      </c>
      <c r="G20" s="678">
        <v>1.1736550632911393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7136</v>
      </c>
      <c r="B21" s="791"/>
      <c r="C21" s="662"/>
      <c r="D21" s="791">
        <v>468</v>
      </c>
      <c r="E21" s="662"/>
      <c r="F21" s="791">
        <v>386.33</v>
      </c>
      <c r="G21" s="678"/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7137</v>
      </c>
      <c r="B22" s="791">
        <v>1237</v>
      </c>
      <c r="C22" s="662">
        <v>1</v>
      </c>
      <c r="D22" s="791">
        <v>2472</v>
      </c>
      <c r="E22" s="662">
        <v>1.9983831851253031</v>
      </c>
      <c r="F22" s="791">
        <v>2203.33</v>
      </c>
      <c r="G22" s="678">
        <v>1.7811883589329021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7138</v>
      </c>
      <c r="B23" s="791">
        <v>464</v>
      </c>
      <c r="C23" s="662">
        <v>1</v>
      </c>
      <c r="D23" s="791">
        <v>4827</v>
      </c>
      <c r="E23" s="662">
        <v>10.40301724137931</v>
      </c>
      <c r="F23" s="791">
        <v>823</v>
      </c>
      <c r="G23" s="678">
        <v>1.7737068965517242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7139</v>
      </c>
      <c r="B24" s="791"/>
      <c r="C24" s="662"/>
      <c r="D24" s="791">
        <v>466</v>
      </c>
      <c r="E24" s="662"/>
      <c r="F24" s="791">
        <v>474</v>
      </c>
      <c r="G24" s="678"/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7140</v>
      </c>
      <c r="B25" s="791">
        <v>6175</v>
      </c>
      <c r="C25" s="662">
        <v>1</v>
      </c>
      <c r="D25" s="791">
        <v>6822</v>
      </c>
      <c r="E25" s="662">
        <v>1.1047773279352227</v>
      </c>
      <c r="F25" s="791">
        <v>6203.66</v>
      </c>
      <c r="G25" s="678">
        <v>1.0046412955465587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7141</v>
      </c>
      <c r="B26" s="791">
        <v>2367</v>
      </c>
      <c r="C26" s="662">
        <v>1</v>
      </c>
      <c r="D26" s="791">
        <v>6328</v>
      </c>
      <c r="E26" s="662">
        <v>2.6734262779890154</v>
      </c>
      <c r="F26" s="791">
        <v>3966.33</v>
      </c>
      <c r="G26" s="678">
        <v>1.675678073510773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7142</v>
      </c>
      <c r="B27" s="791">
        <v>866</v>
      </c>
      <c r="C27" s="662">
        <v>1</v>
      </c>
      <c r="D27" s="791">
        <v>586</v>
      </c>
      <c r="E27" s="662">
        <v>0.67667436489607391</v>
      </c>
      <c r="F27" s="791">
        <v>659</v>
      </c>
      <c r="G27" s="678">
        <v>0.76096997690531176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7143</v>
      </c>
      <c r="B28" s="791">
        <v>1001</v>
      </c>
      <c r="C28" s="662">
        <v>1</v>
      </c>
      <c r="D28" s="791">
        <v>2362</v>
      </c>
      <c r="E28" s="662">
        <v>2.3596403596403595</v>
      </c>
      <c r="F28" s="791">
        <v>2429</v>
      </c>
      <c r="G28" s="678">
        <v>2.4265734265734267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7144</v>
      </c>
      <c r="B29" s="791">
        <v>196</v>
      </c>
      <c r="C29" s="662">
        <v>1</v>
      </c>
      <c r="D29" s="791">
        <v>116</v>
      </c>
      <c r="E29" s="662">
        <v>0.59183673469387754</v>
      </c>
      <c r="F29" s="791">
        <v>357</v>
      </c>
      <c r="G29" s="678">
        <v>1.8214285714285714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thickBot="1" x14ac:dyDescent="0.35">
      <c r="A30" s="793" t="s">
        <v>7145</v>
      </c>
      <c r="B30" s="792">
        <v>300</v>
      </c>
      <c r="C30" s="668">
        <v>1</v>
      </c>
      <c r="D30" s="792">
        <v>2336</v>
      </c>
      <c r="E30" s="668">
        <v>7.7866666666666671</v>
      </c>
      <c r="F30" s="792">
        <v>706</v>
      </c>
      <c r="G30" s="679">
        <v>2.3533333333333335</v>
      </c>
      <c r="H30" s="792"/>
      <c r="I30" s="668"/>
      <c r="J30" s="792"/>
      <c r="K30" s="668"/>
      <c r="L30" s="792"/>
      <c r="M30" s="679"/>
      <c r="N30" s="792"/>
      <c r="O30" s="668"/>
      <c r="P30" s="792"/>
      <c r="Q30" s="668"/>
      <c r="R30" s="792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8339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43755.630000000005</v>
      </c>
      <c r="G3" s="212">
        <f t="shared" si="0"/>
        <v>72232200.880000025</v>
      </c>
      <c r="H3" s="212"/>
      <c r="I3" s="212"/>
      <c r="J3" s="212">
        <f t="shared" si="0"/>
        <v>34928.67</v>
      </c>
      <c r="K3" s="212">
        <f t="shared" si="0"/>
        <v>77224425.410000071</v>
      </c>
      <c r="L3" s="212"/>
      <c r="M3" s="212"/>
      <c r="N3" s="212">
        <f t="shared" si="0"/>
        <v>35010.259999999995</v>
      </c>
      <c r="O3" s="212">
        <f t="shared" si="0"/>
        <v>78800763.879999965</v>
      </c>
      <c r="P3" s="79">
        <f>IF(G3=0,0,O3/G3)</f>
        <v>1.0909367694736638</v>
      </c>
      <c r="Q3" s="213">
        <f>IF(N3=0,0,O3/N3)</f>
        <v>2250.7905933860525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7146</v>
      </c>
      <c r="B6" s="737" t="s">
        <v>6941</v>
      </c>
      <c r="C6" s="737" t="s">
        <v>6968</v>
      </c>
      <c r="D6" s="737" t="s">
        <v>6979</v>
      </c>
      <c r="E6" s="737" t="s">
        <v>6980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7146</v>
      </c>
      <c r="B7" s="662" t="s">
        <v>6941</v>
      </c>
      <c r="C7" s="662" t="s">
        <v>6968</v>
      </c>
      <c r="D7" s="662" t="s">
        <v>7000</v>
      </c>
      <c r="E7" s="662" t="s">
        <v>7001</v>
      </c>
      <c r="F7" s="665">
        <v>6</v>
      </c>
      <c r="G7" s="665">
        <v>1392</v>
      </c>
      <c r="H7" s="665">
        <v>1</v>
      </c>
      <c r="I7" s="665">
        <v>232</v>
      </c>
      <c r="J7" s="665">
        <v>3</v>
      </c>
      <c r="K7" s="665">
        <v>700</v>
      </c>
      <c r="L7" s="665">
        <v>0.50287356321839083</v>
      </c>
      <c r="M7" s="665">
        <v>233.33333333333334</v>
      </c>
      <c r="N7" s="665">
        <v>1</v>
      </c>
      <c r="O7" s="665">
        <v>235</v>
      </c>
      <c r="P7" s="678">
        <v>0.16882183908045978</v>
      </c>
      <c r="Q7" s="666">
        <v>235</v>
      </c>
    </row>
    <row r="8" spans="1:17" ht="14.4" customHeight="1" x14ac:dyDescent="0.3">
      <c r="A8" s="661" t="s">
        <v>7146</v>
      </c>
      <c r="B8" s="662" t="s">
        <v>6941</v>
      </c>
      <c r="C8" s="662" t="s">
        <v>6968</v>
      </c>
      <c r="D8" s="662" t="s">
        <v>7002</v>
      </c>
      <c r="E8" s="662" t="s">
        <v>7003</v>
      </c>
      <c r="F8" s="665">
        <v>2</v>
      </c>
      <c r="G8" s="665">
        <v>232</v>
      </c>
      <c r="H8" s="665">
        <v>1</v>
      </c>
      <c r="I8" s="665">
        <v>116</v>
      </c>
      <c r="J8" s="665">
        <v>3</v>
      </c>
      <c r="K8" s="665">
        <v>352</v>
      </c>
      <c r="L8" s="665">
        <v>1.5172413793103448</v>
      </c>
      <c r="M8" s="665">
        <v>117.33333333333333</v>
      </c>
      <c r="N8" s="665">
        <v>4</v>
      </c>
      <c r="O8" s="665">
        <v>472</v>
      </c>
      <c r="P8" s="678">
        <v>2.0344827586206895</v>
      </c>
      <c r="Q8" s="666">
        <v>118</v>
      </c>
    </row>
    <row r="9" spans="1:17" ht="14.4" customHeight="1" x14ac:dyDescent="0.3">
      <c r="A9" s="661" t="s">
        <v>7146</v>
      </c>
      <c r="B9" s="662" t="s">
        <v>6941</v>
      </c>
      <c r="C9" s="662" t="s">
        <v>6968</v>
      </c>
      <c r="D9" s="662" t="s">
        <v>7012</v>
      </c>
      <c r="E9" s="662" t="s">
        <v>7013</v>
      </c>
      <c r="F9" s="665">
        <v>3</v>
      </c>
      <c r="G9" s="665">
        <v>465</v>
      </c>
      <c r="H9" s="665">
        <v>1</v>
      </c>
      <c r="I9" s="665">
        <v>155</v>
      </c>
      <c r="J9" s="665">
        <v>1</v>
      </c>
      <c r="K9" s="665">
        <v>156</v>
      </c>
      <c r="L9" s="665">
        <v>0.33548387096774196</v>
      </c>
      <c r="M9" s="665">
        <v>156</v>
      </c>
      <c r="N9" s="665">
        <v>1</v>
      </c>
      <c r="O9" s="665">
        <v>157</v>
      </c>
      <c r="P9" s="678">
        <v>0.33763440860215055</v>
      </c>
      <c r="Q9" s="666">
        <v>157</v>
      </c>
    </row>
    <row r="10" spans="1:17" ht="14.4" customHeight="1" x14ac:dyDescent="0.3">
      <c r="A10" s="661" t="s">
        <v>7146</v>
      </c>
      <c r="B10" s="662" t="s">
        <v>6941</v>
      </c>
      <c r="C10" s="662" t="s">
        <v>6968</v>
      </c>
      <c r="D10" s="662" t="s">
        <v>7016</v>
      </c>
      <c r="E10" s="662" t="s">
        <v>7017</v>
      </c>
      <c r="F10" s="665">
        <v>2</v>
      </c>
      <c r="G10" s="665">
        <v>0</v>
      </c>
      <c r="H10" s="665"/>
      <c r="I10" s="665">
        <v>0</v>
      </c>
      <c r="J10" s="665">
        <v>1</v>
      </c>
      <c r="K10" s="665">
        <v>0</v>
      </c>
      <c r="L10" s="665"/>
      <c r="M10" s="665">
        <v>0</v>
      </c>
      <c r="N10" s="665"/>
      <c r="O10" s="665"/>
      <c r="P10" s="678"/>
      <c r="Q10" s="666"/>
    </row>
    <row r="11" spans="1:17" ht="14.4" customHeight="1" x14ac:dyDescent="0.3">
      <c r="A11" s="661" t="s">
        <v>7146</v>
      </c>
      <c r="B11" s="662" t="s">
        <v>6941</v>
      </c>
      <c r="C11" s="662" t="s">
        <v>6968</v>
      </c>
      <c r="D11" s="662" t="s">
        <v>7026</v>
      </c>
      <c r="E11" s="662" t="s">
        <v>7027</v>
      </c>
      <c r="F11" s="665">
        <v>3</v>
      </c>
      <c r="G11" s="665">
        <v>243</v>
      </c>
      <c r="H11" s="665">
        <v>1</v>
      </c>
      <c r="I11" s="665">
        <v>81</v>
      </c>
      <c r="J11" s="665"/>
      <c r="K11" s="665"/>
      <c r="L11" s="665"/>
      <c r="M11" s="665"/>
      <c r="N11" s="665">
        <v>1</v>
      </c>
      <c r="O11" s="665">
        <v>82</v>
      </c>
      <c r="P11" s="678">
        <v>0.33744855967078191</v>
      </c>
      <c r="Q11" s="666">
        <v>82</v>
      </c>
    </row>
    <row r="12" spans="1:17" ht="14.4" customHeight="1" x14ac:dyDescent="0.3">
      <c r="A12" s="661" t="s">
        <v>7147</v>
      </c>
      <c r="B12" s="662" t="s">
        <v>6941</v>
      </c>
      <c r="C12" s="662" t="s">
        <v>6942</v>
      </c>
      <c r="D12" s="662" t="s">
        <v>6951</v>
      </c>
      <c r="E12" s="662" t="s">
        <v>2646</v>
      </c>
      <c r="F12" s="665"/>
      <c r="G12" s="665"/>
      <c r="H12" s="665"/>
      <c r="I12" s="665"/>
      <c r="J12" s="665">
        <v>1</v>
      </c>
      <c r="K12" s="665">
        <v>17.64</v>
      </c>
      <c r="L12" s="665"/>
      <c r="M12" s="665">
        <v>17.64</v>
      </c>
      <c r="N12" s="665"/>
      <c r="O12" s="665"/>
      <c r="P12" s="678"/>
      <c r="Q12" s="666"/>
    </row>
    <row r="13" spans="1:17" ht="14.4" customHeight="1" x14ac:dyDescent="0.3">
      <c r="A13" s="661" t="s">
        <v>7147</v>
      </c>
      <c r="B13" s="662" t="s">
        <v>6941</v>
      </c>
      <c r="C13" s="662" t="s">
        <v>6968</v>
      </c>
      <c r="D13" s="662" t="s">
        <v>6979</v>
      </c>
      <c r="E13" s="662" t="s">
        <v>6980</v>
      </c>
      <c r="F13" s="665">
        <v>1</v>
      </c>
      <c r="G13" s="665">
        <v>34</v>
      </c>
      <c r="H13" s="665">
        <v>1</v>
      </c>
      <c r="I13" s="665">
        <v>34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7147</v>
      </c>
      <c r="B14" s="662" t="s">
        <v>6941</v>
      </c>
      <c r="C14" s="662" t="s">
        <v>6968</v>
      </c>
      <c r="D14" s="662" t="s">
        <v>7000</v>
      </c>
      <c r="E14" s="662" t="s">
        <v>7001</v>
      </c>
      <c r="F14" s="665">
        <v>4</v>
      </c>
      <c r="G14" s="665">
        <v>928</v>
      </c>
      <c r="H14" s="665">
        <v>1</v>
      </c>
      <c r="I14" s="665">
        <v>232</v>
      </c>
      <c r="J14" s="665">
        <v>2</v>
      </c>
      <c r="K14" s="665">
        <v>466</v>
      </c>
      <c r="L14" s="665">
        <v>0.50215517241379315</v>
      </c>
      <c r="M14" s="665">
        <v>233</v>
      </c>
      <c r="N14" s="665">
        <v>4</v>
      </c>
      <c r="O14" s="665">
        <v>940</v>
      </c>
      <c r="P14" s="678">
        <v>1.0129310344827587</v>
      </c>
      <c r="Q14" s="666">
        <v>235</v>
      </c>
    </row>
    <row r="15" spans="1:17" ht="14.4" customHeight="1" x14ac:dyDescent="0.3">
      <c r="A15" s="661" t="s">
        <v>7147</v>
      </c>
      <c r="B15" s="662" t="s">
        <v>6941</v>
      </c>
      <c r="C15" s="662" t="s">
        <v>6968</v>
      </c>
      <c r="D15" s="662" t="s">
        <v>7002</v>
      </c>
      <c r="E15" s="662" t="s">
        <v>7003</v>
      </c>
      <c r="F15" s="665">
        <v>4</v>
      </c>
      <c r="G15" s="665">
        <v>464</v>
      </c>
      <c r="H15" s="665">
        <v>1</v>
      </c>
      <c r="I15" s="665">
        <v>116</v>
      </c>
      <c r="J15" s="665">
        <v>29</v>
      </c>
      <c r="K15" s="665">
        <v>3402</v>
      </c>
      <c r="L15" s="665">
        <v>7.3318965517241379</v>
      </c>
      <c r="M15" s="665">
        <v>117.31034482758621</v>
      </c>
      <c r="N15" s="665">
        <v>10</v>
      </c>
      <c r="O15" s="665">
        <v>1180</v>
      </c>
      <c r="P15" s="678">
        <v>2.5431034482758621</v>
      </c>
      <c r="Q15" s="666">
        <v>118</v>
      </c>
    </row>
    <row r="16" spans="1:17" ht="14.4" customHeight="1" x14ac:dyDescent="0.3">
      <c r="A16" s="661" t="s">
        <v>7147</v>
      </c>
      <c r="B16" s="662" t="s">
        <v>6941</v>
      </c>
      <c r="C16" s="662" t="s">
        <v>6968</v>
      </c>
      <c r="D16" s="662" t="s">
        <v>7012</v>
      </c>
      <c r="E16" s="662" t="s">
        <v>7013</v>
      </c>
      <c r="F16" s="665">
        <v>2</v>
      </c>
      <c r="G16" s="665">
        <v>310</v>
      </c>
      <c r="H16" s="665">
        <v>1</v>
      </c>
      <c r="I16" s="665">
        <v>155</v>
      </c>
      <c r="J16" s="665">
        <v>9</v>
      </c>
      <c r="K16" s="665">
        <v>1403</v>
      </c>
      <c r="L16" s="665">
        <v>4.5258064516129028</v>
      </c>
      <c r="M16" s="665">
        <v>155.88888888888889</v>
      </c>
      <c r="N16" s="665"/>
      <c r="O16" s="665"/>
      <c r="P16" s="678"/>
      <c r="Q16" s="666"/>
    </row>
    <row r="17" spans="1:17" ht="14.4" customHeight="1" x14ac:dyDescent="0.3">
      <c r="A17" s="661" t="s">
        <v>7147</v>
      </c>
      <c r="B17" s="662" t="s">
        <v>6941</v>
      </c>
      <c r="C17" s="662" t="s">
        <v>6968</v>
      </c>
      <c r="D17" s="662" t="s">
        <v>7016</v>
      </c>
      <c r="E17" s="662" t="s">
        <v>7017</v>
      </c>
      <c r="F17" s="665">
        <v>1</v>
      </c>
      <c r="G17" s="665">
        <v>0</v>
      </c>
      <c r="H17" s="665"/>
      <c r="I17" s="665">
        <v>0</v>
      </c>
      <c r="J17" s="665">
        <v>2</v>
      </c>
      <c r="K17" s="665">
        <v>0</v>
      </c>
      <c r="L17" s="665"/>
      <c r="M17" s="665">
        <v>0</v>
      </c>
      <c r="N17" s="665"/>
      <c r="O17" s="665"/>
      <c r="P17" s="678"/>
      <c r="Q17" s="666"/>
    </row>
    <row r="18" spans="1:17" ht="14.4" customHeight="1" x14ac:dyDescent="0.3">
      <c r="A18" s="661" t="s">
        <v>7147</v>
      </c>
      <c r="B18" s="662" t="s">
        <v>6941</v>
      </c>
      <c r="C18" s="662" t="s">
        <v>6968</v>
      </c>
      <c r="D18" s="662" t="s">
        <v>7022</v>
      </c>
      <c r="E18" s="662" t="s">
        <v>7023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7147</v>
      </c>
      <c r="B19" s="662" t="s">
        <v>6941</v>
      </c>
      <c r="C19" s="662" t="s">
        <v>6968</v>
      </c>
      <c r="D19" s="662" t="s">
        <v>7026</v>
      </c>
      <c r="E19" s="662" t="s">
        <v>7027</v>
      </c>
      <c r="F19" s="665">
        <v>1</v>
      </c>
      <c r="G19" s="665">
        <v>81</v>
      </c>
      <c r="H19" s="665">
        <v>1</v>
      </c>
      <c r="I19" s="665">
        <v>81</v>
      </c>
      <c r="J19" s="665">
        <v>8</v>
      </c>
      <c r="K19" s="665">
        <v>655</v>
      </c>
      <c r="L19" s="665">
        <v>8.0864197530864192</v>
      </c>
      <c r="M19" s="665">
        <v>81.875</v>
      </c>
      <c r="N19" s="665"/>
      <c r="O19" s="665"/>
      <c r="P19" s="678"/>
      <c r="Q19" s="666"/>
    </row>
    <row r="20" spans="1:17" ht="14.4" customHeight="1" x14ac:dyDescent="0.3">
      <c r="A20" s="661" t="s">
        <v>7148</v>
      </c>
      <c r="B20" s="662" t="s">
        <v>6941</v>
      </c>
      <c r="C20" s="662" t="s">
        <v>6968</v>
      </c>
      <c r="D20" s="662" t="s">
        <v>6979</v>
      </c>
      <c r="E20" s="662" t="s">
        <v>6980</v>
      </c>
      <c r="F20" s="665">
        <v>5</v>
      </c>
      <c r="G20" s="665">
        <v>170</v>
      </c>
      <c r="H20" s="665">
        <v>1</v>
      </c>
      <c r="I20" s="665">
        <v>34</v>
      </c>
      <c r="J20" s="665">
        <v>3</v>
      </c>
      <c r="K20" s="665">
        <v>103</v>
      </c>
      <c r="L20" s="665">
        <v>0.60588235294117643</v>
      </c>
      <c r="M20" s="665">
        <v>34.333333333333336</v>
      </c>
      <c r="N20" s="665">
        <v>5</v>
      </c>
      <c r="O20" s="665">
        <v>175</v>
      </c>
      <c r="P20" s="678">
        <v>1.0294117647058822</v>
      </c>
      <c r="Q20" s="666">
        <v>35</v>
      </c>
    </row>
    <row r="21" spans="1:17" ht="14.4" customHeight="1" x14ac:dyDescent="0.3">
      <c r="A21" s="661" t="s">
        <v>7148</v>
      </c>
      <c r="B21" s="662" t="s">
        <v>6941</v>
      </c>
      <c r="C21" s="662" t="s">
        <v>6968</v>
      </c>
      <c r="D21" s="662" t="s">
        <v>7000</v>
      </c>
      <c r="E21" s="662" t="s">
        <v>7001</v>
      </c>
      <c r="F21" s="665">
        <v>15</v>
      </c>
      <c r="G21" s="665">
        <v>3480</v>
      </c>
      <c r="H21" s="665">
        <v>1</v>
      </c>
      <c r="I21" s="665">
        <v>232</v>
      </c>
      <c r="J21" s="665">
        <v>21</v>
      </c>
      <c r="K21" s="665">
        <v>4902</v>
      </c>
      <c r="L21" s="665">
        <v>1.4086206896551725</v>
      </c>
      <c r="M21" s="665">
        <v>233.42857142857142</v>
      </c>
      <c r="N21" s="665">
        <v>19</v>
      </c>
      <c r="O21" s="665">
        <v>4465</v>
      </c>
      <c r="P21" s="678">
        <v>1.2830459770114941</v>
      </c>
      <c r="Q21" s="666">
        <v>235</v>
      </c>
    </row>
    <row r="22" spans="1:17" ht="14.4" customHeight="1" x14ac:dyDescent="0.3">
      <c r="A22" s="661" t="s">
        <v>7148</v>
      </c>
      <c r="B22" s="662" t="s">
        <v>6941</v>
      </c>
      <c r="C22" s="662" t="s">
        <v>6968</v>
      </c>
      <c r="D22" s="662" t="s">
        <v>7002</v>
      </c>
      <c r="E22" s="662" t="s">
        <v>7003</v>
      </c>
      <c r="F22" s="665">
        <v>13</v>
      </c>
      <c r="G22" s="665">
        <v>1508</v>
      </c>
      <c r="H22" s="665">
        <v>1</v>
      </c>
      <c r="I22" s="665">
        <v>116</v>
      </c>
      <c r="J22" s="665">
        <v>24</v>
      </c>
      <c r="K22" s="665">
        <v>2808</v>
      </c>
      <c r="L22" s="665">
        <v>1.8620689655172413</v>
      </c>
      <c r="M22" s="665">
        <v>117</v>
      </c>
      <c r="N22" s="665">
        <v>9</v>
      </c>
      <c r="O22" s="665">
        <v>1062</v>
      </c>
      <c r="P22" s="678">
        <v>0.70424403183023876</v>
      </c>
      <c r="Q22" s="666">
        <v>118</v>
      </c>
    </row>
    <row r="23" spans="1:17" ht="14.4" customHeight="1" x14ac:dyDescent="0.3">
      <c r="A23" s="661" t="s">
        <v>7148</v>
      </c>
      <c r="B23" s="662" t="s">
        <v>6941</v>
      </c>
      <c r="C23" s="662" t="s">
        <v>6968</v>
      </c>
      <c r="D23" s="662" t="s">
        <v>7012</v>
      </c>
      <c r="E23" s="662" t="s">
        <v>7013</v>
      </c>
      <c r="F23" s="665">
        <v>8</v>
      </c>
      <c r="G23" s="665">
        <v>1240</v>
      </c>
      <c r="H23" s="665">
        <v>1</v>
      </c>
      <c r="I23" s="665">
        <v>155</v>
      </c>
      <c r="J23" s="665">
        <v>8</v>
      </c>
      <c r="K23" s="665">
        <v>1244</v>
      </c>
      <c r="L23" s="665">
        <v>1.0032258064516129</v>
      </c>
      <c r="M23" s="665">
        <v>155.5</v>
      </c>
      <c r="N23" s="665">
        <v>7</v>
      </c>
      <c r="O23" s="665">
        <v>1099</v>
      </c>
      <c r="P23" s="678">
        <v>0.88629032258064511</v>
      </c>
      <c r="Q23" s="666">
        <v>157</v>
      </c>
    </row>
    <row r="24" spans="1:17" ht="14.4" customHeight="1" x14ac:dyDescent="0.3">
      <c r="A24" s="661" t="s">
        <v>7148</v>
      </c>
      <c r="B24" s="662" t="s">
        <v>6941</v>
      </c>
      <c r="C24" s="662" t="s">
        <v>6968</v>
      </c>
      <c r="D24" s="662" t="s">
        <v>7016</v>
      </c>
      <c r="E24" s="662" t="s">
        <v>7017</v>
      </c>
      <c r="F24" s="665">
        <v>1</v>
      </c>
      <c r="G24" s="665">
        <v>0</v>
      </c>
      <c r="H24" s="665"/>
      <c r="I24" s="665">
        <v>0</v>
      </c>
      <c r="J24" s="665">
        <v>3</v>
      </c>
      <c r="K24" s="665">
        <v>0</v>
      </c>
      <c r="L24" s="665"/>
      <c r="M24" s="665">
        <v>0</v>
      </c>
      <c r="N24" s="665">
        <v>4</v>
      </c>
      <c r="O24" s="665">
        <v>66.66</v>
      </c>
      <c r="P24" s="678"/>
      <c r="Q24" s="666">
        <v>16.664999999999999</v>
      </c>
    </row>
    <row r="25" spans="1:17" ht="14.4" customHeight="1" x14ac:dyDescent="0.3">
      <c r="A25" s="661" t="s">
        <v>7148</v>
      </c>
      <c r="B25" s="662" t="s">
        <v>6941</v>
      </c>
      <c r="C25" s="662" t="s">
        <v>6968</v>
      </c>
      <c r="D25" s="662" t="s">
        <v>7022</v>
      </c>
      <c r="E25" s="662" t="s">
        <v>7023</v>
      </c>
      <c r="F25" s="665">
        <v>1</v>
      </c>
      <c r="G25" s="665">
        <v>0</v>
      </c>
      <c r="H25" s="665"/>
      <c r="I25" s="665">
        <v>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7148</v>
      </c>
      <c r="B26" s="662" t="s">
        <v>6941</v>
      </c>
      <c r="C26" s="662" t="s">
        <v>6968</v>
      </c>
      <c r="D26" s="662" t="s">
        <v>7026</v>
      </c>
      <c r="E26" s="662" t="s">
        <v>7027</v>
      </c>
      <c r="F26" s="665">
        <v>5</v>
      </c>
      <c r="G26" s="665">
        <v>405</v>
      </c>
      <c r="H26" s="665">
        <v>1</v>
      </c>
      <c r="I26" s="665">
        <v>81</v>
      </c>
      <c r="J26" s="665">
        <v>4</v>
      </c>
      <c r="K26" s="665">
        <v>325</v>
      </c>
      <c r="L26" s="665">
        <v>0.80246913580246915</v>
      </c>
      <c r="M26" s="665">
        <v>81.25</v>
      </c>
      <c r="N26" s="665">
        <v>4</v>
      </c>
      <c r="O26" s="665">
        <v>328</v>
      </c>
      <c r="P26" s="678">
        <v>0.80987654320987656</v>
      </c>
      <c r="Q26" s="666">
        <v>82</v>
      </c>
    </row>
    <row r="27" spans="1:17" ht="14.4" customHeight="1" x14ac:dyDescent="0.3">
      <c r="A27" s="661" t="s">
        <v>7149</v>
      </c>
      <c r="B27" s="662" t="s">
        <v>6941</v>
      </c>
      <c r="C27" s="662" t="s">
        <v>6968</v>
      </c>
      <c r="D27" s="662" t="s">
        <v>6979</v>
      </c>
      <c r="E27" s="662" t="s">
        <v>6980</v>
      </c>
      <c r="F27" s="665"/>
      <c r="G27" s="665"/>
      <c r="H27" s="665"/>
      <c r="I27" s="665"/>
      <c r="J27" s="665">
        <v>1</v>
      </c>
      <c r="K27" s="665">
        <v>35</v>
      </c>
      <c r="L27" s="665"/>
      <c r="M27" s="665">
        <v>35</v>
      </c>
      <c r="N27" s="665"/>
      <c r="O27" s="665"/>
      <c r="P27" s="678"/>
      <c r="Q27" s="666"/>
    </row>
    <row r="28" spans="1:17" ht="14.4" customHeight="1" x14ac:dyDescent="0.3">
      <c r="A28" s="661" t="s">
        <v>7149</v>
      </c>
      <c r="B28" s="662" t="s">
        <v>6941</v>
      </c>
      <c r="C28" s="662" t="s">
        <v>6968</v>
      </c>
      <c r="D28" s="662" t="s">
        <v>7000</v>
      </c>
      <c r="E28" s="662" t="s">
        <v>7001</v>
      </c>
      <c r="F28" s="665">
        <v>2</v>
      </c>
      <c r="G28" s="665">
        <v>464</v>
      </c>
      <c r="H28" s="665">
        <v>1</v>
      </c>
      <c r="I28" s="665">
        <v>232</v>
      </c>
      <c r="J28" s="665">
        <v>1</v>
      </c>
      <c r="K28" s="665">
        <v>232</v>
      </c>
      <c r="L28" s="665">
        <v>0.5</v>
      </c>
      <c r="M28" s="665">
        <v>232</v>
      </c>
      <c r="N28" s="665">
        <v>2</v>
      </c>
      <c r="O28" s="665">
        <v>470</v>
      </c>
      <c r="P28" s="678">
        <v>1.0129310344827587</v>
      </c>
      <c r="Q28" s="666">
        <v>235</v>
      </c>
    </row>
    <row r="29" spans="1:17" ht="14.4" customHeight="1" x14ac:dyDescent="0.3">
      <c r="A29" s="661" t="s">
        <v>7149</v>
      </c>
      <c r="B29" s="662" t="s">
        <v>6941</v>
      </c>
      <c r="C29" s="662" t="s">
        <v>6968</v>
      </c>
      <c r="D29" s="662" t="s">
        <v>7002</v>
      </c>
      <c r="E29" s="662" t="s">
        <v>7003</v>
      </c>
      <c r="F29" s="665">
        <v>3</v>
      </c>
      <c r="G29" s="665">
        <v>348</v>
      </c>
      <c r="H29" s="665">
        <v>1</v>
      </c>
      <c r="I29" s="665">
        <v>116</v>
      </c>
      <c r="J29" s="665">
        <v>2</v>
      </c>
      <c r="K29" s="665">
        <v>236</v>
      </c>
      <c r="L29" s="665">
        <v>0.67816091954022983</v>
      </c>
      <c r="M29" s="665">
        <v>118</v>
      </c>
      <c r="N29" s="665">
        <v>1</v>
      </c>
      <c r="O29" s="665">
        <v>118</v>
      </c>
      <c r="P29" s="678">
        <v>0.33908045977011492</v>
      </c>
      <c r="Q29" s="666">
        <v>118</v>
      </c>
    </row>
    <row r="30" spans="1:17" ht="14.4" customHeight="1" x14ac:dyDescent="0.3">
      <c r="A30" s="661" t="s">
        <v>7149</v>
      </c>
      <c r="B30" s="662" t="s">
        <v>6941</v>
      </c>
      <c r="C30" s="662" t="s">
        <v>6968</v>
      </c>
      <c r="D30" s="662" t="s">
        <v>7012</v>
      </c>
      <c r="E30" s="662" t="s">
        <v>7013</v>
      </c>
      <c r="F30" s="665">
        <v>1</v>
      </c>
      <c r="G30" s="665">
        <v>155</v>
      </c>
      <c r="H30" s="665">
        <v>1</v>
      </c>
      <c r="I30" s="665">
        <v>155</v>
      </c>
      <c r="J30" s="665"/>
      <c r="K30" s="665"/>
      <c r="L30" s="665"/>
      <c r="M30" s="665"/>
      <c r="N30" s="665">
        <v>1</v>
      </c>
      <c r="O30" s="665">
        <v>157</v>
      </c>
      <c r="P30" s="678">
        <v>1.0129032258064516</v>
      </c>
      <c r="Q30" s="666">
        <v>157</v>
      </c>
    </row>
    <row r="31" spans="1:17" ht="14.4" customHeight="1" x14ac:dyDescent="0.3">
      <c r="A31" s="661" t="s">
        <v>7149</v>
      </c>
      <c r="B31" s="662" t="s">
        <v>6941</v>
      </c>
      <c r="C31" s="662" t="s">
        <v>6968</v>
      </c>
      <c r="D31" s="662" t="s">
        <v>7016</v>
      </c>
      <c r="E31" s="662" t="s">
        <v>7017</v>
      </c>
      <c r="F31" s="665">
        <v>1</v>
      </c>
      <c r="G31" s="665">
        <v>0</v>
      </c>
      <c r="H31" s="665"/>
      <c r="I31" s="665">
        <v>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7149</v>
      </c>
      <c r="B32" s="662" t="s">
        <v>6941</v>
      </c>
      <c r="C32" s="662" t="s">
        <v>6968</v>
      </c>
      <c r="D32" s="662" t="s">
        <v>7026</v>
      </c>
      <c r="E32" s="662" t="s">
        <v>7027</v>
      </c>
      <c r="F32" s="665">
        <v>2</v>
      </c>
      <c r="G32" s="665">
        <v>162</v>
      </c>
      <c r="H32" s="665">
        <v>1</v>
      </c>
      <c r="I32" s="665">
        <v>81</v>
      </c>
      <c r="J32" s="665"/>
      <c r="K32" s="665"/>
      <c r="L32" s="665"/>
      <c r="M32" s="665"/>
      <c r="N32" s="665">
        <v>1</v>
      </c>
      <c r="O32" s="665">
        <v>82</v>
      </c>
      <c r="P32" s="678">
        <v>0.50617283950617287</v>
      </c>
      <c r="Q32" s="666">
        <v>82</v>
      </c>
    </row>
    <row r="33" spans="1:17" ht="14.4" customHeight="1" x14ac:dyDescent="0.3">
      <c r="A33" s="661" t="s">
        <v>7150</v>
      </c>
      <c r="B33" s="662" t="s">
        <v>6941</v>
      </c>
      <c r="C33" s="662" t="s">
        <v>6968</v>
      </c>
      <c r="D33" s="662" t="s">
        <v>7000</v>
      </c>
      <c r="E33" s="662" t="s">
        <v>7001</v>
      </c>
      <c r="F33" s="665"/>
      <c r="G33" s="665"/>
      <c r="H33" s="665"/>
      <c r="I33" s="665"/>
      <c r="J33" s="665"/>
      <c r="K33" s="665"/>
      <c r="L33" s="665"/>
      <c r="M33" s="665"/>
      <c r="N33" s="665">
        <v>3</v>
      </c>
      <c r="O33" s="665">
        <v>705</v>
      </c>
      <c r="P33" s="678"/>
      <c r="Q33" s="666">
        <v>235</v>
      </c>
    </row>
    <row r="34" spans="1:17" ht="14.4" customHeight="1" x14ac:dyDescent="0.3">
      <c r="A34" s="661" t="s">
        <v>7150</v>
      </c>
      <c r="B34" s="662" t="s">
        <v>6941</v>
      </c>
      <c r="C34" s="662" t="s">
        <v>6968</v>
      </c>
      <c r="D34" s="662" t="s">
        <v>7002</v>
      </c>
      <c r="E34" s="662" t="s">
        <v>7003</v>
      </c>
      <c r="F34" s="665">
        <v>1</v>
      </c>
      <c r="G34" s="665">
        <v>116</v>
      </c>
      <c r="H34" s="665">
        <v>1</v>
      </c>
      <c r="I34" s="665">
        <v>116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7150</v>
      </c>
      <c r="B35" s="662" t="s">
        <v>6941</v>
      </c>
      <c r="C35" s="662" t="s">
        <v>6968</v>
      </c>
      <c r="D35" s="662" t="s">
        <v>7016</v>
      </c>
      <c r="E35" s="662" t="s">
        <v>7017</v>
      </c>
      <c r="F35" s="665">
        <v>1</v>
      </c>
      <c r="G35" s="665">
        <v>0</v>
      </c>
      <c r="H35" s="665"/>
      <c r="I35" s="665">
        <v>0</v>
      </c>
      <c r="J35" s="665"/>
      <c r="K35" s="665"/>
      <c r="L35" s="665"/>
      <c r="M35" s="665"/>
      <c r="N35" s="665">
        <v>1</v>
      </c>
      <c r="O35" s="665">
        <v>33.33</v>
      </c>
      <c r="P35" s="678"/>
      <c r="Q35" s="666">
        <v>33.33</v>
      </c>
    </row>
    <row r="36" spans="1:17" ht="14.4" customHeight="1" x14ac:dyDescent="0.3">
      <c r="A36" s="661" t="s">
        <v>7151</v>
      </c>
      <c r="B36" s="662" t="s">
        <v>6941</v>
      </c>
      <c r="C36" s="662" t="s">
        <v>6968</v>
      </c>
      <c r="D36" s="662" t="s">
        <v>6979</v>
      </c>
      <c r="E36" s="662" t="s">
        <v>6980</v>
      </c>
      <c r="F36" s="665"/>
      <c r="G36" s="665"/>
      <c r="H36" s="665"/>
      <c r="I36" s="665"/>
      <c r="J36" s="665">
        <v>2</v>
      </c>
      <c r="K36" s="665">
        <v>70</v>
      </c>
      <c r="L36" s="665"/>
      <c r="M36" s="665">
        <v>35</v>
      </c>
      <c r="N36" s="665">
        <v>1</v>
      </c>
      <c r="O36" s="665">
        <v>35</v>
      </c>
      <c r="P36" s="678"/>
      <c r="Q36" s="666">
        <v>35</v>
      </c>
    </row>
    <row r="37" spans="1:17" ht="14.4" customHeight="1" x14ac:dyDescent="0.3">
      <c r="A37" s="661" t="s">
        <v>7151</v>
      </c>
      <c r="B37" s="662" t="s">
        <v>6941</v>
      </c>
      <c r="C37" s="662" t="s">
        <v>6968</v>
      </c>
      <c r="D37" s="662" t="s">
        <v>7000</v>
      </c>
      <c r="E37" s="662" t="s">
        <v>7001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235</v>
      </c>
      <c r="P37" s="678"/>
      <c r="Q37" s="666">
        <v>235</v>
      </c>
    </row>
    <row r="38" spans="1:17" ht="14.4" customHeight="1" x14ac:dyDescent="0.3">
      <c r="A38" s="661" t="s">
        <v>7151</v>
      </c>
      <c r="B38" s="662" t="s">
        <v>6941</v>
      </c>
      <c r="C38" s="662" t="s">
        <v>6968</v>
      </c>
      <c r="D38" s="662" t="s">
        <v>7002</v>
      </c>
      <c r="E38" s="662" t="s">
        <v>7003</v>
      </c>
      <c r="F38" s="665"/>
      <c r="G38" s="665"/>
      <c r="H38" s="665"/>
      <c r="I38" s="665"/>
      <c r="J38" s="665">
        <v>2</v>
      </c>
      <c r="K38" s="665">
        <v>236</v>
      </c>
      <c r="L38" s="665"/>
      <c r="M38" s="665">
        <v>118</v>
      </c>
      <c r="N38" s="665">
        <v>1</v>
      </c>
      <c r="O38" s="665">
        <v>118</v>
      </c>
      <c r="P38" s="678"/>
      <c r="Q38" s="666">
        <v>118</v>
      </c>
    </row>
    <row r="39" spans="1:17" ht="14.4" customHeight="1" x14ac:dyDescent="0.3">
      <c r="A39" s="661" t="s">
        <v>7152</v>
      </c>
      <c r="B39" s="662" t="s">
        <v>6941</v>
      </c>
      <c r="C39" s="662" t="s">
        <v>6968</v>
      </c>
      <c r="D39" s="662" t="s">
        <v>6979</v>
      </c>
      <c r="E39" s="662" t="s">
        <v>6980</v>
      </c>
      <c r="F39" s="665">
        <v>2</v>
      </c>
      <c r="G39" s="665">
        <v>68</v>
      </c>
      <c r="H39" s="665">
        <v>1</v>
      </c>
      <c r="I39" s="665">
        <v>34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7152</v>
      </c>
      <c r="B40" s="662" t="s">
        <v>6941</v>
      </c>
      <c r="C40" s="662" t="s">
        <v>6968</v>
      </c>
      <c r="D40" s="662" t="s">
        <v>7000</v>
      </c>
      <c r="E40" s="662" t="s">
        <v>7001</v>
      </c>
      <c r="F40" s="665">
        <v>3</v>
      </c>
      <c r="G40" s="665">
        <v>696</v>
      </c>
      <c r="H40" s="665">
        <v>1</v>
      </c>
      <c r="I40" s="665">
        <v>232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7152</v>
      </c>
      <c r="B41" s="662" t="s">
        <v>6941</v>
      </c>
      <c r="C41" s="662" t="s">
        <v>6968</v>
      </c>
      <c r="D41" s="662" t="s">
        <v>7002</v>
      </c>
      <c r="E41" s="662" t="s">
        <v>7003</v>
      </c>
      <c r="F41" s="665">
        <v>4</v>
      </c>
      <c r="G41" s="665">
        <v>464</v>
      </c>
      <c r="H41" s="665">
        <v>1</v>
      </c>
      <c r="I41" s="665">
        <v>116</v>
      </c>
      <c r="J41" s="665">
        <v>2</v>
      </c>
      <c r="K41" s="665">
        <v>232</v>
      </c>
      <c r="L41" s="665">
        <v>0.5</v>
      </c>
      <c r="M41" s="665">
        <v>116</v>
      </c>
      <c r="N41" s="665"/>
      <c r="O41" s="665"/>
      <c r="P41" s="678"/>
      <c r="Q41" s="666"/>
    </row>
    <row r="42" spans="1:17" ht="14.4" customHeight="1" x14ac:dyDescent="0.3">
      <c r="A42" s="661" t="s">
        <v>7152</v>
      </c>
      <c r="B42" s="662" t="s">
        <v>6941</v>
      </c>
      <c r="C42" s="662" t="s">
        <v>6968</v>
      </c>
      <c r="D42" s="662" t="s">
        <v>7012</v>
      </c>
      <c r="E42" s="662" t="s">
        <v>7013</v>
      </c>
      <c r="F42" s="665">
        <v>2</v>
      </c>
      <c r="G42" s="665">
        <v>310</v>
      </c>
      <c r="H42" s="665">
        <v>1</v>
      </c>
      <c r="I42" s="665">
        <v>155</v>
      </c>
      <c r="J42" s="665">
        <v>1</v>
      </c>
      <c r="K42" s="665">
        <v>155</v>
      </c>
      <c r="L42" s="665">
        <v>0.5</v>
      </c>
      <c r="M42" s="665">
        <v>155</v>
      </c>
      <c r="N42" s="665"/>
      <c r="O42" s="665"/>
      <c r="P42" s="678"/>
      <c r="Q42" s="666"/>
    </row>
    <row r="43" spans="1:17" ht="14.4" customHeight="1" x14ac:dyDescent="0.3">
      <c r="A43" s="661" t="s">
        <v>7153</v>
      </c>
      <c r="B43" s="662" t="s">
        <v>6941</v>
      </c>
      <c r="C43" s="662" t="s">
        <v>6968</v>
      </c>
      <c r="D43" s="662" t="s">
        <v>6979</v>
      </c>
      <c r="E43" s="662" t="s">
        <v>6980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35</v>
      </c>
      <c r="P43" s="678"/>
      <c r="Q43" s="666">
        <v>35</v>
      </c>
    </row>
    <row r="44" spans="1:17" ht="14.4" customHeight="1" x14ac:dyDescent="0.3">
      <c r="A44" s="661" t="s">
        <v>7153</v>
      </c>
      <c r="B44" s="662" t="s">
        <v>6941</v>
      </c>
      <c r="C44" s="662" t="s">
        <v>6968</v>
      </c>
      <c r="D44" s="662" t="s">
        <v>7000</v>
      </c>
      <c r="E44" s="662" t="s">
        <v>7001</v>
      </c>
      <c r="F44" s="665">
        <v>3</v>
      </c>
      <c r="G44" s="665">
        <v>696</v>
      </c>
      <c r="H44" s="665">
        <v>1</v>
      </c>
      <c r="I44" s="665">
        <v>232</v>
      </c>
      <c r="J44" s="665">
        <v>1</v>
      </c>
      <c r="K44" s="665">
        <v>232</v>
      </c>
      <c r="L44" s="665">
        <v>0.33333333333333331</v>
      </c>
      <c r="M44" s="665">
        <v>232</v>
      </c>
      <c r="N44" s="665">
        <v>2</v>
      </c>
      <c r="O44" s="665">
        <v>470</v>
      </c>
      <c r="P44" s="678">
        <v>0.67528735632183912</v>
      </c>
      <c r="Q44" s="666">
        <v>235</v>
      </c>
    </row>
    <row r="45" spans="1:17" ht="14.4" customHeight="1" x14ac:dyDescent="0.3">
      <c r="A45" s="661" t="s">
        <v>7153</v>
      </c>
      <c r="B45" s="662" t="s">
        <v>6941</v>
      </c>
      <c r="C45" s="662" t="s">
        <v>6968</v>
      </c>
      <c r="D45" s="662" t="s">
        <v>7002</v>
      </c>
      <c r="E45" s="662" t="s">
        <v>7003</v>
      </c>
      <c r="F45" s="665">
        <v>2</v>
      </c>
      <c r="G45" s="665">
        <v>232</v>
      </c>
      <c r="H45" s="665">
        <v>1</v>
      </c>
      <c r="I45" s="665">
        <v>116</v>
      </c>
      <c r="J45" s="665"/>
      <c r="K45" s="665"/>
      <c r="L45" s="665"/>
      <c r="M45" s="665"/>
      <c r="N45" s="665">
        <v>1</v>
      </c>
      <c r="O45" s="665">
        <v>118</v>
      </c>
      <c r="P45" s="678">
        <v>0.50862068965517238</v>
      </c>
      <c r="Q45" s="666">
        <v>118</v>
      </c>
    </row>
    <row r="46" spans="1:17" ht="14.4" customHeight="1" x14ac:dyDescent="0.3">
      <c r="A46" s="661" t="s">
        <v>7154</v>
      </c>
      <c r="B46" s="662" t="s">
        <v>6941</v>
      </c>
      <c r="C46" s="662" t="s">
        <v>6968</v>
      </c>
      <c r="D46" s="662" t="s">
        <v>6992</v>
      </c>
      <c r="E46" s="662" t="s">
        <v>6993</v>
      </c>
      <c r="F46" s="665"/>
      <c r="G46" s="665"/>
      <c r="H46" s="665"/>
      <c r="I46" s="665"/>
      <c r="J46" s="665">
        <v>1</v>
      </c>
      <c r="K46" s="665">
        <v>93</v>
      </c>
      <c r="L46" s="665"/>
      <c r="M46" s="665">
        <v>93</v>
      </c>
      <c r="N46" s="665"/>
      <c r="O46" s="665"/>
      <c r="P46" s="678"/>
      <c r="Q46" s="666"/>
    </row>
    <row r="47" spans="1:17" ht="14.4" customHeight="1" x14ac:dyDescent="0.3">
      <c r="A47" s="661" t="s">
        <v>7154</v>
      </c>
      <c r="B47" s="662" t="s">
        <v>6941</v>
      </c>
      <c r="C47" s="662" t="s">
        <v>6968</v>
      </c>
      <c r="D47" s="662" t="s">
        <v>7000</v>
      </c>
      <c r="E47" s="662" t="s">
        <v>7001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235</v>
      </c>
      <c r="P47" s="678"/>
      <c r="Q47" s="666">
        <v>235</v>
      </c>
    </row>
    <row r="48" spans="1:17" ht="14.4" customHeight="1" x14ac:dyDescent="0.3">
      <c r="A48" s="661" t="s">
        <v>7154</v>
      </c>
      <c r="B48" s="662" t="s">
        <v>6941</v>
      </c>
      <c r="C48" s="662" t="s">
        <v>6968</v>
      </c>
      <c r="D48" s="662" t="s">
        <v>7002</v>
      </c>
      <c r="E48" s="662" t="s">
        <v>7003</v>
      </c>
      <c r="F48" s="665"/>
      <c r="G48" s="665"/>
      <c r="H48" s="665"/>
      <c r="I48" s="665"/>
      <c r="J48" s="665">
        <v>3</v>
      </c>
      <c r="K48" s="665">
        <v>348</v>
      </c>
      <c r="L48" s="665"/>
      <c r="M48" s="665">
        <v>116</v>
      </c>
      <c r="N48" s="665"/>
      <c r="O48" s="665"/>
      <c r="P48" s="678"/>
      <c r="Q48" s="666"/>
    </row>
    <row r="49" spans="1:17" ht="14.4" customHeight="1" x14ac:dyDescent="0.3">
      <c r="A49" s="661" t="s">
        <v>7154</v>
      </c>
      <c r="B49" s="662" t="s">
        <v>6941</v>
      </c>
      <c r="C49" s="662" t="s">
        <v>6968</v>
      </c>
      <c r="D49" s="662" t="s">
        <v>7004</v>
      </c>
      <c r="E49" s="662" t="s">
        <v>7005</v>
      </c>
      <c r="F49" s="665"/>
      <c r="G49" s="665"/>
      <c r="H49" s="665"/>
      <c r="I49" s="665"/>
      <c r="J49" s="665">
        <v>2</v>
      </c>
      <c r="K49" s="665">
        <v>998</v>
      </c>
      <c r="L49" s="665"/>
      <c r="M49" s="665">
        <v>499</v>
      </c>
      <c r="N49" s="665"/>
      <c r="O49" s="665"/>
      <c r="P49" s="678"/>
      <c r="Q49" s="666"/>
    </row>
    <row r="50" spans="1:17" ht="14.4" customHeight="1" x14ac:dyDescent="0.3">
      <c r="A50" s="661" t="s">
        <v>7155</v>
      </c>
      <c r="B50" s="662" t="s">
        <v>6941</v>
      </c>
      <c r="C50" s="662" t="s">
        <v>6953</v>
      </c>
      <c r="D50" s="662" t="s">
        <v>6957</v>
      </c>
      <c r="E50" s="662"/>
      <c r="F50" s="665">
        <v>1</v>
      </c>
      <c r="G50" s="665">
        <v>147</v>
      </c>
      <c r="H50" s="665">
        <v>1</v>
      </c>
      <c r="I50" s="665">
        <v>147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7155</v>
      </c>
      <c r="B51" s="662" t="s">
        <v>6941</v>
      </c>
      <c r="C51" s="662" t="s">
        <v>6953</v>
      </c>
      <c r="D51" s="662" t="s">
        <v>6961</v>
      </c>
      <c r="E51" s="662"/>
      <c r="F51" s="665">
        <v>3</v>
      </c>
      <c r="G51" s="665">
        <v>447</v>
      </c>
      <c r="H51" s="665">
        <v>1</v>
      </c>
      <c r="I51" s="665">
        <v>149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7155</v>
      </c>
      <c r="B52" s="662" t="s">
        <v>6941</v>
      </c>
      <c r="C52" s="662" t="s">
        <v>6953</v>
      </c>
      <c r="D52" s="662" t="s">
        <v>6964</v>
      </c>
      <c r="E52" s="662"/>
      <c r="F52" s="665">
        <v>1</v>
      </c>
      <c r="G52" s="665">
        <v>247</v>
      </c>
      <c r="H52" s="665">
        <v>1</v>
      </c>
      <c r="I52" s="665">
        <v>247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7155</v>
      </c>
      <c r="B53" s="662" t="s">
        <v>6941</v>
      </c>
      <c r="C53" s="662" t="s">
        <v>6968</v>
      </c>
      <c r="D53" s="662" t="s">
        <v>6979</v>
      </c>
      <c r="E53" s="662" t="s">
        <v>6980</v>
      </c>
      <c r="F53" s="665"/>
      <c r="G53" s="665"/>
      <c r="H53" s="665"/>
      <c r="I53" s="665"/>
      <c r="J53" s="665">
        <v>2</v>
      </c>
      <c r="K53" s="665">
        <v>70</v>
      </c>
      <c r="L53" s="665"/>
      <c r="M53" s="665">
        <v>35</v>
      </c>
      <c r="N53" s="665">
        <v>2</v>
      </c>
      <c r="O53" s="665">
        <v>70</v>
      </c>
      <c r="P53" s="678"/>
      <c r="Q53" s="666">
        <v>35</v>
      </c>
    </row>
    <row r="54" spans="1:17" ht="14.4" customHeight="1" x14ac:dyDescent="0.3">
      <c r="A54" s="661" t="s">
        <v>7155</v>
      </c>
      <c r="B54" s="662" t="s">
        <v>6941</v>
      </c>
      <c r="C54" s="662" t="s">
        <v>6968</v>
      </c>
      <c r="D54" s="662" t="s">
        <v>6986</v>
      </c>
      <c r="E54" s="662" t="s">
        <v>6987</v>
      </c>
      <c r="F54" s="665"/>
      <c r="G54" s="665"/>
      <c r="H54" s="665"/>
      <c r="I54" s="665"/>
      <c r="J54" s="665">
        <v>1</v>
      </c>
      <c r="K54" s="665">
        <v>200</v>
      </c>
      <c r="L54" s="665"/>
      <c r="M54" s="665">
        <v>200</v>
      </c>
      <c r="N54" s="665"/>
      <c r="O54" s="665"/>
      <c r="P54" s="678"/>
      <c r="Q54" s="666"/>
    </row>
    <row r="55" spans="1:17" ht="14.4" customHeight="1" x14ac:dyDescent="0.3">
      <c r="A55" s="661" t="s">
        <v>7155</v>
      </c>
      <c r="B55" s="662" t="s">
        <v>6941</v>
      </c>
      <c r="C55" s="662" t="s">
        <v>6968</v>
      </c>
      <c r="D55" s="662" t="s">
        <v>6988</v>
      </c>
      <c r="E55" s="662" t="s">
        <v>6989</v>
      </c>
      <c r="F55" s="665">
        <v>3</v>
      </c>
      <c r="G55" s="665">
        <v>447</v>
      </c>
      <c r="H55" s="665">
        <v>1</v>
      </c>
      <c r="I55" s="665">
        <v>149</v>
      </c>
      <c r="J55" s="665">
        <v>5</v>
      </c>
      <c r="K55" s="665">
        <v>1349</v>
      </c>
      <c r="L55" s="665">
        <v>3.0178970917225949</v>
      </c>
      <c r="M55" s="665">
        <v>269.8</v>
      </c>
      <c r="N55" s="665">
        <v>2</v>
      </c>
      <c r="O55" s="665">
        <v>602</v>
      </c>
      <c r="P55" s="678">
        <v>1.3467561521252795</v>
      </c>
      <c r="Q55" s="666">
        <v>301</v>
      </c>
    </row>
    <row r="56" spans="1:17" ht="14.4" customHeight="1" x14ac:dyDescent="0.3">
      <c r="A56" s="661" t="s">
        <v>7155</v>
      </c>
      <c r="B56" s="662" t="s">
        <v>6941</v>
      </c>
      <c r="C56" s="662" t="s">
        <v>6968</v>
      </c>
      <c r="D56" s="662" t="s">
        <v>6990</v>
      </c>
      <c r="E56" s="662" t="s">
        <v>6991</v>
      </c>
      <c r="F56" s="665">
        <v>1</v>
      </c>
      <c r="G56" s="665">
        <v>224</v>
      </c>
      <c r="H56" s="665">
        <v>1</v>
      </c>
      <c r="I56" s="665">
        <v>224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7155</v>
      </c>
      <c r="B57" s="662" t="s">
        <v>6941</v>
      </c>
      <c r="C57" s="662" t="s">
        <v>6968</v>
      </c>
      <c r="D57" s="662" t="s">
        <v>6992</v>
      </c>
      <c r="E57" s="662" t="s">
        <v>6993</v>
      </c>
      <c r="F57" s="665">
        <v>1</v>
      </c>
      <c r="G57" s="665">
        <v>93</v>
      </c>
      <c r="H57" s="665">
        <v>1</v>
      </c>
      <c r="I57" s="665">
        <v>93</v>
      </c>
      <c r="J57" s="665">
        <v>4</v>
      </c>
      <c r="K57" s="665">
        <v>188</v>
      </c>
      <c r="L57" s="665">
        <v>2.021505376344086</v>
      </c>
      <c r="M57" s="665">
        <v>47</v>
      </c>
      <c r="N57" s="665"/>
      <c r="O57" s="665"/>
      <c r="P57" s="678"/>
      <c r="Q57" s="666"/>
    </row>
    <row r="58" spans="1:17" ht="14.4" customHeight="1" x14ac:dyDescent="0.3">
      <c r="A58" s="661" t="s">
        <v>7155</v>
      </c>
      <c r="B58" s="662" t="s">
        <v>6941</v>
      </c>
      <c r="C58" s="662" t="s">
        <v>6968</v>
      </c>
      <c r="D58" s="662" t="s">
        <v>7000</v>
      </c>
      <c r="E58" s="662" t="s">
        <v>7001</v>
      </c>
      <c r="F58" s="665">
        <v>9</v>
      </c>
      <c r="G58" s="665">
        <v>2088</v>
      </c>
      <c r="H58" s="665">
        <v>1</v>
      </c>
      <c r="I58" s="665">
        <v>232</v>
      </c>
      <c r="J58" s="665">
        <v>8</v>
      </c>
      <c r="K58" s="665">
        <v>1870</v>
      </c>
      <c r="L58" s="665">
        <v>0.89559386973180077</v>
      </c>
      <c r="M58" s="665">
        <v>233.75</v>
      </c>
      <c r="N58" s="665">
        <v>7</v>
      </c>
      <c r="O58" s="665">
        <v>1645</v>
      </c>
      <c r="P58" s="678">
        <v>0.78783524904214564</v>
      </c>
      <c r="Q58" s="666">
        <v>235</v>
      </c>
    </row>
    <row r="59" spans="1:17" ht="14.4" customHeight="1" x14ac:dyDescent="0.3">
      <c r="A59" s="661" t="s">
        <v>7155</v>
      </c>
      <c r="B59" s="662" t="s">
        <v>6941</v>
      </c>
      <c r="C59" s="662" t="s">
        <v>6968</v>
      </c>
      <c r="D59" s="662" t="s">
        <v>7002</v>
      </c>
      <c r="E59" s="662" t="s">
        <v>7003</v>
      </c>
      <c r="F59" s="665">
        <v>142</v>
      </c>
      <c r="G59" s="665">
        <v>16472</v>
      </c>
      <c r="H59" s="665">
        <v>1</v>
      </c>
      <c r="I59" s="665">
        <v>116</v>
      </c>
      <c r="J59" s="665">
        <v>137</v>
      </c>
      <c r="K59" s="665">
        <v>14490</v>
      </c>
      <c r="L59" s="665">
        <v>0.87967459932005831</v>
      </c>
      <c r="M59" s="665">
        <v>105.76642335766424</v>
      </c>
      <c r="N59" s="665">
        <v>98</v>
      </c>
      <c r="O59" s="665">
        <v>11564</v>
      </c>
      <c r="P59" s="678">
        <v>0.70203982515784358</v>
      </c>
      <c r="Q59" s="666">
        <v>118</v>
      </c>
    </row>
    <row r="60" spans="1:17" ht="14.4" customHeight="1" x14ac:dyDescent="0.3">
      <c r="A60" s="661" t="s">
        <v>7155</v>
      </c>
      <c r="B60" s="662" t="s">
        <v>6941</v>
      </c>
      <c r="C60" s="662" t="s">
        <v>6968</v>
      </c>
      <c r="D60" s="662" t="s">
        <v>7004</v>
      </c>
      <c r="E60" s="662" t="s">
        <v>7005</v>
      </c>
      <c r="F60" s="665"/>
      <c r="G60" s="665"/>
      <c r="H60" s="665"/>
      <c r="I60" s="665"/>
      <c r="J60" s="665">
        <v>3</v>
      </c>
      <c r="K60" s="665">
        <v>504</v>
      </c>
      <c r="L60" s="665"/>
      <c r="M60" s="665">
        <v>168</v>
      </c>
      <c r="N60" s="665"/>
      <c r="O60" s="665"/>
      <c r="P60" s="678"/>
      <c r="Q60" s="666"/>
    </row>
    <row r="61" spans="1:17" ht="14.4" customHeight="1" x14ac:dyDescent="0.3">
      <c r="A61" s="661" t="s">
        <v>7155</v>
      </c>
      <c r="B61" s="662" t="s">
        <v>6941</v>
      </c>
      <c r="C61" s="662" t="s">
        <v>6968</v>
      </c>
      <c r="D61" s="662" t="s">
        <v>7012</v>
      </c>
      <c r="E61" s="662" t="s">
        <v>7013</v>
      </c>
      <c r="F61" s="665">
        <v>3</v>
      </c>
      <c r="G61" s="665">
        <v>465</v>
      </c>
      <c r="H61" s="665">
        <v>1</v>
      </c>
      <c r="I61" s="665">
        <v>155</v>
      </c>
      <c r="J61" s="665">
        <v>3</v>
      </c>
      <c r="K61" s="665">
        <v>467</v>
      </c>
      <c r="L61" s="665">
        <v>1.0043010752688173</v>
      </c>
      <c r="M61" s="665">
        <v>155.66666666666666</v>
      </c>
      <c r="N61" s="665">
        <v>1</v>
      </c>
      <c r="O61" s="665">
        <v>157</v>
      </c>
      <c r="P61" s="678">
        <v>0.33763440860215055</v>
      </c>
      <c r="Q61" s="666">
        <v>157</v>
      </c>
    </row>
    <row r="62" spans="1:17" ht="14.4" customHeight="1" x14ac:dyDescent="0.3">
      <c r="A62" s="661" t="s">
        <v>7155</v>
      </c>
      <c r="B62" s="662" t="s">
        <v>6941</v>
      </c>
      <c r="C62" s="662" t="s">
        <v>6968</v>
      </c>
      <c r="D62" s="662" t="s">
        <v>7156</v>
      </c>
      <c r="E62" s="662" t="s">
        <v>7157</v>
      </c>
      <c r="F62" s="665">
        <v>1</v>
      </c>
      <c r="G62" s="665">
        <v>0</v>
      </c>
      <c r="H62" s="665"/>
      <c r="I62" s="665">
        <v>0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7155</v>
      </c>
      <c r="B63" s="662" t="s">
        <v>6941</v>
      </c>
      <c r="C63" s="662" t="s">
        <v>6968</v>
      </c>
      <c r="D63" s="662" t="s">
        <v>7022</v>
      </c>
      <c r="E63" s="662" t="s">
        <v>7023</v>
      </c>
      <c r="F63" s="665">
        <v>27</v>
      </c>
      <c r="G63" s="665">
        <v>1272</v>
      </c>
      <c r="H63" s="665">
        <v>1</v>
      </c>
      <c r="I63" s="665">
        <v>47.111111111111114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7155</v>
      </c>
      <c r="B64" s="662" t="s">
        <v>6941</v>
      </c>
      <c r="C64" s="662" t="s">
        <v>6968</v>
      </c>
      <c r="D64" s="662" t="s">
        <v>7026</v>
      </c>
      <c r="E64" s="662" t="s">
        <v>7027</v>
      </c>
      <c r="F64" s="665">
        <v>3</v>
      </c>
      <c r="G64" s="665">
        <v>243</v>
      </c>
      <c r="H64" s="665">
        <v>1</v>
      </c>
      <c r="I64" s="665">
        <v>81</v>
      </c>
      <c r="J64" s="665">
        <v>2</v>
      </c>
      <c r="K64" s="665">
        <v>164</v>
      </c>
      <c r="L64" s="665">
        <v>0.67489711934156382</v>
      </c>
      <c r="M64" s="665">
        <v>82</v>
      </c>
      <c r="N64" s="665">
        <v>1</v>
      </c>
      <c r="O64" s="665">
        <v>82</v>
      </c>
      <c r="P64" s="678">
        <v>0.33744855967078191</v>
      </c>
      <c r="Q64" s="666">
        <v>82</v>
      </c>
    </row>
    <row r="65" spans="1:17" ht="14.4" customHeight="1" x14ac:dyDescent="0.3">
      <c r="A65" s="661" t="s">
        <v>7155</v>
      </c>
      <c r="B65" s="662" t="s">
        <v>6941</v>
      </c>
      <c r="C65" s="662" t="s">
        <v>6968</v>
      </c>
      <c r="D65" s="662" t="s">
        <v>7055</v>
      </c>
      <c r="E65" s="662" t="s">
        <v>7056</v>
      </c>
      <c r="F65" s="665">
        <v>1</v>
      </c>
      <c r="G65" s="665">
        <v>196</v>
      </c>
      <c r="H65" s="665">
        <v>1</v>
      </c>
      <c r="I65" s="665">
        <v>196</v>
      </c>
      <c r="J65" s="665">
        <v>3</v>
      </c>
      <c r="K65" s="665">
        <v>590</v>
      </c>
      <c r="L65" s="665">
        <v>3.010204081632653</v>
      </c>
      <c r="M65" s="665">
        <v>196.66666666666666</v>
      </c>
      <c r="N65" s="665"/>
      <c r="O65" s="665"/>
      <c r="P65" s="678"/>
      <c r="Q65" s="666"/>
    </row>
    <row r="66" spans="1:17" ht="14.4" customHeight="1" x14ac:dyDescent="0.3">
      <c r="A66" s="661" t="s">
        <v>7155</v>
      </c>
      <c r="B66" s="662" t="s">
        <v>6941</v>
      </c>
      <c r="C66" s="662" t="s">
        <v>6968</v>
      </c>
      <c r="D66" s="662" t="s">
        <v>7061</v>
      </c>
      <c r="E66" s="662" t="s">
        <v>7062</v>
      </c>
      <c r="F66" s="665">
        <v>1</v>
      </c>
      <c r="G66" s="665">
        <v>161</v>
      </c>
      <c r="H66" s="665">
        <v>1</v>
      </c>
      <c r="I66" s="665">
        <v>161</v>
      </c>
      <c r="J66" s="665"/>
      <c r="K66" s="665"/>
      <c r="L66" s="665"/>
      <c r="M66" s="665"/>
      <c r="N66" s="665">
        <v>1</v>
      </c>
      <c r="O66" s="665">
        <v>311</v>
      </c>
      <c r="P66" s="678">
        <v>1.9316770186335404</v>
      </c>
      <c r="Q66" s="666">
        <v>311</v>
      </c>
    </row>
    <row r="67" spans="1:17" ht="14.4" customHeight="1" x14ac:dyDescent="0.3">
      <c r="A67" s="661" t="s">
        <v>7155</v>
      </c>
      <c r="B67" s="662" t="s">
        <v>6941</v>
      </c>
      <c r="C67" s="662" t="s">
        <v>6968</v>
      </c>
      <c r="D67" s="662" t="s">
        <v>7077</v>
      </c>
      <c r="E67" s="662" t="s">
        <v>7078</v>
      </c>
      <c r="F67" s="665">
        <v>1</v>
      </c>
      <c r="G67" s="665">
        <v>851</v>
      </c>
      <c r="H67" s="665">
        <v>1</v>
      </c>
      <c r="I67" s="665">
        <v>851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7155</v>
      </c>
      <c r="B68" s="662" t="s">
        <v>7119</v>
      </c>
      <c r="C68" s="662" t="s">
        <v>6968</v>
      </c>
      <c r="D68" s="662" t="s">
        <v>6996</v>
      </c>
      <c r="E68" s="662" t="s">
        <v>6997</v>
      </c>
      <c r="F68" s="665">
        <v>1</v>
      </c>
      <c r="G68" s="665">
        <v>91</v>
      </c>
      <c r="H68" s="665">
        <v>1</v>
      </c>
      <c r="I68" s="665">
        <v>91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7155</v>
      </c>
      <c r="B69" s="662" t="s">
        <v>7119</v>
      </c>
      <c r="C69" s="662" t="s">
        <v>6968</v>
      </c>
      <c r="D69" s="662" t="s">
        <v>7158</v>
      </c>
      <c r="E69" s="662" t="s">
        <v>7159</v>
      </c>
      <c r="F69" s="665">
        <v>1</v>
      </c>
      <c r="G69" s="665">
        <v>782</v>
      </c>
      <c r="H69" s="665">
        <v>1</v>
      </c>
      <c r="I69" s="665">
        <v>782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580</v>
      </c>
      <c r="B70" s="662" t="s">
        <v>7160</v>
      </c>
      <c r="C70" s="662" t="s">
        <v>6968</v>
      </c>
      <c r="D70" s="662" t="s">
        <v>7161</v>
      </c>
      <c r="E70" s="662" t="s">
        <v>7162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2698</v>
      </c>
      <c r="P70" s="678"/>
      <c r="Q70" s="666">
        <v>2698</v>
      </c>
    </row>
    <row r="71" spans="1:17" ht="14.4" customHeight="1" x14ac:dyDescent="0.3">
      <c r="A71" s="661" t="s">
        <v>580</v>
      </c>
      <c r="B71" s="662" t="s">
        <v>7160</v>
      </c>
      <c r="C71" s="662" t="s">
        <v>6968</v>
      </c>
      <c r="D71" s="662" t="s">
        <v>7163</v>
      </c>
      <c r="E71" s="662" t="s">
        <v>7164</v>
      </c>
      <c r="F71" s="665">
        <v>1</v>
      </c>
      <c r="G71" s="665">
        <v>0</v>
      </c>
      <c r="H71" s="665"/>
      <c r="I71" s="665">
        <v>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580</v>
      </c>
      <c r="B72" s="662" t="s">
        <v>7160</v>
      </c>
      <c r="C72" s="662" t="s">
        <v>6968</v>
      </c>
      <c r="D72" s="662" t="s">
        <v>7165</v>
      </c>
      <c r="E72" s="662" t="s">
        <v>7166</v>
      </c>
      <c r="F72" s="665">
        <v>1</v>
      </c>
      <c r="G72" s="665">
        <v>0</v>
      </c>
      <c r="H72" s="665"/>
      <c r="I72" s="665">
        <v>0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580</v>
      </c>
      <c r="B73" s="662" t="s">
        <v>7160</v>
      </c>
      <c r="C73" s="662" t="s">
        <v>6968</v>
      </c>
      <c r="D73" s="662" t="s">
        <v>7167</v>
      </c>
      <c r="E73" s="662" t="s">
        <v>7168</v>
      </c>
      <c r="F73" s="665">
        <v>1</v>
      </c>
      <c r="G73" s="665">
        <v>0</v>
      </c>
      <c r="H73" s="665"/>
      <c r="I73" s="665">
        <v>0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580</v>
      </c>
      <c r="B74" s="662" t="s">
        <v>7160</v>
      </c>
      <c r="C74" s="662" t="s">
        <v>6968</v>
      </c>
      <c r="D74" s="662" t="s">
        <v>7169</v>
      </c>
      <c r="E74" s="662" t="s">
        <v>7170</v>
      </c>
      <c r="F74" s="665">
        <v>1</v>
      </c>
      <c r="G74" s="665">
        <v>9034</v>
      </c>
      <c r="H74" s="665">
        <v>1</v>
      </c>
      <c r="I74" s="665">
        <v>9034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580</v>
      </c>
      <c r="B75" s="662" t="s">
        <v>7160</v>
      </c>
      <c r="C75" s="662" t="s">
        <v>6968</v>
      </c>
      <c r="D75" s="662" t="s">
        <v>7171</v>
      </c>
      <c r="E75" s="662" t="s">
        <v>7172</v>
      </c>
      <c r="F75" s="665">
        <v>1</v>
      </c>
      <c r="G75" s="665">
        <v>0</v>
      </c>
      <c r="H75" s="665"/>
      <c r="I75" s="665">
        <v>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580</v>
      </c>
      <c r="B76" s="662" t="s">
        <v>7160</v>
      </c>
      <c r="C76" s="662" t="s">
        <v>6968</v>
      </c>
      <c r="D76" s="662" t="s">
        <v>7173</v>
      </c>
      <c r="E76" s="662" t="s">
        <v>7174</v>
      </c>
      <c r="F76" s="665">
        <v>1</v>
      </c>
      <c r="G76" s="665">
        <v>0</v>
      </c>
      <c r="H76" s="665"/>
      <c r="I76" s="665">
        <v>0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580</v>
      </c>
      <c r="B77" s="662" t="s">
        <v>6941</v>
      </c>
      <c r="C77" s="662" t="s">
        <v>6953</v>
      </c>
      <c r="D77" s="662" t="s">
        <v>7083</v>
      </c>
      <c r="E77" s="662" t="s">
        <v>7084</v>
      </c>
      <c r="F77" s="665">
        <v>3</v>
      </c>
      <c r="G77" s="665">
        <v>181.2</v>
      </c>
      <c r="H77" s="665">
        <v>1</v>
      </c>
      <c r="I77" s="665">
        <v>60.4</v>
      </c>
      <c r="J77" s="665">
        <v>2</v>
      </c>
      <c r="K77" s="665">
        <v>120.8</v>
      </c>
      <c r="L77" s="665">
        <v>0.66666666666666674</v>
      </c>
      <c r="M77" s="665">
        <v>60.4</v>
      </c>
      <c r="N77" s="665"/>
      <c r="O77" s="665"/>
      <c r="P77" s="678"/>
      <c r="Q77" s="666"/>
    </row>
    <row r="78" spans="1:17" ht="14.4" customHeight="1" x14ac:dyDescent="0.3">
      <c r="A78" s="661" t="s">
        <v>580</v>
      </c>
      <c r="B78" s="662" t="s">
        <v>6941</v>
      </c>
      <c r="C78" s="662" t="s">
        <v>6953</v>
      </c>
      <c r="D78" s="662" t="s">
        <v>7175</v>
      </c>
      <c r="E78" s="662" t="s">
        <v>7176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1242</v>
      </c>
      <c r="P78" s="678"/>
      <c r="Q78" s="666">
        <v>1242</v>
      </c>
    </row>
    <row r="79" spans="1:17" ht="14.4" customHeight="1" x14ac:dyDescent="0.3">
      <c r="A79" s="661" t="s">
        <v>580</v>
      </c>
      <c r="B79" s="662" t="s">
        <v>6941</v>
      </c>
      <c r="C79" s="662" t="s">
        <v>6953</v>
      </c>
      <c r="D79" s="662" t="s">
        <v>7177</v>
      </c>
      <c r="E79" s="662" t="s">
        <v>7178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1355</v>
      </c>
      <c r="P79" s="678"/>
      <c r="Q79" s="666">
        <v>1355</v>
      </c>
    </row>
    <row r="80" spans="1:17" ht="14.4" customHeight="1" x14ac:dyDescent="0.3">
      <c r="A80" s="661" t="s">
        <v>580</v>
      </c>
      <c r="B80" s="662" t="s">
        <v>6941</v>
      </c>
      <c r="C80" s="662" t="s">
        <v>6953</v>
      </c>
      <c r="D80" s="662" t="s">
        <v>7179</v>
      </c>
      <c r="E80" s="662" t="s">
        <v>3787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38233</v>
      </c>
      <c r="P80" s="678"/>
      <c r="Q80" s="666">
        <v>38233</v>
      </c>
    </row>
    <row r="81" spans="1:17" ht="14.4" customHeight="1" x14ac:dyDescent="0.3">
      <c r="A81" s="661" t="s">
        <v>580</v>
      </c>
      <c r="B81" s="662" t="s">
        <v>6941</v>
      </c>
      <c r="C81" s="662" t="s">
        <v>6968</v>
      </c>
      <c r="D81" s="662" t="s">
        <v>6979</v>
      </c>
      <c r="E81" s="662" t="s">
        <v>6980</v>
      </c>
      <c r="F81" s="665">
        <v>212</v>
      </c>
      <c r="G81" s="665">
        <v>7208</v>
      </c>
      <c r="H81" s="665">
        <v>1</v>
      </c>
      <c r="I81" s="665">
        <v>34</v>
      </c>
      <c r="J81" s="665">
        <v>221</v>
      </c>
      <c r="K81" s="665">
        <v>7663</v>
      </c>
      <c r="L81" s="665">
        <v>1.0631243063263041</v>
      </c>
      <c r="M81" s="665">
        <v>34.674208144796381</v>
      </c>
      <c r="N81" s="665">
        <v>76</v>
      </c>
      <c r="O81" s="665">
        <v>2660</v>
      </c>
      <c r="P81" s="678">
        <v>0.3690344062153163</v>
      </c>
      <c r="Q81" s="666">
        <v>35</v>
      </c>
    </row>
    <row r="82" spans="1:17" ht="14.4" customHeight="1" x14ac:dyDescent="0.3">
      <c r="A82" s="661" t="s">
        <v>580</v>
      </c>
      <c r="B82" s="662" t="s">
        <v>6941</v>
      </c>
      <c r="C82" s="662" t="s">
        <v>6968</v>
      </c>
      <c r="D82" s="662" t="s">
        <v>6981</v>
      </c>
      <c r="E82" s="662" t="s">
        <v>6982</v>
      </c>
      <c r="F82" s="665">
        <v>127</v>
      </c>
      <c r="G82" s="665">
        <v>635</v>
      </c>
      <c r="H82" s="665">
        <v>1</v>
      </c>
      <c r="I82" s="665">
        <v>5</v>
      </c>
      <c r="J82" s="665">
        <v>68</v>
      </c>
      <c r="K82" s="665">
        <v>340</v>
      </c>
      <c r="L82" s="665">
        <v>0.53543307086614178</v>
      </c>
      <c r="M82" s="665">
        <v>5</v>
      </c>
      <c r="N82" s="665">
        <v>30</v>
      </c>
      <c r="O82" s="665">
        <v>150</v>
      </c>
      <c r="P82" s="678">
        <v>0.23622047244094488</v>
      </c>
      <c r="Q82" s="666">
        <v>5</v>
      </c>
    </row>
    <row r="83" spans="1:17" ht="14.4" customHeight="1" x14ac:dyDescent="0.3">
      <c r="A83" s="661" t="s">
        <v>580</v>
      </c>
      <c r="B83" s="662" t="s">
        <v>6941</v>
      </c>
      <c r="C83" s="662" t="s">
        <v>6968</v>
      </c>
      <c r="D83" s="662" t="s">
        <v>6983</v>
      </c>
      <c r="E83" s="662" t="s">
        <v>6984</v>
      </c>
      <c r="F83" s="665">
        <v>2</v>
      </c>
      <c r="G83" s="665">
        <v>10</v>
      </c>
      <c r="H83" s="665">
        <v>1</v>
      </c>
      <c r="I83" s="665">
        <v>5</v>
      </c>
      <c r="J83" s="665">
        <v>4</v>
      </c>
      <c r="K83" s="665">
        <v>20</v>
      </c>
      <c r="L83" s="665">
        <v>2</v>
      </c>
      <c r="M83" s="665">
        <v>5</v>
      </c>
      <c r="N83" s="665">
        <v>2</v>
      </c>
      <c r="O83" s="665">
        <v>10</v>
      </c>
      <c r="P83" s="678">
        <v>1</v>
      </c>
      <c r="Q83" s="666">
        <v>5</v>
      </c>
    </row>
    <row r="84" spans="1:17" ht="14.4" customHeight="1" x14ac:dyDescent="0.3">
      <c r="A84" s="661" t="s">
        <v>580</v>
      </c>
      <c r="B84" s="662" t="s">
        <v>6941</v>
      </c>
      <c r="C84" s="662" t="s">
        <v>6968</v>
      </c>
      <c r="D84" s="662" t="s">
        <v>7085</v>
      </c>
      <c r="E84" s="662" t="s">
        <v>7086</v>
      </c>
      <c r="F84" s="665">
        <v>9</v>
      </c>
      <c r="G84" s="665">
        <v>14625</v>
      </c>
      <c r="H84" s="665">
        <v>1</v>
      </c>
      <c r="I84" s="665">
        <v>1625</v>
      </c>
      <c r="J84" s="665">
        <v>17</v>
      </c>
      <c r="K84" s="665">
        <v>27724</v>
      </c>
      <c r="L84" s="665">
        <v>1.8956581196581197</v>
      </c>
      <c r="M84" s="665">
        <v>1630.8235294117646</v>
      </c>
      <c r="N84" s="665">
        <v>1</v>
      </c>
      <c r="O84" s="665">
        <v>1637</v>
      </c>
      <c r="P84" s="678">
        <v>0.11193162393162392</v>
      </c>
      <c r="Q84" s="666">
        <v>1637</v>
      </c>
    </row>
    <row r="85" spans="1:17" ht="14.4" customHeight="1" x14ac:dyDescent="0.3">
      <c r="A85" s="661" t="s">
        <v>580</v>
      </c>
      <c r="B85" s="662" t="s">
        <v>6941</v>
      </c>
      <c r="C85" s="662" t="s">
        <v>6968</v>
      </c>
      <c r="D85" s="662" t="s">
        <v>6998</v>
      </c>
      <c r="E85" s="662" t="s">
        <v>6999</v>
      </c>
      <c r="F85" s="665"/>
      <c r="G85" s="665"/>
      <c r="H85" s="665"/>
      <c r="I85" s="665"/>
      <c r="J85" s="665">
        <v>1</v>
      </c>
      <c r="K85" s="665">
        <v>1335</v>
      </c>
      <c r="L85" s="665"/>
      <c r="M85" s="665">
        <v>1335</v>
      </c>
      <c r="N85" s="665">
        <v>2</v>
      </c>
      <c r="O85" s="665">
        <v>2680</v>
      </c>
      <c r="P85" s="678"/>
      <c r="Q85" s="666">
        <v>1340</v>
      </c>
    </row>
    <row r="86" spans="1:17" ht="14.4" customHeight="1" x14ac:dyDescent="0.3">
      <c r="A86" s="661" t="s">
        <v>580</v>
      </c>
      <c r="B86" s="662" t="s">
        <v>6941</v>
      </c>
      <c r="C86" s="662" t="s">
        <v>6968</v>
      </c>
      <c r="D86" s="662" t="s">
        <v>7000</v>
      </c>
      <c r="E86" s="662" t="s">
        <v>7001</v>
      </c>
      <c r="F86" s="665">
        <v>3</v>
      </c>
      <c r="G86" s="665">
        <v>696</v>
      </c>
      <c r="H86" s="665">
        <v>1</v>
      </c>
      <c r="I86" s="665">
        <v>232</v>
      </c>
      <c r="J86" s="665">
        <v>18</v>
      </c>
      <c r="K86" s="665">
        <v>4184</v>
      </c>
      <c r="L86" s="665">
        <v>6.0114942528735629</v>
      </c>
      <c r="M86" s="665">
        <v>232.44444444444446</v>
      </c>
      <c r="N86" s="665">
        <v>8</v>
      </c>
      <c r="O86" s="665">
        <v>1880</v>
      </c>
      <c r="P86" s="678">
        <v>2.7011494252873565</v>
      </c>
      <c r="Q86" s="666">
        <v>235</v>
      </c>
    </row>
    <row r="87" spans="1:17" ht="14.4" customHeight="1" x14ac:dyDescent="0.3">
      <c r="A87" s="661" t="s">
        <v>580</v>
      </c>
      <c r="B87" s="662" t="s">
        <v>6941</v>
      </c>
      <c r="C87" s="662" t="s">
        <v>6968</v>
      </c>
      <c r="D87" s="662" t="s">
        <v>7002</v>
      </c>
      <c r="E87" s="662" t="s">
        <v>7003</v>
      </c>
      <c r="F87" s="665">
        <v>5</v>
      </c>
      <c r="G87" s="665">
        <v>580</v>
      </c>
      <c r="H87" s="665">
        <v>1</v>
      </c>
      <c r="I87" s="665">
        <v>116</v>
      </c>
      <c r="J87" s="665">
        <v>180</v>
      </c>
      <c r="K87" s="665">
        <v>20906</v>
      </c>
      <c r="L87" s="665">
        <v>36.0448275862069</v>
      </c>
      <c r="M87" s="665">
        <v>116.14444444444445</v>
      </c>
      <c r="N87" s="665">
        <v>25</v>
      </c>
      <c r="O87" s="665">
        <v>2950</v>
      </c>
      <c r="P87" s="678">
        <v>5.0862068965517242</v>
      </c>
      <c r="Q87" s="666">
        <v>118</v>
      </c>
    </row>
    <row r="88" spans="1:17" ht="14.4" customHeight="1" x14ac:dyDescent="0.3">
      <c r="A88" s="661" t="s">
        <v>580</v>
      </c>
      <c r="B88" s="662" t="s">
        <v>6941</v>
      </c>
      <c r="C88" s="662" t="s">
        <v>6968</v>
      </c>
      <c r="D88" s="662" t="s">
        <v>7087</v>
      </c>
      <c r="E88" s="662" t="s">
        <v>7088</v>
      </c>
      <c r="F88" s="665">
        <v>1</v>
      </c>
      <c r="G88" s="665">
        <v>638</v>
      </c>
      <c r="H88" s="665">
        <v>1</v>
      </c>
      <c r="I88" s="665">
        <v>638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580</v>
      </c>
      <c r="B89" s="662" t="s">
        <v>6941</v>
      </c>
      <c r="C89" s="662" t="s">
        <v>6968</v>
      </c>
      <c r="D89" s="662" t="s">
        <v>7089</v>
      </c>
      <c r="E89" s="662" t="s">
        <v>7090</v>
      </c>
      <c r="F89" s="665">
        <v>3</v>
      </c>
      <c r="G89" s="665">
        <v>549</v>
      </c>
      <c r="H89" s="665">
        <v>1</v>
      </c>
      <c r="I89" s="665">
        <v>183</v>
      </c>
      <c r="J89" s="665"/>
      <c r="K89" s="665"/>
      <c r="L89" s="665"/>
      <c r="M89" s="665"/>
      <c r="N89" s="665">
        <v>1</v>
      </c>
      <c r="O89" s="665">
        <v>188</v>
      </c>
      <c r="P89" s="678">
        <v>0.34244080145719491</v>
      </c>
      <c r="Q89" s="666">
        <v>188</v>
      </c>
    </row>
    <row r="90" spans="1:17" ht="14.4" customHeight="1" x14ac:dyDescent="0.3">
      <c r="A90" s="661" t="s">
        <v>580</v>
      </c>
      <c r="B90" s="662" t="s">
        <v>6941</v>
      </c>
      <c r="C90" s="662" t="s">
        <v>6968</v>
      </c>
      <c r="D90" s="662" t="s">
        <v>7006</v>
      </c>
      <c r="E90" s="662" t="s">
        <v>7007</v>
      </c>
      <c r="F90" s="665"/>
      <c r="G90" s="665"/>
      <c r="H90" s="665"/>
      <c r="I90" s="665"/>
      <c r="J90" s="665">
        <v>1</v>
      </c>
      <c r="K90" s="665">
        <v>1280</v>
      </c>
      <c r="L90" s="665"/>
      <c r="M90" s="665">
        <v>1280</v>
      </c>
      <c r="N90" s="665">
        <v>1</v>
      </c>
      <c r="O90" s="665">
        <v>1284</v>
      </c>
      <c r="P90" s="678"/>
      <c r="Q90" s="666">
        <v>1284</v>
      </c>
    </row>
    <row r="91" spans="1:17" ht="14.4" customHeight="1" x14ac:dyDescent="0.3">
      <c r="A91" s="661" t="s">
        <v>580</v>
      </c>
      <c r="B91" s="662" t="s">
        <v>6941</v>
      </c>
      <c r="C91" s="662" t="s">
        <v>6968</v>
      </c>
      <c r="D91" s="662" t="s">
        <v>7010</v>
      </c>
      <c r="E91" s="662" t="s">
        <v>7011</v>
      </c>
      <c r="F91" s="665">
        <v>4</v>
      </c>
      <c r="G91" s="665">
        <v>3952</v>
      </c>
      <c r="H91" s="665">
        <v>1</v>
      </c>
      <c r="I91" s="665">
        <v>988</v>
      </c>
      <c r="J91" s="665">
        <v>4</v>
      </c>
      <c r="K91" s="665">
        <v>3972</v>
      </c>
      <c r="L91" s="665">
        <v>1.0050607287449393</v>
      </c>
      <c r="M91" s="665">
        <v>993</v>
      </c>
      <c r="N91" s="665">
        <v>2</v>
      </c>
      <c r="O91" s="665">
        <v>2004</v>
      </c>
      <c r="P91" s="678">
        <v>0.50708502024291502</v>
      </c>
      <c r="Q91" s="666">
        <v>1002</v>
      </c>
    </row>
    <row r="92" spans="1:17" ht="14.4" customHeight="1" x14ac:dyDescent="0.3">
      <c r="A92" s="661" t="s">
        <v>580</v>
      </c>
      <c r="B92" s="662" t="s">
        <v>6941</v>
      </c>
      <c r="C92" s="662" t="s">
        <v>6968</v>
      </c>
      <c r="D92" s="662" t="s">
        <v>7091</v>
      </c>
      <c r="E92" s="662" t="s">
        <v>7092</v>
      </c>
      <c r="F92" s="665"/>
      <c r="G92" s="665"/>
      <c r="H92" s="665"/>
      <c r="I92" s="665"/>
      <c r="J92" s="665">
        <v>1</v>
      </c>
      <c r="K92" s="665">
        <v>397</v>
      </c>
      <c r="L92" s="665"/>
      <c r="M92" s="665">
        <v>397</v>
      </c>
      <c r="N92" s="665"/>
      <c r="O92" s="665"/>
      <c r="P92" s="678"/>
      <c r="Q92" s="666"/>
    </row>
    <row r="93" spans="1:17" ht="14.4" customHeight="1" x14ac:dyDescent="0.3">
      <c r="A93" s="661" t="s">
        <v>580</v>
      </c>
      <c r="B93" s="662" t="s">
        <v>6941</v>
      </c>
      <c r="C93" s="662" t="s">
        <v>6968</v>
      </c>
      <c r="D93" s="662" t="s">
        <v>7012</v>
      </c>
      <c r="E93" s="662" t="s">
        <v>7013</v>
      </c>
      <c r="F93" s="665">
        <v>3</v>
      </c>
      <c r="G93" s="665">
        <v>465</v>
      </c>
      <c r="H93" s="665">
        <v>1</v>
      </c>
      <c r="I93" s="665">
        <v>155</v>
      </c>
      <c r="J93" s="665">
        <v>30</v>
      </c>
      <c r="K93" s="665">
        <v>4656</v>
      </c>
      <c r="L93" s="665">
        <v>10.012903225806452</v>
      </c>
      <c r="M93" s="665">
        <v>155.19999999999999</v>
      </c>
      <c r="N93" s="665">
        <v>4</v>
      </c>
      <c r="O93" s="665">
        <v>628</v>
      </c>
      <c r="P93" s="678">
        <v>1.3505376344086022</v>
      </c>
      <c r="Q93" s="666">
        <v>157</v>
      </c>
    </row>
    <row r="94" spans="1:17" ht="14.4" customHeight="1" x14ac:dyDescent="0.3">
      <c r="A94" s="661" t="s">
        <v>580</v>
      </c>
      <c r="B94" s="662" t="s">
        <v>6941</v>
      </c>
      <c r="C94" s="662" t="s">
        <v>6968</v>
      </c>
      <c r="D94" s="662" t="s">
        <v>7156</v>
      </c>
      <c r="E94" s="662" t="s">
        <v>7157</v>
      </c>
      <c r="F94" s="665">
        <v>35</v>
      </c>
      <c r="G94" s="665">
        <v>0</v>
      </c>
      <c r="H94" s="665"/>
      <c r="I94" s="665">
        <v>0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580</v>
      </c>
      <c r="B95" s="662" t="s">
        <v>6941</v>
      </c>
      <c r="C95" s="662" t="s">
        <v>6968</v>
      </c>
      <c r="D95" s="662" t="s">
        <v>7016</v>
      </c>
      <c r="E95" s="662" t="s">
        <v>7017</v>
      </c>
      <c r="F95" s="665">
        <v>37</v>
      </c>
      <c r="G95" s="665">
        <v>0</v>
      </c>
      <c r="H95" s="665"/>
      <c r="I95" s="665">
        <v>0</v>
      </c>
      <c r="J95" s="665">
        <v>81</v>
      </c>
      <c r="K95" s="665">
        <v>0</v>
      </c>
      <c r="L95" s="665"/>
      <c r="M95" s="665">
        <v>0</v>
      </c>
      <c r="N95" s="665">
        <v>6</v>
      </c>
      <c r="O95" s="665">
        <v>33.33</v>
      </c>
      <c r="P95" s="678"/>
      <c r="Q95" s="666">
        <v>5.5549999999999997</v>
      </c>
    </row>
    <row r="96" spans="1:17" ht="14.4" customHeight="1" x14ac:dyDescent="0.3">
      <c r="A96" s="661" t="s">
        <v>580</v>
      </c>
      <c r="B96" s="662" t="s">
        <v>6941</v>
      </c>
      <c r="C96" s="662" t="s">
        <v>6968</v>
      </c>
      <c r="D96" s="662" t="s">
        <v>7018</v>
      </c>
      <c r="E96" s="662" t="s">
        <v>7019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1100</v>
      </c>
      <c r="P96" s="678"/>
      <c r="Q96" s="666">
        <v>1100</v>
      </c>
    </row>
    <row r="97" spans="1:17" ht="14.4" customHeight="1" x14ac:dyDescent="0.3">
      <c r="A97" s="661" t="s">
        <v>580</v>
      </c>
      <c r="B97" s="662" t="s">
        <v>6941</v>
      </c>
      <c r="C97" s="662" t="s">
        <v>6968</v>
      </c>
      <c r="D97" s="662" t="s">
        <v>7022</v>
      </c>
      <c r="E97" s="662" t="s">
        <v>7023</v>
      </c>
      <c r="F97" s="665">
        <v>1</v>
      </c>
      <c r="G97" s="665">
        <v>0</v>
      </c>
      <c r="H97" s="665"/>
      <c r="I97" s="665">
        <v>0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580</v>
      </c>
      <c r="B98" s="662" t="s">
        <v>6941</v>
      </c>
      <c r="C98" s="662" t="s">
        <v>6968</v>
      </c>
      <c r="D98" s="662" t="s">
        <v>7026</v>
      </c>
      <c r="E98" s="662" t="s">
        <v>7027</v>
      </c>
      <c r="F98" s="665">
        <v>69</v>
      </c>
      <c r="G98" s="665">
        <v>5589</v>
      </c>
      <c r="H98" s="665">
        <v>1</v>
      </c>
      <c r="I98" s="665">
        <v>81</v>
      </c>
      <c r="J98" s="665">
        <v>142</v>
      </c>
      <c r="K98" s="665">
        <v>11601</v>
      </c>
      <c r="L98" s="665">
        <v>2.075684380032206</v>
      </c>
      <c r="M98" s="665">
        <v>81.697183098591552</v>
      </c>
      <c r="N98" s="665">
        <v>56</v>
      </c>
      <c r="O98" s="665">
        <v>4592</v>
      </c>
      <c r="P98" s="678">
        <v>0.82161388441581673</v>
      </c>
      <c r="Q98" s="666">
        <v>82</v>
      </c>
    </row>
    <row r="99" spans="1:17" ht="14.4" customHeight="1" x14ac:dyDescent="0.3">
      <c r="A99" s="661" t="s">
        <v>580</v>
      </c>
      <c r="B99" s="662" t="s">
        <v>6941</v>
      </c>
      <c r="C99" s="662" t="s">
        <v>6968</v>
      </c>
      <c r="D99" s="662" t="s">
        <v>7038</v>
      </c>
      <c r="E99" s="662" t="s">
        <v>7039</v>
      </c>
      <c r="F99" s="665"/>
      <c r="G99" s="665"/>
      <c r="H99" s="665"/>
      <c r="I99" s="665"/>
      <c r="J99" s="665">
        <v>1</v>
      </c>
      <c r="K99" s="665">
        <v>186</v>
      </c>
      <c r="L99" s="665"/>
      <c r="M99" s="665">
        <v>186</v>
      </c>
      <c r="N99" s="665"/>
      <c r="O99" s="665"/>
      <c r="P99" s="678"/>
      <c r="Q99" s="666"/>
    </row>
    <row r="100" spans="1:17" ht="14.4" customHeight="1" x14ac:dyDescent="0.3">
      <c r="A100" s="661" t="s">
        <v>580</v>
      </c>
      <c r="B100" s="662" t="s">
        <v>6941</v>
      </c>
      <c r="C100" s="662" t="s">
        <v>6968</v>
      </c>
      <c r="D100" s="662" t="s">
        <v>7043</v>
      </c>
      <c r="E100" s="662" t="s">
        <v>7044</v>
      </c>
      <c r="F100" s="665"/>
      <c r="G100" s="665"/>
      <c r="H100" s="665"/>
      <c r="I100" s="665"/>
      <c r="J100" s="665"/>
      <c r="K100" s="665"/>
      <c r="L100" s="665"/>
      <c r="M100" s="665"/>
      <c r="N100" s="665">
        <v>0</v>
      </c>
      <c r="O100" s="665">
        <v>0</v>
      </c>
      <c r="P100" s="678"/>
      <c r="Q100" s="666"/>
    </row>
    <row r="101" spans="1:17" ht="14.4" customHeight="1" x14ac:dyDescent="0.3">
      <c r="A101" s="661" t="s">
        <v>580</v>
      </c>
      <c r="B101" s="662" t="s">
        <v>6941</v>
      </c>
      <c r="C101" s="662" t="s">
        <v>6968</v>
      </c>
      <c r="D101" s="662" t="s">
        <v>7049</v>
      </c>
      <c r="E101" s="662" t="s">
        <v>7050</v>
      </c>
      <c r="F101" s="665">
        <v>35</v>
      </c>
      <c r="G101" s="665">
        <v>24290</v>
      </c>
      <c r="H101" s="665">
        <v>1</v>
      </c>
      <c r="I101" s="665">
        <v>694</v>
      </c>
      <c r="J101" s="665">
        <v>69</v>
      </c>
      <c r="K101" s="665">
        <v>48215</v>
      </c>
      <c r="L101" s="665">
        <v>1.9849732400164677</v>
      </c>
      <c r="M101" s="665">
        <v>698.768115942029</v>
      </c>
      <c r="N101" s="665">
        <v>26</v>
      </c>
      <c r="O101" s="665">
        <v>18304</v>
      </c>
      <c r="P101" s="678">
        <v>0.75356113627007004</v>
      </c>
      <c r="Q101" s="666">
        <v>704</v>
      </c>
    </row>
    <row r="102" spans="1:17" ht="14.4" customHeight="1" x14ac:dyDescent="0.3">
      <c r="A102" s="661" t="s">
        <v>580</v>
      </c>
      <c r="B102" s="662" t="s">
        <v>6941</v>
      </c>
      <c r="C102" s="662" t="s">
        <v>6968</v>
      </c>
      <c r="D102" s="662" t="s">
        <v>7180</v>
      </c>
      <c r="E102" s="662" t="s">
        <v>7181</v>
      </c>
      <c r="F102" s="665"/>
      <c r="G102" s="665"/>
      <c r="H102" s="665"/>
      <c r="I102" s="665"/>
      <c r="J102" s="665">
        <v>2</v>
      </c>
      <c r="K102" s="665">
        <v>226</v>
      </c>
      <c r="L102" s="665"/>
      <c r="M102" s="665">
        <v>113</v>
      </c>
      <c r="N102" s="665"/>
      <c r="O102" s="665"/>
      <c r="P102" s="678"/>
      <c r="Q102" s="666"/>
    </row>
    <row r="103" spans="1:17" ht="14.4" customHeight="1" x14ac:dyDescent="0.3">
      <c r="A103" s="661" t="s">
        <v>580</v>
      </c>
      <c r="B103" s="662" t="s">
        <v>6941</v>
      </c>
      <c r="C103" s="662" t="s">
        <v>6968</v>
      </c>
      <c r="D103" s="662" t="s">
        <v>7059</v>
      </c>
      <c r="E103" s="662" t="s">
        <v>7060</v>
      </c>
      <c r="F103" s="665">
        <v>2</v>
      </c>
      <c r="G103" s="665">
        <v>2554</v>
      </c>
      <c r="H103" s="665">
        <v>1</v>
      </c>
      <c r="I103" s="665">
        <v>1277</v>
      </c>
      <c r="J103" s="665">
        <v>8</v>
      </c>
      <c r="K103" s="665">
        <v>10264</v>
      </c>
      <c r="L103" s="665">
        <v>4.0187940485512925</v>
      </c>
      <c r="M103" s="665">
        <v>1283</v>
      </c>
      <c r="N103" s="665">
        <v>1</v>
      </c>
      <c r="O103" s="665">
        <v>1288</v>
      </c>
      <c r="P103" s="678">
        <v>0.50430696945967113</v>
      </c>
      <c r="Q103" s="666">
        <v>1288</v>
      </c>
    </row>
    <row r="104" spans="1:17" ht="14.4" customHeight="1" x14ac:dyDescent="0.3">
      <c r="A104" s="661" t="s">
        <v>580</v>
      </c>
      <c r="B104" s="662" t="s">
        <v>6941</v>
      </c>
      <c r="C104" s="662" t="s">
        <v>6968</v>
      </c>
      <c r="D104" s="662" t="s">
        <v>7063</v>
      </c>
      <c r="E104" s="662" t="s">
        <v>7064</v>
      </c>
      <c r="F104" s="665">
        <v>11</v>
      </c>
      <c r="G104" s="665">
        <v>5280</v>
      </c>
      <c r="H104" s="665">
        <v>1</v>
      </c>
      <c r="I104" s="665">
        <v>480</v>
      </c>
      <c r="J104" s="665">
        <v>11</v>
      </c>
      <c r="K104" s="665">
        <v>5320</v>
      </c>
      <c r="L104" s="665">
        <v>1.0075757575757576</v>
      </c>
      <c r="M104" s="665">
        <v>483.63636363636363</v>
      </c>
      <c r="N104" s="665">
        <v>8</v>
      </c>
      <c r="O104" s="665">
        <v>3896</v>
      </c>
      <c r="P104" s="678">
        <v>0.73787878787878791</v>
      </c>
      <c r="Q104" s="666">
        <v>487</v>
      </c>
    </row>
    <row r="105" spans="1:17" ht="14.4" customHeight="1" x14ac:dyDescent="0.3">
      <c r="A105" s="661" t="s">
        <v>580</v>
      </c>
      <c r="B105" s="662" t="s">
        <v>6941</v>
      </c>
      <c r="C105" s="662" t="s">
        <v>6968</v>
      </c>
      <c r="D105" s="662" t="s">
        <v>7099</v>
      </c>
      <c r="E105" s="662" t="s">
        <v>7100</v>
      </c>
      <c r="F105" s="665">
        <v>2</v>
      </c>
      <c r="G105" s="665">
        <v>6998</v>
      </c>
      <c r="H105" s="665">
        <v>1</v>
      </c>
      <c r="I105" s="665">
        <v>3499</v>
      </c>
      <c r="J105" s="665">
        <v>10</v>
      </c>
      <c r="K105" s="665">
        <v>35224</v>
      </c>
      <c r="L105" s="665">
        <v>5.0334381251786224</v>
      </c>
      <c r="M105" s="665">
        <v>3522.4</v>
      </c>
      <c r="N105" s="665">
        <v>9</v>
      </c>
      <c r="O105" s="665">
        <v>31815</v>
      </c>
      <c r="P105" s="678">
        <v>4.5462989425550155</v>
      </c>
      <c r="Q105" s="666">
        <v>3535</v>
      </c>
    </row>
    <row r="106" spans="1:17" ht="14.4" customHeight="1" x14ac:dyDescent="0.3">
      <c r="A106" s="661" t="s">
        <v>580</v>
      </c>
      <c r="B106" s="662" t="s">
        <v>6941</v>
      </c>
      <c r="C106" s="662" t="s">
        <v>6968</v>
      </c>
      <c r="D106" s="662" t="s">
        <v>7101</v>
      </c>
      <c r="E106" s="662" t="s">
        <v>7102</v>
      </c>
      <c r="F106" s="665">
        <v>5</v>
      </c>
      <c r="G106" s="665">
        <v>2420</v>
      </c>
      <c r="H106" s="665">
        <v>1</v>
      </c>
      <c r="I106" s="665">
        <v>484</v>
      </c>
      <c r="J106" s="665">
        <v>10</v>
      </c>
      <c r="K106" s="665">
        <v>4885</v>
      </c>
      <c r="L106" s="665">
        <v>2.0185950413223139</v>
      </c>
      <c r="M106" s="665">
        <v>488.5</v>
      </c>
      <c r="N106" s="665">
        <v>4</v>
      </c>
      <c r="O106" s="665">
        <v>1964</v>
      </c>
      <c r="P106" s="678">
        <v>0.81157024793388433</v>
      </c>
      <c r="Q106" s="666">
        <v>491</v>
      </c>
    </row>
    <row r="107" spans="1:17" ht="14.4" customHeight="1" x14ac:dyDescent="0.3">
      <c r="A107" s="661" t="s">
        <v>580</v>
      </c>
      <c r="B107" s="662" t="s">
        <v>6941</v>
      </c>
      <c r="C107" s="662" t="s">
        <v>6968</v>
      </c>
      <c r="D107" s="662" t="s">
        <v>7105</v>
      </c>
      <c r="E107" s="662" t="s">
        <v>7106</v>
      </c>
      <c r="F107" s="665"/>
      <c r="G107" s="665"/>
      <c r="H107" s="665"/>
      <c r="I107" s="665"/>
      <c r="J107" s="665">
        <v>4</v>
      </c>
      <c r="K107" s="665">
        <v>1259</v>
      </c>
      <c r="L107" s="665"/>
      <c r="M107" s="665">
        <v>314.75</v>
      </c>
      <c r="N107" s="665"/>
      <c r="O107" s="665"/>
      <c r="P107" s="678"/>
      <c r="Q107" s="666"/>
    </row>
    <row r="108" spans="1:17" ht="14.4" customHeight="1" x14ac:dyDescent="0.3">
      <c r="A108" s="661" t="s">
        <v>580</v>
      </c>
      <c r="B108" s="662" t="s">
        <v>6941</v>
      </c>
      <c r="C108" s="662" t="s">
        <v>6968</v>
      </c>
      <c r="D108" s="662" t="s">
        <v>7107</v>
      </c>
      <c r="E108" s="662" t="s">
        <v>7108</v>
      </c>
      <c r="F108" s="665">
        <v>2</v>
      </c>
      <c r="G108" s="665">
        <v>3292</v>
      </c>
      <c r="H108" s="665">
        <v>1</v>
      </c>
      <c r="I108" s="665">
        <v>1646</v>
      </c>
      <c r="J108" s="665">
        <v>3</v>
      </c>
      <c r="K108" s="665">
        <v>4986</v>
      </c>
      <c r="L108" s="665">
        <v>1.5145808019441069</v>
      </c>
      <c r="M108" s="665">
        <v>1662</v>
      </c>
      <c r="N108" s="665"/>
      <c r="O108" s="665"/>
      <c r="P108" s="678"/>
      <c r="Q108" s="666"/>
    </row>
    <row r="109" spans="1:17" ht="14.4" customHeight="1" x14ac:dyDescent="0.3">
      <c r="A109" s="661" t="s">
        <v>580</v>
      </c>
      <c r="B109" s="662" t="s">
        <v>6941</v>
      </c>
      <c r="C109" s="662" t="s">
        <v>6968</v>
      </c>
      <c r="D109" s="662" t="s">
        <v>7073</v>
      </c>
      <c r="E109" s="662" t="s">
        <v>7074</v>
      </c>
      <c r="F109" s="665">
        <v>2</v>
      </c>
      <c r="G109" s="665">
        <v>4978</v>
      </c>
      <c r="H109" s="665">
        <v>1</v>
      </c>
      <c r="I109" s="665">
        <v>2489</v>
      </c>
      <c r="J109" s="665">
        <v>2</v>
      </c>
      <c r="K109" s="665">
        <v>4994</v>
      </c>
      <c r="L109" s="665">
        <v>1.0032141422257934</v>
      </c>
      <c r="M109" s="665">
        <v>2497</v>
      </c>
      <c r="N109" s="665"/>
      <c r="O109" s="665"/>
      <c r="P109" s="678"/>
      <c r="Q109" s="666"/>
    </row>
    <row r="110" spans="1:17" ht="14.4" customHeight="1" x14ac:dyDescent="0.3">
      <c r="A110" s="661" t="s">
        <v>580</v>
      </c>
      <c r="B110" s="662" t="s">
        <v>6941</v>
      </c>
      <c r="C110" s="662" t="s">
        <v>6968</v>
      </c>
      <c r="D110" s="662" t="s">
        <v>7109</v>
      </c>
      <c r="E110" s="662" t="s">
        <v>7110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830</v>
      </c>
      <c r="P110" s="678"/>
      <c r="Q110" s="666">
        <v>830</v>
      </c>
    </row>
    <row r="111" spans="1:17" ht="14.4" customHeight="1" x14ac:dyDescent="0.3">
      <c r="A111" s="661" t="s">
        <v>580</v>
      </c>
      <c r="B111" s="662" t="s">
        <v>6941</v>
      </c>
      <c r="C111" s="662" t="s">
        <v>6968</v>
      </c>
      <c r="D111" s="662" t="s">
        <v>7111</v>
      </c>
      <c r="E111" s="662" t="s">
        <v>7112</v>
      </c>
      <c r="F111" s="665">
        <v>43</v>
      </c>
      <c r="G111" s="665">
        <v>0</v>
      </c>
      <c r="H111" s="665"/>
      <c r="I111" s="665">
        <v>0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580</v>
      </c>
      <c r="B112" s="662" t="s">
        <v>6941</v>
      </c>
      <c r="C112" s="662" t="s">
        <v>6968</v>
      </c>
      <c r="D112" s="662" t="s">
        <v>7113</v>
      </c>
      <c r="E112" s="662" t="s">
        <v>7114</v>
      </c>
      <c r="F112" s="665"/>
      <c r="G112" s="665"/>
      <c r="H112" s="665"/>
      <c r="I112" s="665"/>
      <c r="J112" s="665">
        <v>2</v>
      </c>
      <c r="K112" s="665">
        <v>924</v>
      </c>
      <c r="L112" s="665"/>
      <c r="M112" s="665">
        <v>462</v>
      </c>
      <c r="N112" s="665"/>
      <c r="O112" s="665"/>
      <c r="P112" s="678"/>
      <c r="Q112" s="666"/>
    </row>
    <row r="113" spans="1:17" ht="14.4" customHeight="1" x14ac:dyDescent="0.3">
      <c r="A113" s="661" t="s">
        <v>580</v>
      </c>
      <c r="B113" s="662" t="s">
        <v>6941</v>
      </c>
      <c r="C113" s="662" t="s">
        <v>6968</v>
      </c>
      <c r="D113" s="662" t="s">
        <v>7117</v>
      </c>
      <c r="E113" s="662" t="s">
        <v>7118</v>
      </c>
      <c r="F113" s="665"/>
      <c r="G113" s="665"/>
      <c r="H113" s="665"/>
      <c r="I113" s="665"/>
      <c r="J113" s="665">
        <v>1</v>
      </c>
      <c r="K113" s="665">
        <v>1125</v>
      </c>
      <c r="L113" s="665"/>
      <c r="M113" s="665">
        <v>1125</v>
      </c>
      <c r="N113" s="665"/>
      <c r="O113" s="665"/>
      <c r="P113" s="678"/>
      <c r="Q113" s="666"/>
    </row>
    <row r="114" spans="1:17" ht="14.4" customHeight="1" x14ac:dyDescent="0.3">
      <c r="A114" s="661" t="s">
        <v>580</v>
      </c>
      <c r="B114" s="662" t="s">
        <v>7182</v>
      </c>
      <c r="C114" s="662" t="s">
        <v>6968</v>
      </c>
      <c r="D114" s="662" t="s">
        <v>7183</v>
      </c>
      <c r="E114" s="662" t="s">
        <v>7184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696</v>
      </c>
      <c r="P114" s="678"/>
      <c r="Q114" s="666">
        <v>696</v>
      </c>
    </row>
    <row r="115" spans="1:17" ht="14.4" customHeight="1" x14ac:dyDescent="0.3">
      <c r="A115" s="661" t="s">
        <v>580</v>
      </c>
      <c r="B115" s="662" t="s">
        <v>7182</v>
      </c>
      <c r="C115" s="662" t="s">
        <v>6968</v>
      </c>
      <c r="D115" s="662" t="s">
        <v>7185</v>
      </c>
      <c r="E115" s="662" t="s">
        <v>7186</v>
      </c>
      <c r="F115" s="665">
        <v>11</v>
      </c>
      <c r="G115" s="665">
        <v>1892</v>
      </c>
      <c r="H115" s="665">
        <v>1</v>
      </c>
      <c r="I115" s="665">
        <v>172</v>
      </c>
      <c r="J115" s="665">
        <v>1</v>
      </c>
      <c r="K115" s="665">
        <v>173</v>
      </c>
      <c r="L115" s="665">
        <v>9.1437632135306549E-2</v>
      </c>
      <c r="M115" s="665">
        <v>173</v>
      </c>
      <c r="N115" s="665"/>
      <c r="O115" s="665"/>
      <c r="P115" s="678"/>
      <c r="Q115" s="666"/>
    </row>
    <row r="116" spans="1:17" ht="14.4" customHeight="1" x14ac:dyDescent="0.3">
      <c r="A116" s="661" t="s">
        <v>580</v>
      </c>
      <c r="B116" s="662" t="s">
        <v>7182</v>
      </c>
      <c r="C116" s="662" t="s">
        <v>6968</v>
      </c>
      <c r="D116" s="662" t="s">
        <v>7187</v>
      </c>
      <c r="E116" s="662" t="s">
        <v>7188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2440</v>
      </c>
      <c r="P116" s="678"/>
      <c r="Q116" s="666">
        <v>2440</v>
      </c>
    </row>
    <row r="117" spans="1:17" ht="14.4" customHeight="1" x14ac:dyDescent="0.3">
      <c r="A117" s="661" t="s">
        <v>580</v>
      </c>
      <c r="B117" s="662" t="s">
        <v>7182</v>
      </c>
      <c r="C117" s="662" t="s">
        <v>6968</v>
      </c>
      <c r="D117" s="662" t="s">
        <v>7189</v>
      </c>
      <c r="E117" s="662" t="s">
        <v>7190</v>
      </c>
      <c r="F117" s="665">
        <v>1</v>
      </c>
      <c r="G117" s="665">
        <v>1354</v>
      </c>
      <c r="H117" s="665">
        <v>1</v>
      </c>
      <c r="I117" s="665">
        <v>1354</v>
      </c>
      <c r="J117" s="665">
        <v>2</v>
      </c>
      <c r="K117" s="665">
        <v>2726</v>
      </c>
      <c r="L117" s="665">
        <v>2.0132939438700146</v>
      </c>
      <c r="M117" s="665">
        <v>1363</v>
      </c>
      <c r="N117" s="665"/>
      <c r="O117" s="665"/>
      <c r="P117" s="678"/>
      <c r="Q117" s="666"/>
    </row>
    <row r="118" spans="1:17" ht="14.4" customHeight="1" x14ac:dyDescent="0.3">
      <c r="A118" s="661" t="s">
        <v>580</v>
      </c>
      <c r="B118" s="662" t="s">
        <v>7182</v>
      </c>
      <c r="C118" s="662" t="s">
        <v>6968</v>
      </c>
      <c r="D118" s="662" t="s">
        <v>7191</v>
      </c>
      <c r="E118" s="662" t="s">
        <v>7192</v>
      </c>
      <c r="F118" s="665"/>
      <c r="G118" s="665"/>
      <c r="H118" s="665"/>
      <c r="I118" s="665"/>
      <c r="J118" s="665">
        <v>1</v>
      </c>
      <c r="K118" s="665">
        <v>3507</v>
      </c>
      <c r="L118" s="665"/>
      <c r="M118" s="665">
        <v>3507</v>
      </c>
      <c r="N118" s="665">
        <v>1</v>
      </c>
      <c r="O118" s="665">
        <v>3517</v>
      </c>
      <c r="P118" s="678"/>
      <c r="Q118" s="666">
        <v>3517</v>
      </c>
    </row>
    <row r="119" spans="1:17" ht="14.4" customHeight="1" x14ac:dyDescent="0.3">
      <c r="A119" s="661" t="s">
        <v>580</v>
      </c>
      <c r="B119" s="662" t="s">
        <v>7182</v>
      </c>
      <c r="C119" s="662" t="s">
        <v>6968</v>
      </c>
      <c r="D119" s="662" t="s">
        <v>7193</v>
      </c>
      <c r="E119" s="662" t="s">
        <v>7194</v>
      </c>
      <c r="F119" s="665"/>
      <c r="G119" s="665"/>
      <c r="H119" s="665"/>
      <c r="I119" s="665"/>
      <c r="J119" s="665">
        <v>1</v>
      </c>
      <c r="K119" s="665">
        <v>4009</v>
      </c>
      <c r="L119" s="665"/>
      <c r="M119" s="665">
        <v>4009</v>
      </c>
      <c r="N119" s="665">
        <v>1</v>
      </c>
      <c r="O119" s="665">
        <v>4021</v>
      </c>
      <c r="P119" s="678"/>
      <c r="Q119" s="666">
        <v>4021</v>
      </c>
    </row>
    <row r="120" spans="1:17" ht="14.4" customHeight="1" x14ac:dyDescent="0.3">
      <c r="A120" s="661" t="s">
        <v>580</v>
      </c>
      <c r="B120" s="662" t="s">
        <v>7182</v>
      </c>
      <c r="C120" s="662" t="s">
        <v>6968</v>
      </c>
      <c r="D120" s="662" t="s">
        <v>7195</v>
      </c>
      <c r="E120" s="662" t="s">
        <v>7196</v>
      </c>
      <c r="F120" s="665">
        <v>2</v>
      </c>
      <c r="G120" s="665">
        <v>40628</v>
      </c>
      <c r="H120" s="665">
        <v>1</v>
      </c>
      <c r="I120" s="665">
        <v>20314</v>
      </c>
      <c r="J120" s="665">
        <v>2</v>
      </c>
      <c r="K120" s="665">
        <v>40892</v>
      </c>
      <c r="L120" s="665">
        <v>1.0064979816875061</v>
      </c>
      <c r="M120" s="665">
        <v>20446</v>
      </c>
      <c r="N120" s="665"/>
      <c r="O120" s="665"/>
      <c r="P120" s="678"/>
      <c r="Q120" s="666"/>
    </row>
    <row r="121" spans="1:17" ht="14.4" customHeight="1" x14ac:dyDescent="0.3">
      <c r="A121" s="661" t="s">
        <v>580</v>
      </c>
      <c r="B121" s="662" t="s">
        <v>7182</v>
      </c>
      <c r="C121" s="662" t="s">
        <v>6968</v>
      </c>
      <c r="D121" s="662" t="s">
        <v>7026</v>
      </c>
      <c r="E121" s="662" t="s">
        <v>7027</v>
      </c>
      <c r="F121" s="665">
        <v>1</v>
      </c>
      <c r="G121" s="665">
        <v>81</v>
      </c>
      <c r="H121" s="665">
        <v>1</v>
      </c>
      <c r="I121" s="665">
        <v>81</v>
      </c>
      <c r="J121" s="665">
        <v>1</v>
      </c>
      <c r="K121" s="665">
        <v>82</v>
      </c>
      <c r="L121" s="665">
        <v>1.0123456790123457</v>
      </c>
      <c r="M121" s="665">
        <v>82</v>
      </c>
      <c r="N121" s="665"/>
      <c r="O121" s="665"/>
      <c r="P121" s="678"/>
      <c r="Q121" s="666"/>
    </row>
    <row r="122" spans="1:17" ht="14.4" customHeight="1" x14ac:dyDescent="0.3">
      <c r="A122" s="661" t="s">
        <v>580</v>
      </c>
      <c r="B122" s="662" t="s">
        <v>7182</v>
      </c>
      <c r="C122" s="662" t="s">
        <v>6968</v>
      </c>
      <c r="D122" s="662" t="s">
        <v>7040</v>
      </c>
      <c r="E122" s="662" t="s">
        <v>7041</v>
      </c>
      <c r="F122" s="665">
        <v>1</v>
      </c>
      <c r="G122" s="665">
        <v>668</v>
      </c>
      <c r="H122" s="665">
        <v>1</v>
      </c>
      <c r="I122" s="665">
        <v>668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580</v>
      </c>
      <c r="B123" s="662" t="s">
        <v>7182</v>
      </c>
      <c r="C123" s="662" t="s">
        <v>6968</v>
      </c>
      <c r="D123" s="662" t="s">
        <v>7197</v>
      </c>
      <c r="E123" s="662" t="s">
        <v>7198</v>
      </c>
      <c r="F123" s="665">
        <v>1</v>
      </c>
      <c r="G123" s="665">
        <v>845</v>
      </c>
      <c r="H123" s="665">
        <v>1</v>
      </c>
      <c r="I123" s="665">
        <v>845</v>
      </c>
      <c r="J123" s="665"/>
      <c r="K123" s="665"/>
      <c r="L123" s="665"/>
      <c r="M123" s="665"/>
      <c r="N123" s="665">
        <v>3</v>
      </c>
      <c r="O123" s="665">
        <v>2556</v>
      </c>
      <c r="P123" s="678">
        <v>3.0248520710059172</v>
      </c>
      <c r="Q123" s="666">
        <v>852</v>
      </c>
    </row>
    <row r="124" spans="1:17" ht="14.4" customHeight="1" x14ac:dyDescent="0.3">
      <c r="A124" s="661" t="s">
        <v>580</v>
      </c>
      <c r="B124" s="662" t="s">
        <v>7182</v>
      </c>
      <c r="C124" s="662" t="s">
        <v>6968</v>
      </c>
      <c r="D124" s="662" t="s">
        <v>7199</v>
      </c>
      <c r="E124" s="662" t="s">
        <v>7200</v>
      </c>
      <c r="F124" s="665">
        <v>2</v>
      </c>
      <c r="G124" s="665">
        <v>3058</v>
      </c>
      <c r="H124" s="665">
        <v>1</v>
      </c>
      <c r="I124" s="665">
        <v>1529</v>
      </c>
      <c r="J124" s="665">
        <v>1</v>
      </c>
      <c r="K124" s="665">
        <v>1535</v>
      </c>
      <c r="L124" s="665">
        <v>0.50196206671026811</v>
      </c>
      <c r="M124" s="665">
        <v>1535</v>
      </c>
      <c r="N124" s="665">
        <v>1</v>
      </c>
      <c r="O124" s="665">
        <v>1538</v>
      </c>
      <c r="P124" s="678">
        <v>0.50294310006540222</v>
      </c>
      <c r="Q124" s="666">
        <v>1538</v>
      </c>
    </row>
    <row r="125" spans="1:17" ht="14.4" customHeight="1" x14ac:dyDescent="0.3">
      <c r="A125" s="661" t="s">
        <v>580</v>
      </c>
      <c r="B125" s="662" t="s">
        <v>7182</v>
      </c>
      <c r="C125" s="662" t="s">
        <v>6968</v>
      </c>
      <c r="D125" s="662" t="s">
        <v>7201</v>
      </c>
      <c r="E125" s="662" t="s">
        <v>7202</v>
      </c>
      <c r="F125" s="665">
        <v>1</v>
      </c>
      <c r="G125" s="665">
        <v>351</v>
      </c>
      <c r="H125" s="665">
        <v>1</v>
      </c>
      <c r="I125" s="665">
        <v>351</v>
      </c>
      <c r="J125" s="665">
        <v>1</v>
      </c>
      <c r="K125" s="665">
        <v>355</v>
      </c>
      <c r="L125" s="665">
        <v>1.0113960113960114</v>
      </c>
      <c r="M125" s="665">
        <v>355</v>
      </c>
      <c r="N125" s="665"/>
      <c r="O125" s="665"/>
      <c r="P125" s="678"/>
      <c r="Q125" s="666"/>
    </row>
    <row r="126" spans="1:17" ht="14.4" customHeight="1" x14ac:dyDescent="0.3">
      <c r="A126" s="661" t="s">
        <v>580</v>
      </c>
      <c r="B126" s="662" t="s">
        <v>7182</v>
      </c>
      <c r="C126" s="662" t="s">
        <v>6968</v>
      </c>
      <c r="D126" s="662" t="s">
        <v>7203</v>
      </c>
      <c r="E126" s="662" t="s">
        <v>7204</v>
      </c>
      <c r="F126" s="665">
        <v>2</v>
      </c>
      <c r="G126" s="665">
        <v>1246</v>
      </c>
      <c r="H126" s="665">
        <v>1</v>
      </c>
      <c r="I126" s="665">
        <v>623</v>
      </c>
      <c r="J126" s="665">
        <v>1</v>
      </c>
      <c r="K126" s="665">
        <v>627</v>
      </c>
      <c r="L126" s="665">
        <v>0.5032102728731942</v>
      </c>
      <c r="M126" s="665">
        <v>627</v>
      </c>
      <c r="N126" s="665"/>
      <c r="O126" s="665"/>
      <c r="P126" s="678"/>
      <c r="Q126" s="666"/>
    </row>
    <row r="127" spans="1:17" ht="14.4" customHeight="1" x14ac:dyDescent="0.3">
      <c r="A127" s="661" t="s">
        <v>580</v>
      </c>
      <c r="B127" s="662" t="s">
        <v>7182</v>
      </c>
      <c r="C127" s="662" t="s">
        <v>6968</v>
      </c>
      <c r="D127" s="662" t="s">
        <v>7205</v>
      </c>
      <c r="E127" s="662" t="s">
        <v>7206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2654</v>
      </c>
      <c r="P127" s="678"/>
      <c r="Q127" s="666">
        <v>2654</v>
      </c>
    </row>
    <row r="128" spans="1:17" ht="14.4" customHeight="1" x14ac:dyDescent="0.3">
      <c r="A128" s="661" t="s">
        <v>580</v>
      </c>
      <c r="B128" s="662" t="s">
        <v>7182</v>
      </c>
      <c r="C128" s="662" t="s">
        <v>6968</v>
      </c>
      <c r="D128" s="662" t="s">
        <v>7207</v>
      </c>
      <c r="E128" s="662" t="s">
        <v>7208</v>
      </c>
      <c r="F128" s="665">
        <v>1</v>
      </c>
      <c r="G128" s="665">
        <v>241</v>
      </c>
      <c r="H128" s="665">
        <v>1</v>
      </c>
      <c r="I128" s="665">
        <v>241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580</v>
      </c>
      <c r="B129" s="662" t="s">
        <v>7182</v>
      </c>
      <c r="C129" s="662" t="s">
        <v>6968</v>
      </c>
      <c r="D129" s="662" t="s">
        <v>7209</v>
      </c>
      <c r="E129" s="662" t="s">
        <v>7210</v>
      </c>
      <c r="F129" s="665">
        <v>2</v>
      </c>
      <c r="G129" s="665">
        <v>3526</v>
      </c>
      <c r="H129" s="665">
        <v>1</v>
      </c>
      <c r="I129" s="665">
        <v>1763</v>
      </c>
      <c r="J129" s="665">
        <v>4</v>
      </c>
      <c r="K129" s="665">
        <v>7096</v>
      </c>
      <c r="L129" s="665">
        <v>2.012478729438457</v>
      </c>
      <c r="M129" s="665">
        <v>1774</v>
      </c>
      <c r="N129" s="665"/>
      <c r="O129" s="665"/>
      <c r="P129" s="678"/>
      <c r="Q129" s="666"/>
    </row>
    <row r="130" spans="1:17" ht="14.4" customHeight="1" x14ac:dyDescent="0.3">
      <c r="A130" s="661" t="s">
        <v>580</v>
      </c>
      <c r="B130" s="662" t="s">
        <v>7182</v>
      </c>
      <c r="C130" s="662" t="s">
        <v>6968</v>
      </c>
      <c r="D130" s="662" t="s">
        <v>1667</v>
      </c>
      <c r="E130" s="662" t="s">
        <v>7211</v>
      </c>
      <c r="F130" s="665"/>
      <c r="G130" s="665"/>
      <c r="H130" s="665"/>
      <c r="I130" s="665"/>
      <c r="J130" s="665">
        <v>1</v>
      </c>
      <c r="K130" s="665">
        <v>1191</v>
      </c>
      <c r="L130" s="665"/>
      <c r="M130" s="665">
        <v>1191</v>
      </c>
      <c r="N130" s="665">
        <v>1</v>
      </c>
      <c r="O130" s="665">
        <v>1193</v>
      </c>
      <c r="P130" s="678"/>
      <c r="Q130" s="666">
        <v>1193</v>
      </c>
    </row>
    <row r="131" spans="1:17" ht="14.4" customHeight="1" x14ac:dyDescent="0.3">
      <c r="A131" s="661" t="s">
        <v>580</v>
      </c>
      <c r="B131" s="662" t="s">
        <v>7182</v>
      </c>
      <c r="C131" s="662" t="s">
        <v>6968</v>
      </c>
      <c r="D131" s="662" t="s">
        <v>7212</v>
      </c>
      <c r="E131" s="662" t="s">
        <v>7213</v>
      </c>
      <c r="F131" s="665"/>
      <c r="G131" s="665"/>
      <c r="H131" s="665"/>
      <c r="I131" s="665"/>
      <c r="J131" s="665">
        <v>1</v>
      </c>
      <c r="K131" s="665">
        <v>690</v>
      </c>
      <c r="L131" s="665"/>
      <c r="M131" s="665">
        <v>690</v>
      </c>
      <c r="N131" s="665"/>
      <c r="O131" s="665"/>
      <c r="P131" s="678"/>
      <c r="Q131" s="666"/>
    </row>
    <row r="132" spans="1:17" ht="14.4" customHeight="1" x14ac:dyDescent="0.3">
      <c r="A132" s="661" t="s">
        <v>580</v>
      </c>
      <c r="B132" s="662" t="s">
        <v>7182</v>
      </c>
      <c r="C132" s="662" t="s">
        <v>6968</v>
      </c>
      <c r="D132" s="662" t="s">
        <v>7214</v>
      </c>
      <c r="E132" s="662" t="s">
        <v>7215</v>
      </c>
      <c r="F132" s="665"/>
      <c r="G132" s="665"/>
      <c r="H132" s="665"/>
      <c r="I132" s="665"/>
      <c r="J132" s="665"/>
      <c r="K132" s="665"/>
      <c r="L132" s="665"/>
      <c r="M132" s="665"/>
      <c r="N132" s="665">
        <v>2</v>
      </c>
      <c r="O132" s="665">
        <v>9996</v>
      </c>
      <c r="P132" s="678"/>
      <c r="Q132" s="666">
        <v>4998</v>
      </c>
    </row>
    <row r="133" spans="1:17" ht="14.4" customHeight="1" x14ac:dyDescent="0.3">
      <c r="A133" s="661" t="s">
        <v>580</v>
      </c>
      <c r="B133" s="662" t="s">
        <v>7119</v>
      </c>
      <c r="C133" s="662" t="s">
        <v>6942</v>
      </c>
      <c r="D133" s="662" t="s">
        <v>7216</v>
      </c>
      <c r="E133" s="662" t="s">
        <v>7217</v>
      </c>
      <c r="F133" s="665"/>
      <c r="G133" s="665"/>
      <c r="H133" s="665"/>
      <c r="I133" s="665"/>
      <c r="J133" s="665"/>
      <c r="K133" s="665"/>
      <c r="L133" s="665"/>
      <c r="M133" s="665"/>
      <c r="N133" s="665">
        <v>2.9</v>
      </c>
      <c r="O133" s="665">
        <v>32752.15</v>
      </c>
      <c r="P133" s="678"/>
      <c r="Q133" s="666">
        <v>11293.844827586208</v>
      </c>
    </row>
    <row r="134" spans="1:17" ht="14.4" customHeight="1" x14ac:dyDescent="0.3">
      <c r="A134" s="661" t="s">
        <v>580</v>
      </c>
      <c r="B134" s="662" t="s">
        <v>7119</v>
      </c>
      <c r="C134" s="662" t="s">
        <v>6942</v>
      </c>
      <c r="D134" s="662" t="s">
        <v>7218</v>
      </c>
      <c r="E134" s="662" t="s">
        <v>7219</v>
      </c>
      <c r="F134" s="665"/>
      <c r="G134" s="665"/>
      <c r="H134" s="665"/>
      <c r="I134" s="665"/>
      <c r="J134" s="665">
        <v>12</v>
      </c>
      <c r="K134" s="665">
        <v>999.59999999999991</v>
      </c>
      <c r="L134" s="665"/>
      <c r="M134" s="665">
        <v>83.3</v>
      </c>
      <c r="N134" s="665"/>
      <c r="O134" s="665"/>
      <c r="P134" s="678"/>
      <c r="Q134" s="666"/>
    </row>
    <row r="135" spans="1:17" ht="14.4" customHeight="1" x14ac:dyDescent="0.3">
      <c r="A135" s="661" t="s">
        <v>580</v>
      </c>
      <c r="B135" s="662" t="s">
        <v>7119</v>
      </c>
      <c r="C135" s="662" t="s">
        <v>6942</v>
      </c>
      <c r="D135" s="662" t="s">
        <v>7220</v>
      </c>
      <c r="E135" s="662" t="s">
        <v>2601</v>
      </c>
      <c r="F135" s="665"/>
      <c r="G135" s="665"/>
      <c r="H135" s="665"/>
      <c r="I135" s="665"/>
      <c r="J135" s="665"/>
      <c r="K135" s="665"/>
      <c r="L135" s="665"/>
      <c r="M135" s="665"/>
      <c r="N135" s="665">
        <v>103</v>
      </c>
      <c r="O135" s="665">
        <v>8168.93</v>
      </c>
      <c r="P135" s="678"/>
      <c r="Q135" s="666">
        <v>79.31</v>
      </c>
    </row>
    <row r="136" spans="1:17" ht="14.4" customHeight="1" x14ac:dyDescent="0.3">
      <c r="A136" s="661" t="s">
        <v>580</v>
      </c>
      <c r="B136" s="662" t="s">
        <v>7119</v>
      </c>
      <c r="C136" s="662" t="s">
        <v>6942</v>
      </c>
      <c r="D136" s="662" t="s">
        <v>7221</v>
      </c>
      <c r="E136" s="662" t="s">
        <v>7222</v>
      </c>
      <c r="F136" s="665">
        <v>2</v>
      </c>
      <c r="G136" s="665">
        <v>10429.64</v>
      </c>
      <c r="H136" s="665">
        <v>1</v>
      </c>
      <c r="I136" s="665">
        <v>5214.82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580</v>
      </c>
      <c r="B137" s="662" t="s">
        <v>7119</v>
      </c>
      <c r="C137" s="662" t="s">
        <v>6942</v>
      </c>
      <c r="D137" s="662" t="s">
        <v>7223</v>
      </c>
      <c r="E137" s="662" t="s">
        <v>2601</v>
      </c>
      <c r="F137" s="665">
        <v>170.69000000000003</v>
      </c>
      <c r="G137" s="665">
        <v>20830.189999999999</v>
      </c>
      <c r="H137" s="665">
        <v>1</v>
      </c>
      <c r="I137" s="665">
        <v>122.0352100298787</v>
      </c>
      <c r="J137" s="665">
        <v>84.09</v>
      </c>
      <c r="K137" s="665">
        <v>9919.2099999999991</v>
      </c>
      <c r="L137" s="665">
        <v>0.47619392813987771</v>
      </c>
      <c r="M137" s="665">
        <v>117.95944821025091</v>
      </c>
      <c r="N137" s="665">
        <v>179.00000000000003</v>
      </c>
      <c r="O137" s="665">
        <v>20196.519999999997</v>
      </c>
      <c r="P137" s="678">
        <v>0.96957925011725765</v>
      </c>
      <c r="Q137" s="666">
        <v>112.82972067039103</v>
      </c>
    </row>
    <row r="138" spans="1:17" ht="14.4" customHeight="1" x14ac:dyDescent="0.3">
      <c r="A138" s="661" t="s">
        <v>580</v>
      </c>
      <c r="B138" s="662" t="s">
        <v>7119</v>
      </c>
      <c r="C138" s="662" t="s">
        <v>6942</v>
      </c>
      <c r="D138" s="662" t="s">
        <v>7224</v>
      </c>
      <c r="E138" s="662" t="s">
        <v>2601</v>
      </c>
      <c r="F138" s="665"/>
      <c r="G138" s="665"/>
      <c r="H138" s="665"/>
      <c r="I138" s="665"/>
      <c r="J138" s="665">
        <v>44.3</v>
      </c>
      <c r="K138" s="665">
        <v>3525.8300000000004</v>
      </c>
      <c r="L138" s="665"/>
      <c r="M138" s="665">
        <v>79.589841986455994</v>
      </c>
      <c r="N138" s="665">
        <v>585.99</v>
      </c>
      <c r="O138" s="665">
        <v>44784.4</v>
      </c>
      <c r="P138" s="678"/>
      <c r="Q138" s="666">
        <v>76.425194969197435</v>
      </c>
    </row>
    <row r="139" spans="1:17" ht="14.4" customHeight="1" x14ac:dyDescent="0.3">
      <c r="A139" s="661" t="s">
        <v>580</v>
      </c>
      <c r="B139" s="662" t="s">
        <v>7119</v>
      </c>
      <c r="C139" s="662" t="s">
        <v>6942</v>
      </c>
      <c r="D139" s="662" t="s">
        <v>7225</v>
      </c>
      <c r="E139" s="662" t="s">
        <v>7226</v>
      </c>
      <c r="F139" s="665"/>
      <c r="G139" s="665"/>
      <c r="H139" s="665"/>
      <c r="I139" s="665"/>
      <c r="J139" s="665">
        <v>0.3</v>
      </c>
      <c r="K139" s="665">
        <v>185.55</v>
      </c>
      <c r="L139" s="665"/>
      <c r="M139" s="665">
        <v>618.50000000000011</v>
      </c>
      <c r="N139" s="665"/>
      <c r="O139" s="665"/>
      <c r="P139" s="678"/>
      <c r="Q139" s="666"/>
    </row>
    <row r="140" spans="1:17" ht="14.4" customHeight="1" x14ac:dyDescent="0.3">
      <c r="A140" s="661" t="s">
        <v>580</v>
      </c>
      <c r="B140" s="662" t="s">
        <v>7119</v>
      </c>
      <c r="C140" s="662" t="s">
        <v>6942</v>
      </c>
      <c r="D140" s="662" t="s">
        <v>7227</v>
      </c>
      <c r="E140" s="662" t="s">
        <v>1619</v>
      </c>
      <c r="F140" s="665">
        <v>3.8</v>
      </c>
      <c r="G140" s="665">
        <v>1047.75</v>
      </c>
      <c r="H140" s="665">
        <v>1</v>
      </c>
      <c r="I140" s="665">
        <v>275.7236842105263</v>
      </c>
      <c r="J140" s="665"/>
      <c r="K140" s="665"/>
      <c r="L140" s="665"/>
      <c r="M140" s="665"/>
      <c r="N140" s="665">
        <v>3.8</v>
      </c>
      <c r="O140" s="665">
        <v>1182.98</v>
      </c>
      <c r="P140" s="678">
        <v>1.1290670484371272</v>
      </c>
      <c r="Q140" s="666">
        <v>311.3105263157895</v>
      </c>
    </row>
    <row r="141" spans="1:17" ht="14.4" customHeight="1" x14ac:dyDescent="0.3">
      <c r="A141" s="661" t="s">
        <v>580</v>
      </c>
      <c r="B141" s="662" t="s">
        <v>7119</v>
      </c>
      <c r="C141" s="662" t="s">
        <v>6942</v>
      </c>
      <c r="D141" s="662" t="s">
        <v>7228</v>
      </c>
      <c r="E141" s="662" t="s">
        <v>7229</v>
      </c>
      <c r="F141" s="665"/>
      <c r="G141" s="665"/>
      <c r="H141" s="665"/>
      <c r="I141" s="665"/>
      <c r="J141" s="665">
        <v>10</v>
      </c>
      <c r="K141" s="665">
        <v>840.8</v>
      </c>
      <c r="L141" s="665"/>
      <c r="M141" s="665">
        <v>84.08</v>
      </c>
      <c r="N141" s="665"/>
      <c r="O141" s="665"/>
      <c r="P141" s="678"/>
      <c r="Q141" s="666"/>
    </row>
    <row r="142" spans="1:17" ht="14.4" customHeight="1" x14ac:dyDescent="0.3">
      <c r="A142" s="661" t="s">
        <v>580</v>
      </c>
      <c r="B142" s="662" t="s">
        <v>7119</v>
      </c>
      <c r="C142" s="662" t="s">
        <v>6942</v>
      </c>
      <c r="D142" s="662" t="s">
        <v>7230</v>
      </c>
      <c r="E142" s="662" t="s">
        <v>3138</v>
      </c>
      <c r="F142" s="665">
        <v>0.2</v>
      </c>
      <c r="G142" s="665">
        <v>12.21</v>
      </c>
      <c r="H142" s="665">
        <v>1</v>
      </c>
      <c r="I142" s="665">
        <v>61.050000000000004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580</v>
      </c>
      <c r="B143" s="662" t="s">
        <v>7119</v>
      </c>
      <c r="C143" s="662" t="s">
        <v>6942</v>
      </c>
      <c r="D143" s="662" t="s">
        <v>7231</v>
      </c>
      <c r="E143" s="662" t="s">
        <v>7232</v>
      </c>
      <c r="F143" s="665">
        <v>26</v>
      </c>
      <c r="G143" s="665">
        <v>3742.7</v>
      </c>
      <c r="H143" s="665">
        <v>1</v>
      </c>
      <c r="I143" s="665">
        <v>143.94999999999999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580</v>
      </c>
      <c r="B144" s="662" t="s">
        <v>7119</v>
      </c>
      <c r="C144" s="662" t="s">
        <v>6942</v>
      </c>
      <c r="D144" s="662" t="s">
        <v>7233</v>
      </c>
      <c r="E144" s="662" t="s">
        <v>1996</v>
      </c>
      <c r="F144" s="665"/>
      <c r="G144" s="665"/>
      <c r="H144" s="665"/>
      <c r="I144" s="665"/>
      <c r="J144" s="665"/>
      <c r="K144" s="665"/>
      <c r="L144" s="665"/>
      <c r="M144" s="665"/>
      <c r="N144" s="665">
        <v>5.8</v>
      </c>
      <c r="O144" s="665">
        <v>4015.19</v>
      </c>
      <c r="P144" s="678"/>
      <c r="Q144" s="666">
        <v>692.27413793103449</v>
      </c>
    </row>
    <row r="145" spans="1:17" ht="14.4" customHeight="1" x14ac:dyDescent="0.3">
      <c r="A145" s="661" t="s">
        <v>580</v>
      </c>
      <c r="B145" s="662" t="s">
        <v>7119</v>
      </c>
      <c r="C145" s="662" t="s">
        <v>6942</v>
      </c>
      <c r="D145" s="662" t="s">
        <v>7234</v>
      </c>
      <c r="E145" s="662" t="s">
        <v>7235</v>
      </c>
      <c r="F145" s="665">
        <v>100.1</v>
      </c>
      <c r="G145" s="665">
        <v>5805.8</v>
      </c>
      <c r="H145" s="665">
        <v>1</v>
      </c>
      <c r="I145" s="665">
        <v>58.000000000000007</v>
      </c>
      <c r="J145" s="665">
        <v>98</v>
      </c>
      <c r="K145" s="665">
        <v>3955.2799999999997</v>
      </c>
      <c r="L145" s="665">
        <v>0.68126356402218469</v>
      </c>
      <c r="M145" s="665">
        <v>40.36</v>
      </c>
      <c r="N145" s="665">
        <v>41</v>
      </c>
      <c r="O145" s="665">
        <v>1583.01</v>
      </c>
      <c r="P145" s="678">
        <v>0.27266009852216749</v>
      </c>
      <c r="Q145" s="666">
        <v>38.61</v>
      </c>
    </row>
    <row r="146" spans="1:17" ht="14.4" customHeight="1" x14ac:dyDescent="0.3">
      <c r="A146" s="661" t="s">
        <v>580</v>
      </c>
      <c r="B146" s="662" t="s">
        <v>7119</v>
      </c>
      <c r="C146" s="662" t="s">
        <v>6942</v>
      </c>
      <c r="D146" s="662" t="s">
        <v>7236</v>
      </c>
      <c r="E146" s="662"/>
      <c r="F146" s="665">
        <v>8</v>
      </c>
      <c r="G146" s="665">
        <v>19617.37</v>
      </c>
      <c r="H146" s="665">
        <v>1</v>
      </c>
      <c r="I146" s="665">
        <v>2452.1712499999999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580</v>
      </c>
      <c r="B147" s="662" t="s">
        <v>7119</v>
      </c>
      <c r="C147" s="662" t="s">
        <v>6942</v>
      </c>
      <c r="D147" s="662" t="s">
        <v>7237</v>
      </c>
      <c r="E147" s="662" t="s">
        <v>1277</v>
      </c>
      <c r="F147" s="665">
        <v>224.4</v>
      </c>
      <c r="G147" s="665">
        <v>90683.959999999992</v>
      </c>
      <c r="H147" s="665">
        <v>1</v>
      </c>
      <c r="I147" s="665">
        <v>404.11746880570405</v>
      </c>
      <c r="J147" s="665">
        <v>163.69999999999999</v>
      </c>
      <c r="K147" s="665">
        <v>64470.13</v>
      </c>
      <c r="L147" s="665">
        <v>0.71093201046800347</v>
      </c>
      <c r="M147" s="665">
        <v>393.8309712889432</v>
      </c>
      <c r="N147" s="665">
        <v>133.99999999999997</v>
      </c>
      <c r="O147" s="665">
        <v>51809.9</v>
      </c>
      <c r="P147" s="678">
        <v>0.57132374898493632</v>
      </c>
      <c r="Q147" s="666">
        <v>386.64104477611949</v>
      </c>
    </row>
    <row r="148" spans="1:17" ht="14.4" customHeight="1" x14ac:dyDescent="0.3">
      <c r="A148" s="661" t="s">
        <v>580</v>
      </c>
      <c r="B148" s="662" t="s">
        <v>7119</v>
      </c>
      <c r="C148" s="662" t="s">
        <v>6942</v>
      </c>
      <c r="D148" s="662" t="s">
        <v>7238</v>
      </c>
      <c r="E148" s="662" t="s">
        <v>7239</v>
      </c>
      <c r="F148" s="665">
        <v>1.2</v>
      </c>
      <c r="G148" s="665">
        <v>491.4</v>
      </c>
      <c r="H148" s="665">
        <v>1</v>
      </c>
      <c r="I148" s="665">
        <v>409.5</v>
      </c>
      <c r="J148" s="665">
        <v>4.7</v>
      </c>
      <c r="K148" s="665">
        <v>2136.4700000000003</v>
      </c>
      <c r="L148" s="665">
        <v>4.3477207977207986</v>
      </c>
      <c r="M148" s="665">
        <v>454.56808510638302</v>
      </c>
      <c r="N148" s="665">
        <v>0.3</v>
      </c>
      <c r="O148" s="665">
        <v>204.33</v>
      </c>
      <c r="P148" s="678">
        <v>0.41581196581196583</v>
      </c>
      <c r="Q148" s="666">
        <v>681.1</v>
      </c>
    </row>
    <row r="149" spans="1:17" ht="14.4" customHeight="1" x14ac:dyDescent="0.3">
      <c r="A149" s="661" t="s">
        <v>580</v>
      </c>
      <c r="B149" s="662" t="s">
        <v>7119</v>
      </c>
      <c r="C149" s="662" t="s">
        <v>6942</v>
      </c>
      <c r="D149" s="662" t="s">
        <v>7240</v>
      </c>
      <c r="E149" s="662" t="s">
        <v>7241</v>
      </c>
      <c r="F149" s="665">
        <v>0.2</v>
      </c>
      <c r="G149" s="665">
        <v>9.5</v>
      </c>
      <c r="H149" s="665">
        <v>1</v>
      </c>
      <c r="I149" s="665">
        <v>47.5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580</v>
      </c>
      <c r="B150" s="662" t="s">
        <v>7119</v>
      </c>
      <c r="C150" s="662" t="s">
        <v>6942</v>
      </c>
      <c r="D150" s="662" t="s">
        <v>7242</v>
      </c>
      <c r="E150" s="662" t="s">
        <v>7243</v>
      </c>
      <c r="F150" s="665">
        <v>0.1</v>
      </c>
      <c r="G150" s="665">
        <v>11.6</v>
      </c>
      <c r="H150" s="665">
        <v>1</v>
      </c>
      <c r="I150" s="665">
        <v>115.99999999999999</v>
      </c>
      <c r="J150" s="665">
        <v>5</v>
      </c>
      <c r="K150" s="665">
        <v>403.65</v>
      </c>
      <c r="L150" s="665">
        <v>34.797413793103445</v>
      </c>
      <c r="M150" s="665">
        <v>80.72999999999999</v>
      </c>
      <c r="N150" s="665">
        <v>31</v>
      </c>
      <c r="O150" s="665">
        <v>2393.8200000000002</v>
      </c>
      <c r="P150" s="678">
        <v>206.3637931034483</v>
      </c>
      <c r="Q150" s="666">
        <v>77.22</v>
      </c>
    </row>
    <row r="151" spans="1:17" ht="14.4" customHeight="1" x14ac:dyDescent="0.3">
      <c r="A151" s="661" t="s">
        <v>580</v>
      </c>
      <c r="B151" s="662" t="s">
        <v>7119</v>
      </c>
      <c r="C151" s="662" t="s">
        <v>6942</v>
      </c>
      <c r="D151" s="662" t="s">
        <v>7244</v>
      </c>
      <c r="E151" s="662" t="s">
        <v>1623</v>
      </c>
      <c r="F151" s="665">
        <v>5.7</v>
      </c>
      <c r="G151" s="665">
        <v>893.48</v>
      </c>
      <c r="H151" s="665">
        <v>1</v>
      </c>
      <c r="I151" s="665">
        <v>156.75087719298244</v>
      </c>
      <c r="J151" s="665"/>
      <c r="K151" s="665"/>
      <c r="L151" s="665"/>
      <c r="M151" s="665"/>
      <c r="N151" s="665">
        <v>0.7</v>
      </c>
      <c r="O151" s="665">
        <v>189.10999999999999</v>
      </c>
      <c r="P151" s="678">
        <v>0.21165554908895554</v>
      </c>
      <c r="Q151" s="666">
        <v>270.15714285714284</v>
      </c>
    </row>
    <row r="152" spans="1:17" ht="14.4" customHeight="1" x14ac:dyDescent="0.3">
      <c r="A152" s="661" t="s">
        <v>580</v>
      </c>
      <c r="B152" s="662" t="s">
        <v>7119</v>
      </c>
      <c r="C152" s="662" t="s">
        <v>6942</v>
      </c>
      <c r="D152" s="662" t="s">
        <v>7245</v>
      </c>
      <c r="E152" s="662" t="s">
        <v>7246</v>
      </c>
      <c r="F152" s="665">
        <v>0.6</v>
      </c>
      <c r="G152" s="665">
        <v>70.78</v>
      </c>
      <c r="H152" s="665">
        <v>1</v>
      </c>
      <c r="I152" s="665">
        <v>117.96666666666667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580</v>
      </c>
      <c r="B153" s="662" t="s">
        <v>7119</v>
      </c>
      <c r="C153" s="662" t="s">
        <v>6942</v>
      </c>
      <c r="D153" s="662" t="s">
        <v>7247</v>
      </c>
      <c r="E153" s="662" t="s">
        <v>2589</v>
      </c>
      <c r="F153" s="665">
        <v>205.07000000000005</v>
      </c>
      <c r="G153" s="665">
        <v>77875.31</v>
      </c>
      <c r="H153" s="665">
        <v>1</v>
      </c>
      <c r="I153" s="665">
        <v>379.74989028136724</v>
      </c>
      <c r="J153" s="665">
        <v>110.37999999999998</v>
      </c>
      <c r="K153" s="665">
        <v>41688.910000000003</v>
      </c>
      <c r="L153" s="665">
        <v>0.5353289765395477</v>
      </c>
      <c r="M153" s="665">
        <v>377.68535966660636</v>
      </c>
      <c r="N153" s="665">
        <v>270.90000000000003</v>
      </c>
      <c r="O153" s="665">
        <v>97579.38</v>
      </c>
      <c r="P153" s="678">
        <v>1.2530207584406408</v>
      </c>
      <c r="Q153" s="666">
        <v>360.20442967884827</v>
      </c>
    </row>
    <row r="154" spans="1:17" ht="14.4" customHeight="1" x14ac:dyDescent="0.3">
      <c r="A154" s="661" t="s">
        <v>580</v>
      </c>
      <c r="B154" s="662" t="s">
        <v>7119</v>
      </c>
      <c r="C154" s="662" t="s">
        <v>6942</v>
      </c>
      <c r="D154" s="662" t="s">
        <v>7248</v>
      </c>
      <c r="E154" s="662" t="s">
        <v>7249</v>
      </c>
      <c r="F154" s="665">
        <v>640.76</v>
      </c>
      <c r="G154" s="665">
        <v>26239.089999999997</v>
      </c>
      <c r="H154" s="665">
        <v>1</v>
      </c>
      <c r="I154" s="665">
        <v>40.94995005930457</v>
      </c>
      <c r="J154" s="665">
        <v>1226.7</v>
      </c>
      <c r="K154" s="665">
        <v>67096.77</v>
      </c>
      <c r="L154" s="665">
        <v>2.5571302205983519</v>
      </c>
      <c r="M154" s="665">
        <v>54.696967473709954</v>
      </c>
      <c r="N154" s="665">
        <v>241</v>
      </c>
      <c r="O154" s="665">
        <v>12333.989999999998</v>
      </c>
      <c r="P154" s="678">
        <v>0.47006165229053293</v>
      </c>
      <c r="Q154" s="666">
        <v>51.17838174273858</v>
      </c>
    </row>
    <row r="155" spans="1:17" ht="14.4" customHeight="1" x14ac:dyDescent="0.3">
      <c r="A155" s="661" t="s">
        <v>580</v>
      </c>
      <c r="B155" s="662" t="s">
        <v>7119</v>
      </c>
      <c r="C155" s="662" t="s">
        <v>6942</v>
      </c>
      <c r="D155" s="662" t="s">
        <v>7250</v>
      </c>
      <c r="E155" s="662" t="s">
        <v>7251</v>
      </c>
      <c r="F155" s="665">
        <v>18</v>
      </c>
      <c r="G155" s="665">
        <v>368.64</v>
      </c>
      <c r="H155" s="665">
        <v>1</v>
      </c>
      <c r="I155" s="665">
        <v>20.48</v>
      </c>
      <c r="J155" s="665">
        <v>40</v>
      </c>
      <c r="K155" s="665">
        <v>819.2</v>
      </c>
      <c r="L155" s="665">
        <v>2.2222222222222223</v>
      </c>
      <c r="M155" s="665">
        <v>20.48</v>
      </c>
      <c r="N155" s="665"/>
      <c r="O155" s="665"/>
      <c r="P155" s="678"/>
      <c r="Q155" s="666"/>
    </row>
    <row r="156" spans="1:17" ht="14.4" customHeight="1" x14ac:dyDescent="0.3">
      <c r="A156" s="661" t="s">
        <v>580</v>
      </c>
      <c r="B156" s="662" t="s">
        <v>7119</v>
      </c>
      <c r="C156" s="662" t="s">
        <v>6942</v>
      </c>
      <c r="D156" s="662" t="s">
        <v>7252</v>
      </c>
      <c r="E156" s="662" t="s">
        <v>7253</v>
      </c>
      <c r="F156" s="665">
        <v>3</v>
      </c>
      <c r="G156" s="665">
        <v>11777.7</v>
      </c>
      <c r="H156" s="665">
        <v>1</v>
      </c>
      <c r="I156" s="665">
        <v>3925.9</v>
      </c>
      <c r="J156" s="665">
        <v>4.0999999999999996</v>
      </c>
      <c r="K156" s="665">
        <v>16096.19</v>
      </c>
      <c r="L156" s="665">
        <v>1.3666666666666667</v>
      </c>
      <c r="M156" s="665">
        <v>3925.9000000000005</v>
      </c>
      <c r="N156" s="665">
        <v>7.9</v>
      </c>
      <c r="O156" s="665">
        <v>28093.39</v>
      </c>
      <c r="P156" s="678">
        <v>2.3853035821934672</v>
      </c>
      <c r="Q156" s="666">
        <v>3556.1253164556961</v>
      </c>
    </row>
    <row r="157" spans="1:17" ht="14.4" customHeight="1" x14ac:dyDescent="0.3">
      <c r="A157" s="661" t="s">
        <v>580</v>
      </c>
      <c r="B157" s="662" t="s">
        <v>7119</v>
      </c>
      <c r="C157" s="662" t="s">
        <v>6942</v>
      </c>
      <c r="D157" s="662" t="s">
        <v>7254</v>
      </c>
      <c r="E157" s="662" t="s">
        <v>7255</v>
      </c>
      <c r="F157" s="665"/>
      <c r="G157" s="665"/>
      <c r="H157" s="665"/>
      <c r="I157" s="665"/>
      <c r="J157" s="665">
        <v>1</v>
      </c>
      <c r="K157" s="665">
        <v>4511.05</v>
      </c>
      <c r="L157" s="665"/>
      <c r="M157" s="665">
        <v>4511.05</v>
      </c>
      <c r="N157" s="665">
        <v>18</v>
      </c>
      <c r="O157" s="665">
        <v>77668.38</v>
      </c>
      <c r="P157" s="678"/>
      <c r="Q157" s="666">
        <v>4314.91</v>
      </c>
    </row>
    <row r="158" spans="1:17" ht="14.4" customHeight="1" x14ac:dyDescent="0.3">
      <c r="A158" s="661" t="s">
        <v>580</v>
      </c>
      <c r="B158" s="662" t="s">
        <v>7119</v>
      </c>
      <c r="C158" s="662" t="s">
        <v>6942</v>
      </c>
      <c r="D158" s="662" t="s">
        <v>7256</v>
      </c>
      <c r="E158" s="662" t="s">
        <v>7257</v>
      </c>
      <c r="F158" s="665"/>
      <c r="G158" s="665"/>
      <c r="H158" s="665"/>
      <c r="I158" s="665"/>
      <c r="J158" s="665">
        <v>1</v>
      </c>
      <c r="K158" s="665">
        <v>9022.09</v>
      </c>
      <c r="L158" s="665"/>
      <c r="M158" s="665">
        <v>9022.09</v>
      </c>
      <c r="N158" s="665">
        <v>11</v>
      </c>
      <c r="O158" s="665">
        <v>94928.13</v>
      </c>
      <c r="P158" s="678"/>
      <c r="Q158" s="666">
        <v>8629.83</v>
      </c>
    </row>
    <row r="159" spans="1:17" ht="14.4" customHeight="1" x14ac:dyDescent="0.3">
      <c r="A159" s="661" t="s">
        <v>580</v>
      </c>
      <c r="B159" s="662" t="s">
        <v>7119</v>
      </c>
      <c r="C159" s="662" t="s">
        <v>6942</v>
      </c>
      <c r="D159" s="662" t="s">
        <v>7258</v>
      </c>
      <c r="E159" s="662" t="s">
        <v>7259</v>
      </c>
      <c r="F159" s="665"/>
      <c r="G159" s="665"/>
      <c r="H159" s="665"/>
      <c r="I159" s="665"/>
      <c r="J159" s="665"/>
      <c r="K159" s="665"/>
      <c r="L159" s="665"/>
      <c r="M159" s="665"/>
      <c r="N159" s="665">
        <v>3</v>
      </c>
      <c r="O159" s="665">
        <v>20436.240000000002</v>
      </c>
      <c r="P159" s="678"/>
      <c r="Q159" s="666">
        <v>6812.0800000000008</v>
      </c>
    </row>
    <row r="160" spans="1:17" ht="14.4" customHeight="1" x14ac:dyDescent="0.3">
      <c r="A160" s="661" t="s">
        <v>580</v>
      </c>
      <c r="B160" s="662" t="s">
        <v>7119</v>
      </c>
      <c r="C160" s="662" t="s">
        <v>6942</v>
      </c>
      <c r="D160" s="662" t="s">
        <v>7260</v>
      </c>
      <c r="E160" s="662" t="s">
        <v>1615</v>
      </c>
      <c r="F160" s="665">
        <v>3.8999999999999995</v>
      </c>
      <c r="G160" s="665">
        <v>1576.44</v>
      </c>
      <c r="H160" s="665">
        <v>1</v>
      </c>
      <c r="I160" s="665">
        <v>404.21538461538466</v>
      </c>
      <c r="J160" s="665">
        <v>0.89999999999999991</v>
      </c>
      <c r="K160" s="665">
        <v>363.78000000000003</v>
      </c>
      <c r="L160" s="665">
        <v>0.23076044759077416</v>
      </c>
      <c r="M160" s="665">
        <v>404.20000000000005</v>
      </c>
      <c r="N160" s="665">
        <v>1.3</v>
      </c>
      <c r="O160" s="665">
        <v>502.59000000000003</v>
      </c>
      <c r="P160" s="678">
        <v>0.3188132754814646</v>
      </c>
      <c r="Q160" s="666">
        <v>386.60769230769233</v>
      </c>
    </row>
    <row r="161" spans="1:17" ht="14.4" customHeight="1" x14ac:dyDescent="0.3">
      <c r="A161" s="661" t="s">
        <v>580</v>
      </c>
      <c r="B161" s="662" t="s">
        <v>7119</v>
      </c>
      <c r="C161" s="662" t="s">
        <v>6942</v>
      </c>
      <c r="D161" s="662" t="s">
        <v>7261</v>
      </c>
      <c r="E161" s="662" t="s">
        <v>1951</v>
      </c>
      <c r="F161" s="665"/>
      <c r="G161" s="665"/>
      <c r="H161" s="665"/>
      <c r="I161" s="665"/>
      <c r="J161" s="665">
        <v>164</v>
      </c>
      <c r="K161" s="665">
        <v>9853.880000000001</v>
      </c>
      <c r="L161" s="665"/>
      <c r="M161" s="665">
        <v>60.084634146341472</v>
      </c>
      <c r="N161" s="665">
        <v>10</v>
      </c>
      <c r="O161" s="665">
        <v>1096</v>
      </c>
      <c r="P161" s="678"/>
      <c r="Q161" s="666">
        <v>109.6</v>
      </c>
    </row>
    <row r="162" spans="1:17" ht="14.4" customHeight="1" x14ac:dyDescent="0.3">
      <c r="A162" s="661" t="s">
        <v>580</v>
      </c>
      <c r="B162" s="662" t="s">
        <v>7119</v>
      </c>
      <c r="C162" s="662" t="s">
        <v>6942</v>
      </c>
      <c r="D162" s="662" t="s">
        <v>7262</v>
      </c>
      <c r="E162" s="662" t="s">
        <v>7263</v>
      </c>
      <c r="F162" s="665">
        <v>128.19999999999999</v>
      </c>
      <c r="G162" s="665">
        <v>29378.309999999998</v>
      </c>
      <c r="H162" s="665">
        <v>1</v>
      </c>
      <c r="I162" s="665">
        <v>229.15998439937599</v>
      </c>
      <c r="J162" s="665">
        <v>13</v>
      </c>
      <c r="K162" s="665">
        <v>2979.08</v>
      </c>
      <c r="L162" s="665">
        <v>0.10140406306557458</v>
      </c>
      <c r="M162" s="665">
        <v>229.16</v>
      </c>
      <c r="N162" s="665">
        <v>41.2</v>
      </c>
      <c r="O162" s="665">
        <v>9031.0399999999991</v>
      </c>
      <c r="P162" s="678">
        <v>0.30740502091509009</v>
      </c>
      <c r="Q162" s="666">
        <v>219.19999999999996</v>
      </c>
    </row>
    <row r="163" spans="1:17" ht="14.4" customHeight="1" x14ac:dyDescent="0.3">
      <c r="A163" s="661" t="s">
        <v>580</v>
      </c>
      <c r="B163" s="662" t="s">
        <v>7119</v>
      </c>
      <c r="C163" s="662" t="s">
        <v>6942</v>
      </c>
      <c r="D163" s="662" t="s">
        <v>7264</v>
      </c>
      <c r="E163" s="662" t="s">
        <v>2006</v>
      </c>
      <c r="F163" s="665"/>
      <c r="G163" s="665"/>
      <c r="H163" s="665"/>
      <c r="I163" s="665"/>
      <c r="J163" s="665"/>
      <c r="K163" s="665"/>
      <c r="L163" s="665"/>
      <c r="M163" s="665"/>
      <c r="N163" s="665">
        <v>34</v>
      </c>
      <c r="O163" s="665">
        <v>2235.5</v>
      </c>
      <c r="P163" s="678"/>
      <c r="Q163" s="666">
        <v>65.75</v>
      </c>
    </row>
    <row r="164" spans="1:17" ht="14.4" customHeight="1" x14ac:dyDescent="0.3">
      <c r="A164" s="661" t="s">
        <v>580</v>
      </c>
      <c r="B164" s="662" t="s">
        <v>7119</v>
      </c>
      <c r="C164" s="662" t="s">
        <v>6942</v>
      </c>
      <c r="D164" s="662" t="s">
        <v>7265</v>
      </c>
      <c r="E164" s="662" t="s">
        <v>1992</v>
      </c>
      <c r="F164" s="665">
        <v>17.059999999999999</v>
      </c>
      <c r="G164" s="665">
        <v>1654.18</v>
      </c>
      <c r="H164" s="665">
        <v>1</v>
      </c>
      <c r="I164" s="665">
        <v>96.962485345838232</v>
      </c>
      <c r="J164" s="665">
        <v>2.1</v>
      </c>
      <c r="K164" s="665">
        <v>203.63</v>
      </c>
      <c r="L164" s="665">
        <v>0.12310026720187645</v>
      </c>
      <c r="M164" s="665">
        <v>96.966666666666654</v>
      </c>
      <c r="N164" s="665">
        <v>9.6999999999999993</v>
      </c>
      <c r="O164" s="665">
        <v>899.50999999999988</v>
      </c>
      <c r="P164" s="678">
        <v>0.54377999975818825</v>
      </c>
      <c r="Q164" s="666">
        <v>92.732989690721638</v>
      </c>
    </row>
    <row r="165" spans="1:17" ht="14.4" customHeight="1" x14ac:dyDescent="0.3">
      <c r="A165" s="661" t="s">
        <v>580</v>
      </c>
      <c r="B165" s="662" t="s">
        <v>7119</v>
      </c>
      <c r="C165" s="662" t="s">
        <v>6942</v>
      </c>
      <c r="D165" s="662" t="s">
        <v>7266</v>
      </c>
      <c r="E165" s="662" t="s">
        <v>7267</v>
      </c>
      <c r="F165" s="665">
        <v>0.76</v>
      </c>
      <c r="G165" s="665">
        <v>630.42000000000007</v>
      </c>
      <c r="H165" s="665">
        <v>1</v>
      </c>
      <c r="I165" s="665">
        <v>829.50000000000011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580</v>
      </c>
      <c r="B166" s="662" t="s">
        <v>7119</v>
      </c>
      <c r="C166" s="662" t="s">
        <v>6942</v>
      </c>
      <c r="D166" s="662" t="s">
        <v>7268</v>
      </c>
      <c r="E166" s="662" t="s">
        <v>7269</v>
      </c>
      <c r="F166" s="665">
        <v>5</v>
      </c>
      <c r="G166" s="665">
        <v>6729.4</v>
      </c>
      <c r="H166" s="665">
        <v>1</v>
      </c>
      <c r="I166" s="665">
        <v>1345.8799999999999</v>
      </c>
      <c r="J166" s="665"/>
      <c r="K166" s="665"/>
      <c r="L166" s="665"/>
      <c r="M166" s="665"/>
      <c r="N166" s="665">
        <v>1</v>
      </c>
      <c r="O166" s="665">
        <v>1287.3599999999999</v>
      </c>
      <c r="P166" s="678">
        <v>0.1913038309507534</v>
      </c>
      <c r="Q166" s="666">
        <v>1287.3599999999999</v>
      </c>
    </row>
    <row r="167" spans="1:17" ht="14.4" customHeight="1" x14ac:dyDescent="0.3">
      <c r="A167" s="661" t="s">
        <v>580</v>
      </c>
      <c r="B167" s="662" t="s">
        <v>7119</v>
      </c>
      <c r="C167" s="662" t="s">
        <v>6942</v>
      </c>
      <c r="D167" s="662" t="s">
        <v>7270</v>
      </c>
      <c r="E167" s="662"/>
      <c r="F167" s="665">
        <v>266.89999999999998</v>
      </c>
      <c r="G167" s="665">
        <v>181631.21000000002</v>
      </c>
      <c r="H167" s="665">
        <v>1</v>
      </c>
      <c r="I167" s="665">
        <v>680.52158111652318</v>
      </c>
      <c r="J167" s="665">
        <v>77.47999999999999</v>
      </c>
      <c r="K167" s="665">
        <v>52738.29</v>
      </c>
      <c r="L167" s="665">
        <v>0.29035918441549774</v>
      </c>
      <c r="M167" s="665">
        <v>680.66972121837898</v>
      </c>
      <c r="N167" s="665"/>
      <c r="O167" s="665"/>
      <c r="P167" s="678"/>
      <c r="Q167" s="666"/>
    </row>
    <row r="168" spans="1:17" ht="14.4" customHeight="1" x14ac:dyDescent="0.3">
      <c r="A168" s="661" t="s">
        <v>580</v>
      </c>
      <c r="B168" s="662" t="s">
        <v>7119</v>
      </c>
      <c r="C168" s="662" t="s">
        <v>6942</v>
      </c>
      <c r="D168" s="662" t="s">
        <v>7271</v>
      </c>
      <c r="E168" s="662"/>
      <c r="F168" s="665">
        <v>24</v>
      </c>
      <c r="G168" s="665">
        <v>3589.2</v>
      </c>
      <c r="H168" s="665">
        <v>1</v>
      </c>
      <c r="I168" s="665">
        <v>149.54999999999998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580</v>
      </c>
      <c r="B169" s="662" t="s">
        <v>7119</v>
      </c>
      <c r="C169" s="662" t="s">
        <v>6942</v>
      </c>
      <c r="D169" s="662" t="s">
        <v>7272</v>
      </c>
      <c r="E169" s="662" t="s">
        <v>1947</v>
      </c>
      <c r="F169" s="665"/>
      <c r="G169" s="665"/>
      <c r="H169" s="665"/>
      <c r="I169" s="665"/>
      <c r="J169" s="665">
        <v>2.6</v>
      </c>
      <c r="K169" s="665">
        <v>5612.36</v>
      </c>
      <c r="L169" s="665"/>
      <c r="M169" s="665">
        <v>2158.6</v>
      </c>
      <c r="N169" s="665"/>
      <c r="O169" s="665"/>
      <c r="P169" s="678"/>
      <c r="Q169" s="666"/>
    </row>
    <row r="170" spans="1:17" ht="14.4" customHeight="1" x14ac:dyDescent="0.3">
      <c r="A170" s="661" t="s">
        <v>580</v>
      </c>
      <c r="B170" s="662" t="s">
        <v>7119</v>
      </c>
      <c r="C170" s="662" t="s">
        <v>6942</v>
      </c>
      <c r="D170" s="662" t="s">
        <v>7273</v>
      </c>
      <c r="E170" s="662" t="s">
        <v>2674</v>
      </c>
      <c r="F170" s="665"/>
      <c r="G170" s="665"/>
      <c r="H170" s="665"/>
      <c r="I170" s="665"/>
      <c r="J170" s="665">
        <v>10.9</v>
      </c>
      <c r="K170" s="665">
        <v>8794.119999999999</v>
      </c>
      <c r="L170" s="665"/>
      <c r="M170" s="665">
        <v>806.79999999999984</v>
      </c>
      <c r="N170" s="665">
        <v>6.1</v>
      </c>
      <c r="O170" s="665">
        <v>4878.55</v>
      </c>
      <c r="P170" s="678"/>
      <c r="Q170" s="666">
        <v>799.7622950819673</v>
      </c>
    </row>
    <row r="171" spans="1:17" ht="14.4" customHeight="1" x14ac:dyDescent="0.3">
      <c r="A171" s="661" t="s">
        <v>580</v>
      </c>
      <c r="B171" s="662" t="s">
        <v>7119</v>
      </c>
      <c r="C171" s="662" t="s">
        <v>6942</v>
      </c>
      <c r="D171" s="662" t="s">
        <v>1313</v>
      </c>
      <c r="E171" s="662" t="s">
        <v>1314</v>
      </c>
      <c r="F171" s="665"/>
      <c r="G171" s="665"/>
      <c r="H171" s="665"/>
      <c r="I171" s="665"/>
      <c r="J171" s="665"/>
      <c r="K171" s="665"/>
      <c r="L171" s="665"/>
      <c r="M171" s="665"/>
      <c r="N171" s="665">
        <v>5</v>
      </c>
      <c r="O171" s="665">
        <v>6436.7999999999993</v>
      </c>
      <c r="P171" s="678"/>
      <c r="Q171" s="666">
        <v>1287.3599999999999</v>
      </c>
    </row>
    <row r="172" spans="1:17" ht="14.4" customHeight="1" x14ac:dyDescent="0.3">
      <c r="A172" s="661" t="s">
        <v>580</v>
      </c>
      <c r="B172" s="662" t="s">
        <v>7119</v>
      </c>
      <c r="C172" s="662" t="s">
        <v>6942</v>
      </c>
      <c r="D172" s="662" t="s">
        <v>7274</v>
      </c>
      <c r="E172" s="662" t="s">
        <v>2448</v>
      </c>
      <c r="F172" s="665">
        <v>23</v>
      </c>
      <c r="G172" s="665">
        <v>56461.320000000007</v>
      </c>
      <c r="H172" s="665">
        <v>1</v>
      </c>
      <c r="I172" s="665">
        <v>2454.84</v>
      </c>
      <c r="J172" s="665">
        <v>58</v>
      </c>
      <c r="K172" s="665">
        <v>137471.03999999998</v>
      </c>
      <c r="L172" s="665">
        <v>2.4347826086956514</v>
      </c>
      <c r="M172" s="665">
        <v>2370.1903448275857</v>
      </c>
      <c r="N172" s="665">
        <v>80</v>
      </c>
      <c r="O172" s="665">
        <v>187954.86000000004</v>
      </c>
      <c r="P172" s="678">
        <v>3.3289136704561639</v>
      </c>
      <c r="Q172" s="666">
        <v>2349.4357500000006</v>
      </c>
    </row>
    <row r="173" spans="1:17" ht="14.4" customHeight="1" x14ac:dyDescent="0.3">
      <c r="A173" s="661" t="s">
        <v>580</v>
      </c>
      <c r="B173" s="662" t="s">
        <v>7119</v>
      </c>
      <c r="C173" s="662" t="s">
        <v>6942</v>
      </c>
      <c r="D173" s="662" t="s">
        <v>7275</v>
      </c>
      <c r="E173" s="662" t="s">
        <v>1293</v>
      </c>
      <c r="F173" s="665"/>
      <c r="G173" s="665"/>
      <c r="H173" s="665"/>
      <c r="I173" s="665"/>
      <c r="J173" s="665"/>
      <c r="K173" s="665"/>
      <c r="L173" s="665"/>
      <c r="M173" s="665"/>
      <c r="N173" s="665">
        <v>36.299999999999997</v>
      </c>
      <c r="O173" s="665">
        <v>14222.34</v>
      </c>
      <c r="P173" s="678"/>
      <c r="Q173" s="666">
        <v>391.8</v>
      </c>
    </row>
    <row r="174" spans="1:17" ht="14.4" customHeight="1" x14ac:dyDescent="0.3">
      <c r="A174" s="661" t="s">
        <v>580</v>
      </c>
      <c r="B174" s="662" t="s">
        <v>7119</v>
      </c>
      <c r="C174" s="662" t="s">
        <v>6942</v>
      </c>
      <c r="D174" s="662" t="s">
        <v>7276</v>
      </c>
      <c r="E174" s="662" t="s">
        <v>7253</v>
      </c>
      <c r="F174" s="665">
        <v>0.3</v>
      </c>
      <c r="G174" s="665">
        <v>1177.78</v>
      </c>
      <c r="H174" s="665">
        <v>1</v>
      </c>
      <c r="I174" s="665">
        <v>3925.9333333333334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580</v>
      </c>
      <c r="B175" s="662" t="s">
        <v>7119</v>
      </c>
      <c r="C175" s="662" t="s">
        <v>6942</v>
      </c>
      <c r="D175" s="662" t="s">
        <v>7277</v>
      </c>
      <c r="E175" s="662" t="s">
        <v>7278</v>
      </c>
      <c r="F175" s="665"/>
      <c r="G175" s="665"/>
      <c r="H175" s="665"/>
      <c r="I175" s="665"/>
      <c r="J175" s="665"/>
      <c r="K175" s="665"/>
      <c r="L175" s="665"/>
      <c r="M175" s="665"/>
      <c r="N175" s="665">
        <v>14</v>
      </c>
      <c r="O175" s="665">
        <v>1534.4</v>
      </c>
      <c r="P175" s="678"/>
      <c r="Q175" s="666">
        <v>109.60000000000001</v>
      </c>
    </row>
    <row r="176" spans="1:17" ht="14.4" customHeight="1" x14ac:dyDescent="0.3">
      <c r="A176" s="661" t="s">
        <v>580</v>
      </c>
      <c r="B176" s="662" t="s">
        <v>7119</v>
      </c>
      <c r="C176" s="662" t="s">
        <v>6942</v>
      </c>
      <c r="D176" s="662" t="s">
        <v>7279</v>
      </c>
      <c r="E176" s="662" t="s">
        <v>7280</v>
      </c>
      <c r="F176" s="665"/>
      <c r="G176" s="665"/>
      <c r="H176" s="665"/>
      <c r="I176" s="665"/>
      <c r="J176" s="665"/>
      <c r="K176" s="665"/>
      <c r="L176" s="665"/>
      <c r="M176" s="665"/>
      <c r="N176" s="665">
        <v>48</v>
      </c>
      <c r="O176" s="665">
        <v>10521.6</v>
      </c>
      <c r="P176" s="678"/>
      <c r="Q176" s="666">
        <v>219.20000000000002</v>
      </c>
    </row>
    <row r="177" spans="1:17" ht="14.4" customHeight="1" x14ac:dyDescent="0.3">
      <c r="A177" s="661" t="s">
        <v>580</v>
      </c>
      <c r="B177" s="662" t="s">
        <v>7119</v>
      </c>
      <c r="C177" s="662" t="s">
        <v>6942</v>
      </c>
      <c r="D177" s="662" t="s">
        <v>7281</v>
      </c>
      <c r="E177" s="662" t="s">
        <v>2009</v>
      </c>
      <c r="F177" s="665"/>
      <c r="G177" s="665"/>
      <c r="H177" s="665"/>
      <c r="I177" s="665"/>
      <c r="J177" s="665">
        <v>8.9</v>
      </c>
      <c r="K177" s="665">
        <v>3592.22</v>
      </c>
      <c r="L177" s="665"/>
      <c r="M177" s="665">
        <v>403.62022471910109</v>
      </c>
      <c r="N177" s="665">
        <v>0.2</v>
      </c>
      <c r="O177" s="665">
        <v>77.209999999999994</v>
      </c>
      <c r="P177" s="678"/>
      <c r="Q177" s="666">
        <v>386.04999999999995</v>
      </c>
    </row>
    <row r="178" spans="1:17" ht="14.4" customHeight="1" x14ac:dyDescent="0.3">
      <c r="A178" s="661" t="s">
        <v>580</v>
      </c>
      <c r="B178" s="662" t="s">
        <v>7119</v>
      </c>
      <c r="C178" s="662" t="s">
        <v>6942</v>
      </c>
      <c r="D178" s="662" t="s">
        <v>7282</v>
      </c>
      <c r="E178" s="662" t="s">
        <v>1267</v>
      </c>
      <c r="F178" s="665">
        <v>66.7</v>
      </c>
      <c r="G178" s="665">
        <v>76702.11</v>
      </c>
      <c r="H178" s="665">
        <v>1</v>
      </c>
      <c r="I178" s="665">
        <v>1149.956671664168</v>
      </c>
      <c r="J178" s="665">
        <v>65.7</v>
      </c>
      <c r="K178" s="665">
        <v>53036.83</v>
      </c>
      <c r="L178" s="665">
        <v>0.69146507182136185</v>
      </c>
      <c r="M178" s="665">
        <v>807.25768645357687</v>
      </c>
      <c r="N178" s="665">
        <v>59.8</v>
      </c>
      <c r="O178" s="665">
        <v>46213.099999999991</v>
      </c>
      <c r="P178" s="678">
        <v>0.60250102637332914</v>
      </c>
      <c r="Q178" s="666">
        <v>772.79431438127074</v>
      </c>
    </row>
    <row r="179" spans="1:17" ht="14.4" customHeight="1" x14ac:dyDescent="0.3">
      <c r="A179" s="661" t="s">
        <v>580</v>
      </c>
      <c r="B179" s="662" t="s">
        <v>7119</v>
      </c>
      <c r="C179" s="662" t="s">
        <v>6942</v>
      </c>
      <c r="D179" s="662" t="s">
        <v>7283</v>
      </c>
      <c r="E179" s="662" t="s">
        <v>7284</v>
      </c>
      <c r="F179" s="665"/>
      <c r="G179" s="665"/>
      <c r="H179" s="665"/>
      <c r="I179" s="665"/>
      <c r="J179" s="665">
        <v>1.4</v>
      </c>
      <c r="K179" s="665">
        <v>794.5</v>
      </c>
      <c r="L179" s="665"/>
      <c r="M179" s="665">
        <v>567.5</v>
      </c>
      <c r="N179" s="665"/>
      <c r="O179" s="665"/>
      <c r="P179" s="678"/>
      <c r="Q179" s="666"/>
    </row>
    <row r="180" spans="1:17" ht="14.4" customHeight="1" x14ac:dyDescent="0.3">
      <c r="A180" s="661" t="s">
        <v>580</v>
      </c>
      <c r="B180" s="662" t="s">
        <v>7119</v>
      </c>
      <c r="C180" s="662" t="s">
        <v>6942</v>
      </c>
      <c r="D180" s="662" t="s">
        <v>7285</v>
      </c>
      <c r="E180" s="662" t="s">
        <v>7286</v>
      </c>
      <c r="F180" s="665">
        <v>12.3</v>
      </c>
      <c r="G180" s="665">
        <v>44635.819999999992</v>
      </c>
      <c r="H180" s="665">
        <v>1</v>
      </c>
      <c r="I180" s="665">
        <v>3628.928455284552</v>
      </c>
      <c r="J180" s="665">
        <v>15.46</v>
      </c>
      <c r="K180" s="665">
        <v>56089.429999999993</v>
      </c>
      <c r="L180" s="665">
        <v>1.2566013125781044</v>
      </c>
      <c r="M180" s="665">
        <v>3628.0355756791714</v>
      </c>
      <c r="N180" s="665">
        <v>34.369999999999997</v>
      </c>
      <c r="O180" s="665">
        <v>108205.45999999999</v>
      </c>
      <c r="P180" s="678">
        <v>2.4241844330405491</v>
      </c>
      <c r="Q180" s="666">
        <v>3148.2531277276694</v>
      </c>
    </row>
    <row r="181" spans="1:17" ht="14.4" customHeight="1" x14ac:dyDescent="0.3">
      <c r="A181" s="661" t="s">
        <v>580</v>
      </c>
      <c r="B181" s="662" t="s">
        <v>7119</v>
      </c>
      <c r="C181" s="662" t="s">
        <v>6942</v>
      </c>
      <c r="D181" s="662" t="s">
        <v>7287</v>
      </c>
      <c r="E181" s="662" t="s">
        <v>1629</v>
      </c>
      <c r="F181" s="665"/>
      <c r="G181" s="665"/>
      <c r="H181" s="665"/>
      <c r="I181" s="665"/>
      <c r="J181" s="665"/>
      <c r="K181" s="665"/>
      <c r="L181" s="665"/>
      <c r="M181" s="665"/>
      <c r="N181" s="665">
        <v>12</v>
      </c>
      <c r="O181" s="665">
        <v>2630.4</v>
      </c>
      <c r="P181" s="678"/>
      <c r="Q181" s="666">
        <v>219.20000000000002</v>
      </c>
    </row>
    <row r="182" spans="1:17" ht="14.4" customHeight="1" x14ac:dyDescent="0.3">
      <c r="A182" s="661" t="s">
        <v>580</v>
      </c>
      <c r="B182" s="662" t="s">
        <v>7119</v>
      </c>
      <c r="C182" s="662" t="s">
        <v>6942</v>
      </c>
      <c r="D182" s="662" t="s">
        <v>7288</v>
      </c>
      <c r="E182" s="662" t="s">
        <v>7289</v>
      </c>
      <c r="F182" s="665">
        <v>2</v>
      </c>
      <c r="G182" s="665">
        <v>7006.78</v>
      </c>
      <c r="H182" s="665">
        <v>1</v>
      </c>
      <c r="I182" s="665">
        <v>3503.39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580</v>
      </c>
      <c r="B183" s="662" t="s">
        <v>7119</v>
      </c>
      <c r="C183" s="662" t="s">
        <v>6942</v>
      </c>
      <c r="D183" s="662" t="s">
        <v>7290</v>
      </c>
      <c r="E183" s="662" t="s">
        <v>7291</v>
      </c>
      <c r="F183" s="665"/>
      <c r="G183" s="665"/>
      <c r="H183" s="665"/>
      <c r="I183" s="665"/>
      <c r="J183" s="665"/>
      <c r="K183" s="665"/>
      <c r="L183" s="665"/>
      <c r="M183" s="665"/>
      <c r="N183" s="665">
        <v>2.9</v>
      </c>
      <c r="O183" s="665">
        <v>3178.11</v>
      </c>
      <c r="P183" s="678"/>
      <c r="Q183" s="666">
        <v>1095.9000000000001</v>
      </c>
    </row>
    <row r="184" spans="1:17" ht="14.4" customHeight="1" x14ac:dyDescent="0.3">
      <c r="A184" s="661" t="s">
        <v>580</v>
      </c>
      <c r="B184" s="662" t="s">
        <v>7119</v>
      </c>
      <c r="C184" s="662" t="s">
        <v>6942</v>
      </c>
      <c r="D184" s="662" t="s">
        <v>1635</v>
      </c>
      <c r="E184" s="662" t="s">
        <v>1636</v>
      </c>
      <c r="F184" s="665"/>
      <c r="G184" s="665"/>
      <c r="H184" s="665"/>
      <c r="I184" s="665"/>
      <c r="J184" s="665"/>
      <c r="K184" s="665"/>
      <c r="L184" s="665"/>
      <c r="M184" s="665"/>
      <c r="N184" s="665">
        <v>4</v>
      </c>
      <c r="O184" s="665">
        <v>57588.24</v>
      </c>
      <c r="P184" s="678"/>
      <c r="Q184" s="666">
        <v>14397.06</v>
      </c>
    </row>
    <row r="185" spans="1:17" ht="14.4" customHeight="1" x14ac:dyDescent="0.3">
      <c r="A185" s="661" t="s">
        <v>580</v>
      </c>
      <c r="B185" s="662" t="s">
        <v>7119</v>
      </c>
      <c r="C185" s="662" t="s">
        <v>6942</v>
      </c>
      <c r="D185" s="662" t="s">
        <v>7292</v>
      </c>
      <c r="E185" s="662" t="s">
        <v>7293</v>
      </c>
      <c r="F185" s="665"/>
      <c r="G185" s="665"/>
      <c r="H185" s="665"/>
      <c r="I185" s="665"/>
      <c r="J185" s="665">
        <v>3.9</v>
      </c>
      <c r="K185" s="665">
        <v>11455.47</v>
      </c>
      <c r="L185" s="665"/>
      <c r="M185" s="665">
        <v>2937.2999999999997</v>
      </c>
      <c r="N185" s="665"/>
      <c r="O185" s="665"/>
      <c r="P185" s="678"/>
      <c r="Q185" s="666"/>
    </row>
    <row r="186" spans="1:17" ht="14.4" customHeight="1" x14ac:dyDescent="0.3">
      <c r="A186" s="661" t="s">
        <v>580</v>
      </c>
      <c r="B186" s="662" t="s">
        <v>7119</v>
      </c>
      <c r="C186" s="662" t="s">
        <v>6942</v>
      </c>
      <c r="D186" s="662" t="s">
        <v>1633</v>
      </c>
      <c r="E186" s="662" t="s">
        <v>1636</v>
      </c>
      <c r="F186" s="665"/>
      <c r="G186" s="665"/>
      <c r="H186" s="665"/>
      <c r="I186" s="665"/>
      <c r="J186" s="665"/>
      <c r="K186" s="665"/>
      <c r="L186" s="665"/>
      <c r="M186" s="665"/>
      <c r="N186" s="665">
        <v>3</v>
      </c>
      <c r="O186" s="665">
        <v>23335.98</v>
      </c>
      <c r="P186" s="678"/>
      <c r="Q186" s="666">
        <v>7778.66</v>
      </c>
    </row>
    <row r="187" spans="1:17" ht="14.4" customHeight="1" x14ac:dyDescent="0.3">
      <c r="A187" s="661" t="s">
        <v>580</v>
      </c>
      <c r="B187" s="662" t="s">
        <v>7119</v>
      </c>
      <c r="C187" s="662" t="s">
        <v>6942</v>
      </c>
      <c r="D187" s="662" t="s">
        <v>7294</v>
      </c>
      <c r="E187" s="662" t="s">
        <v>1985</v>
      </c>
      <c r="F187" s="665"/>
      <c r="G187" s="665"/>
      <c r="H187" s="665"/>
      <c r="I187" s="665"/>
      <c r="J187" s="665"/>
      <c r="K187" s="665"/>
      <c r="L187" s="665"/>
      <c r="M187" s="665"/>
      <c r="N187" s="665">
        <v>0.7</v>
      </c>
      <c r="O187" s="665">
        <v>2628.64</v>
      </c>
      <c r="P187" s="678"/>
      <c r="Q187" s="666">
        <v>3755.2000000000003</v>
      </c>
    </row>
    <row r="188" spans="1:17" ht="14.4" customHeight="1" x14ac:dyDescent="0.3">
      <c r="A188" s="661" t="s">
        <v>580</v>
      </c>
      <c r="B188" s="662" t="s">
        <v>7119</v>
      </c>
      <c r="C188" s="662" t="s">
        <v>6942</v>
      </c>
      <c r="D188" s="662" t="s">
        <v>7295</v>
      </c>
      <c r="E188" s="662" t="s">
        <v>2598</v>
      </c>
      <c r="F188" s="665"/>
      <c r="G188" s="665"/>
      <c r="H188" s="665"/>
      <c r="I188" s="665"/>
      <c r="J188" s="665"/>
      <c r="K188" s="665"/>
      <c r="L188" s="665"/>
      <c r="M188" s="665"/>
      <c r="N188" s="665">
        <v>42.3</v>
      </c>
      <c r="O188" s="665">
        <v>26649</v>
      </c>
      <c r="P188" s="678"/>
      <c r="Q188" s="666">
        <v>630</v>
      </c>
    </row>
    <row r="189" spans="1:17" ht="14.4" customHeight="1" x14ac:dyDescent="0.3">
      <c r="A189" s="661" t="s">
        <v>580</v>
      </c>
      <c r="B189" s="662" t="s">
        <v>7119</v>
      </c>
      <c r="C189" s="662" t="s">
        <v>6942</v>
      </c>
      <c r="D189" s="662" t="s">
        <v>7296</v>
      </c>
      <c r="E189" s="662" t="s">
        <v>2598</v>
      </c>
      <c r="F189" s="665"/>
      <c r="G189" s="665"/>
      <c r="H189" s="665"/>
      <c r="I189" s="665"/>
      <c r="J189" s="665"/>
      <c r="K189" s="665"/>
      <c r="L189" s="665"/>
      <c r="M189" s="665"/>
      <c r="N189" s="665">
        <v>56.6</v>
      </c>
      <c r="O189" s="665">
        <v>64808.87999999999</v>
      </c>
      <c r="P189" s="678"/>
      <c r="Q189" s="666">
        <v>1145.0332155477029</v>
      </c>
    </row>
    <row r="190" spans="1:17" ht="14.4" customHeight="1" x14ac:dyDescent="0.3">
      <c r="A190" s="661" t="s">
        <v>580</v>
      </c>
      <c r="B190" s="662" t="s">
        <v>7119</v>
      </c>
      <c r="C190" s="662" t="s">
        <v>6942</v>
      </c>
      <c r="D190" s="662" t="s">
        <v>7297</v>
      </c>
      <c r="E190" s="662" t="s">
        <v>1979</v>
      </c>
      <c r="F190" s="665"/>
      <c r="G190" s="665"/>
      <c r="H190" s="665"/>
      <c r="I190" s="665"/>
      <c r="J190" s="665">
        <v>2</v>
      </c>
      <c r="K190" s="665">
        <v>7851.8</v>
      </c>
      <c r="L190" s="665"/>
      <c r="M190" s="665">
        <v>3925.9</v>
      </c>
      <c r="N190" s="665">
        <v>8</v>
      </c>
      <c r="O190" s="665">
        <v>28812.93</v>
      </c>
      <c r="P190" s="678"/>
      <c r="Q190" s="666">
        <v>3601.61625</v>
      </c>
    </row>
    <row r="191" spans="1:17" ht="14.4" customHeight="1" x14ac:dyDescent="0.3">
      <c r="A191" s="661" t="s">
        <v>580</v>
      </c>
      <c r="B191" s="662" t="s">
        <v>7119</v>
      </c>
      <c r="C191" s="662" t="s">
        <v>6942</v>
      </c>
      <c r="D191" s="662" t="s">
        <v>7298</v>
      </c>
      <c r="E191" s="662" t="s">
        <v>1233</v>
      </c>
      <c r="F191" s="665"/>
      <c r="G191" s="665"/>
      <c r="H191" s="665"/>
      <c r="I191" s="665"/>
      <c r="J191" s="665"/>
      <c r="K191" s="665"/>
      <c r="L191" s="665"/>
      <c r="M191" s="665"/>
      <c r="N191" s="665">
        <v>50</v>
      </c>
      <c r="O191" s="665">
        <v>16570</v>
      </c>
      <c r="P191" s="678"/>
      <c r="Q191" s="666">
        <v>331.4</v>
      </c>
    </row>
    <row r="192" spans="1:17" ht="14.4" customHeight="1" x14ac:dyDescent="0.3">
      <c r="A192" s="661" t="s">
        <v>580</v>
      </c>
      <c r="B192" s="662" t="s">
        <v>7119</v>
      </c>
      <c r="C192" s="662" t="s">
        <v>6942</v>
      </c>
      <c r="D192" s="662" t="s">
        <v>7299</v>
      </c>
      <c r="E192" s="662" t="s">
        <v>1626</v>
      </c>
      <c r="F192" s="665"/>
      <c r="G192" s="665"/>
      <c r="H192" s="665"/>
      <c r="I192" s="665"/>
      <c r="J192" s="665"/>
      <c r="K192" s="665"/>
      <c r="L192" s="665"/>
      <c r="M192" s="665"/>
      <c r="N192" s="665">
        <v>4.3</v>
      </c>
      <c r="O192" s="665">
        <v>48563.519999999997</v>
      </c>
      <c r="P192" s="678"/>
      <c r="Q192" s="666">
        <v>11293.841860465116</v>
      </c>
    </row>
    <row r="193" spans="1:17" ht="14.4" customHeight="1" x14ac:dyDescent="0.3">
      <c r="A193" s="661" t="s">
        <v>580</v>
      </c>
      <c r="B193" s="662" t="s">
        <v>7119</v>
      </c>
      <c r="C193" s="662" t="s">
        <v>7300</v>
      </c>
      <c r="D193" s="662" t="s">
        <v>7301</v>
      </c>
      <c r="E193" s="662" t="s">
        <v>7302</v>
      </c>
      <c r="F193" s="665">
        <v>262</v>
      </c>
      <c r="G193" s="665">
        <v>487425.39999999997</v>
      </c>
      <c r="H193" s="665">
        <v>1</v>
      </c>
      <c r="I193" s="665">
        <v>1860.4022900763357</v>
      </c>
      <c r="J193" s="665">
        <v>199</v>
      </c>
      <c r="K193" s="665">
        <v>356325.77999999997</v>
      </c>
      <c r="L193" s="665">
        <v>0.73103654425887532</v>
      </c>
      <c r="M193" s="665">
        <v>1790.581809045226</v>
      </c>
      <c r="N193" s="665">
        <v>195</v>
      </c>
      <c r="O193" s="665">
        <v>363788.1</v>
      </c>
      <c r="P193" s="678">
        <v>0.74634621010722868</v>
      </c>
      <c r="Q193" s="666">
        <v>1865.58</v>
      </c>
    </row>
    <row r="194" spans="1:17" ht="14.4" customHeight="1" x14ac:dyDescent="0.3">
      <c r="A194" s="661" t="s">
        <v>580</v>
      </c>
      <c r="B194" s="662" t="s">
        <v>7119</v>
      </c>
      <c r="C194" s="662" t="s">
        <v>7300</v>
      </c>
      <c r="D194" s="662" t="s">
        <v>7303</v>
      </c>
      <c r="E194" s="662" t="s">
        <v>7304</v>
      </c>
      <c r="F194" s="665">
        <v>3</v>
      </c>
      <c r="G194" s="665">
        <v>8186.13</v>
      </c>
      <c r="H194" s="665">
        <v>1</v>
      </c>
      <c r="I194" s="665">
        <v>2728.71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580</v>
      </c>
      <c r="B195" s="662" t="s">
        <v>7119</v>
      </c>
      <c r="C195" s="662" t="s">
        <v>7300</v>
      </c>
      <c r="D195" s="662" t="s">
        <v>7305</v>
      </c>
      <c r="E195" s="662" t="s">
        <v>7306</v>
      </c>
      <c r="F195" s="665">
        <v>5</v>
      </c>
      <c r="G195" s="665">
        <v>9147.66</v>
      </c>
      <c r="H195" s="665">
        <v>1</v>
      </c>
      <c r="I195" s="665">
        <v>1829.5319999999999</v>
      </c>
      <c r="J195" s="665">
        <v>2</v>
      </c>
      <c r="K195" s="665">
        <v>3731.16</v>
      </c>
      <c r="L195" s="665">
        <v>0.40788135982316787</v>
      </c>
      <c r="M195" s="665">
        <v>1865.58</v>
      </c>
      <c r="N195" s="665"/>
      <c r="O195" s="665"/>
      <c r="P195" s="678"/>
      <c r="Q195" s="666"/>
    </row>
    <row r="196" spans="1:17" ht="14.4" customHeight="1" x14ac:dyDescent="0.3">
      <c r="A196" s="661" t="s">
        <v>580</v>
      </c>
      <c r="B196" s="662" t="s">
        <v>7119</v>
      </c>
      <c r="C196" s="662" t="s">
        <v>7300</v>
      </c>
      <c r="D196" s="662" t="s">
        <v>7307</v>
      </c>
      <c r="E196" s="662" t="s">
        <v>7308</v>
      </c>
      <c r="F196" s="665">
        <v>2</v>
      </c>
      <c r="G196" s="665">
        <v>19372.2</v>
      </c>
      <c r="H196" s="665">
        <v>1</v>
      </c>
      <c r="I196" s="665">
        <v>9686.1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580</v>
      </c>
      <c r="B197" s="662" t="s">
        <v>7119</v>
      </c>
      <c r="C197" s="662" t="s">
        <v>7300</v>
      </c>
      <c r="D197" s="662" t="s">
        <v>7309</v>
      </c>
      <c r="E197" s="662" t="s">
        <v>7310</v>
      </c>
      <c r="F197" s="665">
        <v>48</v>
      </c>
      <c r="G197" s="665">
        <v>44280.719999999994</v>
      </c>
      <c r="H197" s="665">
        <v>1</v>
      </c>
      <c r="I197" s="665">
        <v>922.51499999999987</v>
      </c>
      <c r="J197" s="665">
        <v>7</v>
      </c>
      <c r="K197" s="665">
        <v>4627.8500000000004</v>
      </c>
      <c r="L197" s="665">
        <v>0.10451162492389467</v>
      </c>
      <c r="M197" s="665">
        <v>661.12142857142862</v>
      </c>
      <c r="N197" s="665">
        <v>29</v>
      </c>
      <c r="O197" s="665">
        <v>26841.53</v>
      </c>
      <c r="P197" s="678">
        <v>0.60616742455858896</v>
      </c>
      <c r="Q197" s="666">
        <v>925.56999999999994</v>
      </c>
    </row>
    <row r="198" spans="1:17" ht="14.4" customHeight="1" x14ac:dyDescent="0.3">
      <c r="A198" s="661" t="s">
        <v>580</v>
      </c>
      <c r="B198" s="662" t="s">
        <v>7119</v>
      </c>
      <c r="C198" s="662" t="s">
        <v>7300</v>
      </c>
      <c r="D198" s="662" t="s">
        <v>7311</v>
      </c>
      <c r="E198" s="662" t="s">
        <v>7312</v>
      </c>
      <c r="F198" s="665">
        <v>5</v>
      </c>
      <c r="G198" s="665">
        <v>1193.4000000000001</v>
      </c>
      <c r="H198" s="665">
        <v>1</v>
      </c>
      <c r="I198" s="665">
        <v>238.68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580</v>
      </c>
      <c r="B199" s="662" t="s">
        <v>7119</v>
      </c>
      <c r="C199" s="662" t="s">
        <v>6953</v>
      </c>
      <c r="D199" s="662" t="s">
        <v>7313</v>
      </c>
      <c r="E199" s="662" t="s">
        <v>7082</v>
      </c>
      <c r="F199" s="665"/>
      <c r="G199" s="665"/>
      <c r="H199" s="665"/>
      <c r="I199" s="665"/>
      <c r="J199" s="665"/>
      <c r="K199" s="665"/>
      <c r="L199" s="665"/>
      <c r="M199" s="665"/>
      <c r="N199" s="665">
        <v>2</v>
      </c>
      <c r="O199" s="665">
        <v>1445.94</v>
      </c>
      <c r="P199" s="678"/>
      <c r="Q199" s="666">
        <v>722.97</v>
      </c>
    </row>
    <row r="200" spans="1:17" ht="14.4" customHeight="1" x14ac:dyDescent="0.3">
      <c r="A200" s="661" t="s">
        <v>580</v>
      </c>
      <c r="B200" s="662" t="s">
        <v>7119</v>
      </c>
      <c r="C200" s="662" t="s">
        <v>6953</v>
      </c>
      <c r="D200" s="662" t="s">
        <v>7081</v>
      </c>
      <c r="E200" s="662" t="s">
        <v>7082</v>
      </c>
      <c r="F200" s="665">
        <v>34</v>
      </c>
      <c r="G200" s="665">
        <v>16064.32</v>
      </c>
      <c r="H200" s="665">
        <v>1</v>
      </c>
      <c r="I200" s="665">
        <v>472.48</v>
      </c>
      <c r="J200" s="665">
        <v>28</v>
      </c>
      <c r="K200" s="665">
        <v>13229.440000000002</v>
      </c>
      <c r="L200" s="665">
        <v>0.82352941176470607</v>
      </c>
      <c r="M200" s="665">
        <v>472.48000000000008</v>
      </c>
      <c r="N200" s="665"/>
      <c r="O200" s="665"/>
      <c r="P200" s="678"/>
      <c r="Q200" s="666"/>
    </row>
    <row r="201" spans="1:17" ht="14.4" customHeight="1" x14ac:dyDescent="0.3">
      <c r="A201" s="661" t="s">
        <v>580</v>
      </c>
      <c r="B201" s="662" t="s">
        <v>7119</v>
      </c>
      <c r="C201" s="662" t="s">
        <v>6953</v>
      </c>
      <c r="D201" s="662" t="s">
        <v>7314</v>
      </c>
      <c r="E201" s="662" t="s">
        <v>7315</v>
      </c>
      <c r="F201" s="665">
        <v>3</v>
      </c>
      <c r="G201" s="665">
        <v>12936</v>
      </c>
      <c r="H201" s="665">
        <v>1</v>
      </c>
      <c r="I201" s="665">
        <v>4312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580</v>
      </c>
      <c r="B202" s="662" t="s">
        <v>7119</v>
      </c>
      <c r="C202" s="662" t="s">
        <v>6953</v>
      </c>
      <c r="D202" s="662" t="s">
        <v>7316</v>
      </c>
      <c r="E202" s="662" t="s">
        <v>7317</v>
      </c>
      <c r="F202" s="665">
        <v>1</v>
      </c>
      <c r="G202" s="665">
        <v>4124.5200000000004</v>
      </c>
      <c r="H202" s="665">
        <v>1</v>
      </c>
      <c r="I202" s="665">
        <v>4124.5200000000004</v>
      </c>
      <c r="J202" s="665">
        <v>2</v>
      </c>
      <c r="K202" s="665">
        <v>8249.0400000000009</v>
      </c>
      <c r="L202" s="665">
        <v>2</v>
      </c>
      <c r="M202" s="665">
        <v>4124.5200000000004</v>
      </c>
      <c r="N202" s="665"/>
      <c r="O202" s="665"/>
      <c r="P202" s="678"/>
      <c r="Q202" s="666"/>
    </row>
    <row r="203" spans="1:17" ht="14.4" customHeight="1" x14ac:dyDescent="0.3">
      <c r="A203" s="661" t="s">
        <v>580</v>
      </c>
      <c r="B203" s="662" t="s">
        <v>7119</v>
      </c>
      <c r="C203" s="662" t="s">
        <v>6953</v>
      </c>
      <c r="D203" s="662" t="s">
        <v>7318</v>
      </c>
      <c r="E203" s="662" t="s">
        <v>7319</v>
      </c>
      <c r="F203" s="665"/>
      <c r="G203" s="665"/>
      <c r="H203" s="665"/>
      <c r="I203" s="665"/>
      <c r="J203" s="665">
        <v>1</v>
      </c>
      <c r="K203" s="665">
        <v>595.39</v>
      </c>
      <c r="L203" s="665"/>
      <c r="M203" s="665">
        <v>595.39</v>
      </c>
      <c r="N203" s="665">
        <v>4</v>
      </c>
      <c r="O203" s="665">
        <v>2381.56</v>
      </c>
      <c r="P203" s="678"/>
      <c r="Q203" s="666">
        <v>595.39</v>
      </c>
    </row>
    <row r="204" spans="1:17" ht="14.4" customHeight="1" x14ac:dyDescent="0.3">
      <c r="A204" s="661" t="s">
        <v>580</v>
      </c>
      <c r="B204" s="662" t="s">
        <v>7119</v>
      </c>
      <c r="C204" s="662" t="s">
        <v>6953</v>
      </c>
      <c r="D204" s="662" t="s">
        <v>7320</v>
      </c>
      <c r="E204" s="662" t="s">
        <v>7321</v>
      </c>
      <c r="F204" s="665">
        <v>7</v>
      </c>
      <c r="G204" s="665">
        <v>4251.87</v>
      </c>
      <c r="H204" s="665">
        <v>1</v>
      </c>
      <c r="I204" s="665">
        <v>607.41</v>
      </c>
      <c r="J204" s="665">
        <v>8</v>
      </c>
      <c r="K204" s="665">
        <v>4859.2800000000007</v>
      </c>
      <c r="L204" s="665">
        <v>1.142857142857143</v>
      </c>
      <c r="M204" s="665">
        <v>607.41000000000008</v>
      </c>
      <c r="N204" s="665">
        <v>9</v>
      </c>
      <c r="O204" s="665">
        <v>5466.6900000000005</v>
      </c>
      <c r="P204" s="678">
        <v>1.2857142857142858</v>
      </c>
      <c r="Q204" s="666">
        <v>607.41000000000008</v>
      </c>
    </row>
    <row r="205" spans="1:17" ht="14.4" customHeight="1" x14ac:dyDescent="0.3">
      <c r="A205" s="661" t="s">
        <v>580</v>
      </c>
      <c r="B205" s="662" t="s">
        <v>7119</v>
      </c>
      <c r="C205" s="662" t="s">
        <v>6953</v>
      </c>
      <c r="D205" s="662" t="s">
        <v>7322</v>
      </c>
      <c r="E205" s="662" t="s">
        <v>7323</v>
      </c>
      <c r="F205" s="665">
        <v>2</v>
      </c>
      <c r="G205" s="665">
        <v>26136.06</v>
      </c>
      <c r="H205" s="665">
        <v>1</v>
      </c>
      <c r="I205" s="665">
        <v>13068.03</v>
      </c>
      <c r="J205" s="665">
        <v>5</v>
      </c>
      <c r="K205" s="665">
        <v>65340.149999999994</v>
      </c>
      <c r="L205" s="665">
        <v>2.4999999999999996</v>
      </c>
      <c r="M205" s="665">
        <v>13068.029999999999</v>
      </c>
      <c r="N205" s="665">
        <v>1</v>
      </c>
      <c r="O205" s="665">
        <v>13068.03</v>
      </c>
      <c r="P205" s="678">
        <v>0.5</v>
      </c>
      <c r="Q205" s="666">
        <v>13068.03</v>
      </c>
    </row>
    <row r="206" spans="1:17" ht="14.4" customHeight="1" x14ac:dyDescent="0.3">
      <c r="A206" s="661" t="s">
        <v>580</v>
      </c>
      <c r="B206" s="662" t="s">
        <v>7119</v>
      </c>
      <c r="C206" s="662" t="s">
        <v>6953</v>
      </c>
      <c r="D206" s="662" t="s">
        <v>7324</v>
      </c>
      <c r="E206" s="662" t="s">
        <v>7325</v>
      </c>
      <c r="F206" s="665">
        <v>1</v>
      </c>
      <c r="G206" s="665">
        <v>11519.18</v>
      </c>
      <c r="H206" s="665">
        <v>1</v>
      </c>
      <c r="I206" s="665">
        <v>11519.18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580</v>
      </c>
      <c r="B207" s="662" t="s">
        <v>7119</v>
      </c>
      <c r="C207" s="662" t="s">
        <v>6953</v>
      </c>
      <c r="D207" s="662" t="s">
        <v>7326</v>
      </c>
      <c r="E207" s="662" t="s">
        <v>7327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1265.81</v>
      </c>
      <c r="P207" s="678"/>
      <c r="Q207" s="666">
        <v>1265.81</v>
      </c>
    </row>
    <row r="208" spans="1:17" ht="14.4" customHeight="1" x14ac:dyDescent="0.3">
      <c r="A208" s="661" t="s">
        <v>580</v>
      </c>
      <c r="B208" s="662" t="s">
        <v>7119</v>
      </c>
      <c r="C208" s="662" t="s">
        <v>6953</v>
      </c>
      <c r="D208" s="662" t="s">
        <v>7328</v>
      </c>
      <c r="E208" s="662" t="s">
        <v>7329</v>
      </c>
      <c r="F208" s="665"/>
      <c r="G208" s="665"/>
      <c r="H208" s="665"/>
      <c r="I208" s="665"/>
      <c r="J208" s="665">
        <v>2</v>
      </c>
      <c r="K208" s="665">
        <v>174.1</v>
      </c>
      <c r="L208" s="665"/>
      <c r="M208" s="665">
        <v>87.05</v>
      </c>
      <c r="N208" s="665"/>
      <c r="O208" s="665"/>
      <c r="P208" s="678"/>
      <c r="Q208" s="666"/>
    </row>
    <row r="209" spans="1:17" ht="14.4" customHeight="1" x14ac:dyDescent="0.3">
      <c r="A209" s="661" t="s">
        <v>580</v>
      </c>
      <c r="B209" s="662" t="s">
        <v>7119</v>
      </c>
      <c r="C209" s="662" t="s">
        <v>6953</v>
      </c>
      <c r="D209" s="662" t="s">
        <v>7330</v>
      </c>
      <c r="E209" s="662" t="s">
        <v>7319</v>
      </c>
      <c r="F209" s="665"/>
      <c r="G209" s="665"/>
      <c r="H209" s="665"/>
      <c r="I209" s="665"/>
      <c r="J209" s="665">
        <v>3</v>
      </c>
      <c r="K209" s="665">
        <v>3282.3</v>
      </c>
      <c r="L209" s="665"/>
      <c r="M209" s="665">
        <v>1094.1000000000001</v>
      </c>
      <c r="N209" s="665"/>
      <c r="O209" s="665"/>
      <c r="P209" s="678"/>
      <c r="Q209" s="666"/>
    </row>
    <row r="210" spans="1:17" ht="14.4" customHeight="1" x14ac:dyDescent="0.3">
      <c r="A210" s="661" t="s">
        <v>580</v>
      </c>
      <c r="B210" s="662" t="s">
        <v>7119</v>
      </c>
      <c r="C210" s="662" t="s">
        <v>6953</v>
      </c>
      <c r="D210" s="662" t="s">
        <v>7331</v>
      </c>
      <c r="E210" s="662" t="s">
        <v>7332</v>
      </c>
      <c r="F210" s="665"/>
      <c r="G210" s="665"/>
      <c r="H210" s="665"/>
      <c r="I210" s="665"/>
      <c r="J210" s="665">
        <v>5</v>
      </c>
      <c r="K210" s="665">
        <v>573.1</v>
      </c>
      <c r="L210" s="665"/>
      <c r="M210" s="665">
        <v>114.62</v>
      </c>
      <c r="N210" s="665"/>
      <c r="O210" s="665"/>
      <c r="P210" s="678"/>
      <c r="Q210" s="666"/>
    </row>
    <row r="211" spans="1:17" ht="14.4" customHeight="1" x14ac:dyDescent="0.3">
      <c r="A211" s="661" t="s">
        <v>580</v>
      </c>
      <c r="B211" s="662" t="s">
        <v>7119</v>
      </c>
      <c r="C211" s="662" t="s">
        <v>6953</v>
      </c>
      <c r="D211" s="662" t="s">
        <v>7333</v>
      </c>
      <c r="E211" s="662" t="s">
        <v>7332</v>
      </c>
      <c r="F211" s="665"/>
      <c r="G211" s="665"/>
      <c r="H211" s="665"/>
      <c r="I211" s="665"/>
      <c r="J211" s="665">
        <v>10</v>
      </c>
      <c r="K211" s="665">
        <v>6295.9</v>
      </c>
      <c r="L211" s="665"/>
      <c r="M211" s="665">
        <v>629.58999999999992</v>
      </c>
      <c r="N211" s="665"/>
      <c r="O211" s="665"/>
      <c r="P211" s="678"/>
      <c r="Q211" s="666"/>
    </row>
    <row r="212" spans="1:17" ht="14.4" customHeight="1" x14ac:dyDescent="0.3">
      <c r="A212" s="661" t="s">
        <v>580</v>
      </c>
      <c r="B212" s="662" t="s">
        <v>7119</v>
      </c>
      <c r="C212" s="662" t="s">
        <v>6953</v>
      </c>
      <c r="D212" s="662" t="s">
        <v>7334</v>
      </c>
      <c r="E212" s="662" t="s">
        <v>7335</v>
      </c>
      <c r="F212" s="665">
        <v>1</v>
      </c>
      <c r="G212" s="665">
        <v>9930</v>
      </c>
      <c r="H212" s="665">
        <v>1</v>
      </c>
      <c r="I212" s="665">
        <v>9930</v>
      </c>
      <c r="J212" s="665"/>
      <c r="K212" s="665"/>
      <c r="L212" s="665"/>
      <c r="M212" s="665"/>
      <c r="N212" s="665">
        <v>1</v>
      </c>
      <c r="O212" s="665">
        <v>9930</v>
      </c>
      <c r="P212" s="678">
        <v>1</v>
      </c>
      <c r="Q212" s="666">
        <v>9930</v>
      </c>
    </row>
    <row r="213" spans="1:17" ht="14.4" customHeight="1" x14ac:dyDescent="0.3">
      <c r="A213" s="661" t="s">
        <v>580</v>
      </c>
      <c r="B213" s="662" t="s">
        <v>7119</v>
      </c>
      <c r="C213" s="662" t="s">
        <v>6953</v>
      </c>
      <c r="D213" s="662" t="s">
        <v>7336</v>
      </c>
      <c r="E213" s="662" t="s">
        <v>7337</v>
      </c>
      <c r="F213" s="665">
        <v>2</v>
      </c>
      <c r="G213" s="665">
        <v>22874</v>
      </c>
      <c r="H213" s="665">
        <v>1</v>
      </c>
      <c r="I213" s="665">
        <v>11437</v>
      </c>
      <c r="J213" s="665">
        <v>2</v>
      </c>
      <c r="K213" s="665">
        <v>22874</v>
      </c>
      <c r="L213" s="665">
        <v>1</v>
      </c>
      <c r="M213" s="665">
        <v>11437</v>
      </c>
      <c r="N213" s="665"/>
      <c r="O213" s="665"/>
      <c r="P213" s="678"/>
      <c r="Q213" s="666"/>
    </row>
    <row r="214" spans="1:17" ht="14.4" customHeight="1" x14ac:dyDescent="0.3">
      <c r="A214" s="661" t="s">
        <v>580</v>
      </c>
      <c r="B214" s="662" t="s">
        <v>7119</v>
      </c>
      <c r="C214" s="662" t="s">
        <v>6953</v>
      </c>
      <c r="D214" s="662" t="s">
        <v>7338</v>
      </c>
      <c r="E214" s="662" t="s">
        <v>7339</v>
      </c>
      <c r="F214" s="665">
        <v>8</v>
      </c>
      <c r="G214" s="665">
        <v>89840.320000000007</v>
      </c>
      <c r="H214" s="665">
        <v>1</v>
      </c>
      <c r="I214" s="665">
        <v>11230.04</v>
      </c>
      <c r="J214" s="665">
        <v>16</v>
      </c>
      <c r="K214" s="665">
        <v>179680.64000000007</v>
      </c>
      <c r="L214" s="665">
        <v>2.0000000000000004</v>
      </c>
      <c r="M214" s="665">
        <v>11230.040000000005</v>
      </c>
      <c r="N214" s="665">
        <v>15</v>
      </c>
      <c r="O214" s="665">
        <v>168450.6</v>
      </c>
      <c r="P214" s="678">
        <v>1.875</v>
      </c>
      <c r="Q214" s="666">
        <v>11230.04</v>
      </c>
    </row>
    <row r="215" spans="1:17" ht="14.4" customHeight="1" x14ac:dyDescent="0.3">
      <c r="A215" s="661" t="s">
        <v>580</v>
      </c>
      <c r="B215" s="662" t="s">
        <v>7119</v>
      </c>
      <c r="C215" s="662" t="s">
        <v>6953</v>
      </c>
      <c r="D215" s="662" t="s">
        <v>7340</v>
      </c>
      <c r="E215" s="662" t="s">
        <v>7341</v>
      </c>
      <c r="F215" s="665">
        <v>164</v>
      </c>
      <c r="G215" s="665">
        <v>2281761.52</v>
      </c>
      <c r="H215" s="665">
        <v>1</v>
      </c>
      <c r="I215" s="665">
        <v>13913.18</v>
      </c>
      <c r="J215" s="665">
        <v>157</v>
      </c>
      <c r="K215" s="665">
        <v>2184369.2600000002</v>
      </c>
      <c r="L215" s="665">
        <v>0.95731707317073178</v>
      </c>
      <c r="M215" s="665">
        <v>13913.180000000002</v>
      </c>
      <c r="N215" s="665">
        <v>195</v>
      </c>
      <c r="O215" s="665">
        <v>2713070.1</v>
      </c>
      <c r="P215" s="678">
        <v>1.1890243902439024</v>
      </c>
      <c r="Q215" s="666">
        <v>13913.18</v>
      </c>
    </row>
    <row r="216" spans="1:17" ht="14.4" customHeight="1" x14ac:dyDescent="0.3">
      <c r="A216" s="661" t="s">
        <v>580</v>
      </c>
      <c r="B216" s="662" t="s">
        <v>7119</v>
      </c>
      <c r="C216" s="662" t="s">
        <v>6953</v>
      </c>
      <c r="D216" s="662" t="s">
        <v>7342</v>
      </c>
      <c r="E216" s="662" t="s">
        <v>7343</v>
      </c>
      <c r="F216" s="665">
        <v>7</v>
      </c>
      <c r="G216" s="665">
        <v>19833.940000000002</v>
      </c>
      <c r="H216" s="665">
        <v>1</v>
      </c>
      <c r="I216" s="665">
        <v>2833.4200000000005</v>
      </c>
      <c r="J216" s="665">
        <v>4</v>
      </c>
      <c r="K216" s="665">
        <v>11333.68</v>
      </c>
      <c r="L216" s="665">
        <v>0.5714285714285714</v>
      </c>
      <c r="M216" s="665">
        <v>2833.42</v>
      </c>
      <c r="N216" s="665">
        <v>3</v>
      </c>
      <c r="O216" s="665">
        <v>8500.26</v>
      </c>
      <c r="P216" s="678">
        <v>0.42857142857142855</v>
      </c>
      <c r="Q216" s="666">
        <v>2833.42</v>
      </c>
    </row>
    <row r="217" spans="1:17" ht="14.4" customHeight="1" x14ac:dyDescent="0.3">
      <c r="A217" s="661" t="s">
        <v>580</v>
      </c>
      <c r="B217" s="662" t="s">
        <v>7119</v>
      </c>
      <c r="C217" s="662" t="s">
        <v>6953</v>
      </c>
      <c r="D217" s="662" t="s">
        <v>7344</v>
      </c>
      <c r="E217" s="662" t="s">
        <v>7345</v>
      </c>
      <c r="F217" s="665">
        <v>1</v>
      </c>
      <c r="G217" s="665">
        <v>3923.2</v>
      </c>
      <c r="H217" s="665">
        <v>1</v>
      </c>
      <c r="I217" s="665">
        <v>3923.2</v>
      </c>
      <c r="J217" s="665">
        <v>1</v>
      </c>
      <c r="K217" s="665">
        <v>3923.2</v>
      </c>
      <c r="L217" s="665">
        <v>1</v>
      </c>
      <c r="M217" s="665">
        <v>3923.2</v>
      </c>
      <c r="N217" s="665"/>
      <c r="O217" s="665"/>
      <c r="P217" s="678"/>
      <c r="Q217" s="666"/>
    </row>
    <row r="218" spans="1:17" ht="14.4" customHeight="1" x14ac:dyDescent="0.3">
      <c r="A218" s="661" t="s">
        <v>580</v>
      </c>
      <c r="B218" s="662" t="s">
        <v>7119</v>
      </c>
      <c r="C218" s="662" t="s">
        <v>6953</v>
      </c>
      <c r="D218" s="662" t="s">
        <v>7346</v>
      </c>
      <c r="E218" s="662" t="s">
        <v>7347</v>
      </c>
      <c r="F218" s="665"/>
      <c r="G218" s="665"/>
      <c r="H218" s="665"/>
      <c r="I218" s="665"/>
      <c r="J218" s="665">
        <v>1</v>
      </c>
      <c r="K218" s="665">
        <v>8331.2999999999993</v>
      </c>
      <c r="L218" s="665"/>
      <c r="M218" s="665">
        <v>8331.2999999999993</v>
      </c>
      <c r="N218" s="665"/>
      <c r="O218" s="665"/>
      <c r="P218" s="678"/>
      <c r="Q218" s="666"/>
    </row>
    <row r="219" spans="1:17" ht="14.4" customHeight="1" x14ac:dyDescent="0.3">
      <c r="A219" s="661" t="s">
        <v>580</v>
      </c>
      <c r="B219" s="662" t="s">
        <v>7119</v>
      </c>
      <c r="C219" s="662" t="s">
        <v>6953</v>
      </c>
      <c r="D219" s="662" t="s">
        <v>7348</v>
      </c>
      <c r="E219" s="662" t="s">
        <v>7349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3692.56</v>
      </c>
      <c r="P219" s="678"/>
      <c r="Q219" s="666">
        <v>3692.56</v>
      </c>
    </row>
    <row r="220" spans="1:17" ht="14.4" customHeight="1" x14ac:dyDescent="0.3">
      <c r="A220" s="661" t="s">
        <v>580</v>
      </c>
      <c r="B220" s="662" t="s">
        <v>7119</v>
      </c>
      <c r="C220" s="662" t="s">
        <v>6953</v>
      </c>
      <c r="D220" s="662" t="s">
        <v>7350</v>
      </c>
      <c r="E220" s="662" t="s">
        <v>7351</v>
      </c>
      <c r="F220" s="665">
        <v>78</v>
      </c>
      <c r="G220" s="665">
        <v>2118882.48</v>
      </c>
      <c r="H220" s="665">
        <v>1</v>
      </c>
      <c r="I220" s="665">
        <v>27165.16</v>
      </c>
      <c r="J220" s="665">
        <v>54</v>
      </c>
      <c r="K220" s="665">
        <v>1466918.64</v>
      </c>
      <c r="L220" s="665">
        <v>0.69230769230769229</v>
      </c>
      <c r="M220" s="665">
        <v>27165.16</v>
      </c>
      <c r="N220" s="665">
        <v>58</v>
      </c>
      <c r="O220" s="665">
        <v>1575579.2799999998</v>
      </c>
      <c r="P220" s="678">
        <v>0.7435897435897435</v>
      </c>
      <c r="Q220" s="666">
        <v>27165.159999999996</v>
      </c>
    </row>
    <row r="221" spans="1:17" ht="14.4" customHeight="1" x14ac:dyDescent="0.3">
      <c r="A221" s="661" t="s">
        <v>580</v>
      </c>
      <c r="B221" s="662" t="s">
        <v>7119</v>
      </c>
      <c r="C221" s="662" t="s">
        <v>6953</v>
      </c>
      <c r="D221" s="662" t="s">
        <v>7352</v>
      </c>
      <c r="E221" s="662" t="s">
        <v>7353</v>
      </c>
      <c r="F221" s="665">
        <v>2</v>
      </c>
      <c r="G221" s="665">
        <v>54330.32</v>
      </c>
      <c r="H221" s="665">
        <v>1</v>
      </c>
      <c r="I221" s="665">
        <v>27165.16</v>
      </c>
      <c r="J221" s="665"/>
      <c r="K221" s="665"/>
      <c r="L221" s="665"/>
      <c r="M221" s="665"/>
      <c r="N221" s="665">
        <v>1</v>
      </c>
      <c r="O221" s="665">
        <v>27165.16</v>
      </c>
      <c r="P221" s="678">
        <v>0.5</v>
      </c>
      <c r="Q221" s="666">
        <v>27165.16</v>
      </c>
    </row>
    <row r="222" spans="1:17" ht="14.4" customHeight="1" x14ac:dyDescent="0.3">
      <c r="A222" s="661" t="s">
        <v>580</v>
      </c>
      <c r="B222" s="662" t="s">
        <v>7119</v>
      </c>
      <c r="C222" s="662" t="s">
        <v>6953</v>
      </c>
      <c r="D222" s="662" t="s">
        <v>7354</v>
      </c>
      <c r="E222" s="662" t="s">
        <v>7355</v>
      </c>
      <c r="F222" s="665">
        <v>66</v>
      </c>
      <c r="G222" s="665">
        <v>1029214.5599999999</v>
      </c>
      <c r="H222" s="665">
        <v>1</v>
      </c>
      <c r="I222" s="665">
        <v>15594.16</v>
      </c>
      <c r="J222" s="665">
        <v>57</v>
      </c>
      <c r="K222" s="665">
        <v>888867.11999999988</v>
      </c>
      <c r="L222" s="665">
        <v>0.86363636363636354</v>
      </c>
      <c r="M222" s="665">
        <v>15594.159999999998</v>
      </c>
      <c r="N222" s="665">
        <v>37</v>
      </c>
      <c r="O222" s="665">
        <v>576983.92000000004</v>
      </c>
      <c r="P222" s="678">
        <v>0.56060606060606066</v>
      </c>
      <c r="Q222" s="666">
        <v>15594.160000000002</v>
      </c>
    </row>
    <row r="223" spans="1:17" ht="14.4" customHeight="1" x14ac:dyDescent="0.3">
      <c r="A223" s="661" t="s">
        <v>580</v>
      </c>
      <c r="B223" s="662" t="s">
        <v>7119</v>
      </c>
      <c r="C223" s="662" t="s">
        <v>6953</v>
      </c>
      <c r="D223" s="662" t="s">
        <v>7356</v>
      </c>
      <c r="E223" s="662" t="s">
        <v>7357</v>
      </c>
      <c r="F223" s="665">
        <v>35</v>
      </c>
      <c r="G223" s="665">
        <v>129566.15</v>
      </c>
      <c r="H223" s="665">
        <v>1</v>
      </c>
      <c r="I223" s="665">
        <v>3701.89</v>
      </c>
      <c r="J223" s="665">
        <v>34</v>
      </c>
      <c r="K223" s="665">
        <v>125864.26</v>
      </c>
      <c r="L223" s="665">
        <v>0.97142857142857142</v>
      </c>
      <c r="M223" s="665">
        <v>3701.89</v>
      </c>
      <c r="N223" s="665">
        <v>18</v>
      </c>
      <c r="O223" s="665">
        <v>66634.02</v>
      </c>
      <c r="P223" s="678">
        <v>0.51428571428571435</v>
      </c>
      <c r="Q223" s="666">
        <v>3701.8900000000003</v>
      </c>
    </row>
    <row r="224" spans="1:17" ht="14.4" customHeight="1" x14ac:dyDescent="0.3">
      <c r="A224" s="661" t="s">
        <v>580</v>
      </c>
      <c r="B224" s="662" t="s">
        <v>7119</v>
      </c>
      <c r="C224" s="662" t="s">
        <v>6953</v>
      </c>
      <c r="D224" s="662" t="s">
        <v>7358</v>
      </c>
      <c r="E224" s="662" t="s">
        <v>7359</v>
      </c>
      <c r="F224" s="665">
        <v>1</v>
      </c>
      <c r="G224" s="665">
        <v>4291.58</v>
      </c>
      <c r="H224" s="665">
        <v>1</v>
      </c>
      <c r="I224" s="665">
        <v>4291.58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580</v>
      </c>
      <c r="B225" s="662" t="s">
        <v>7119</v>
      </c>
      <c r="C225" s="662" t="s">
        <v>6953</v>
      </c>
      <c r="D225" s="662" t="s">
        <v>7360</v>
      </c>
      <c r="E225" s="662" t="s">
        <v>7361</v>
      </c>
      <c r="F225" s="665">
        <v>155</v>
      </c>
      <c r="G225" s="665">
        <v>290911.75000000006</v>
      </c>
      <c r="H225" s="665">
        <v>1</v>
      </c>
      <c r="I225" s="665">
        <v>1876.8500000000004</v>
      </c>
      <c r="J225" s="665">
        <v>147</v>
      </c>
      <c r="K225" s="665">
        <v>275896.95</v>
      </c>
      <c r="L225" s="665">
        <v>0.94838709677419342</v>
      </c>
      <c r="M225" s="665">
        <v>1876.8500000000001</v>
      </c>
      <c r="N225" s="665">
        <v>191</v>
      </c>
      <c r="O225" s="665">
        <v>358478.35000000003</v>
      </c>
      <c r="P225" s="678">
        <v>1.232258064516129</v>
      </c>
      <c r="Q225" s="666">
        <v>1876.8500000000001</v>
      </c>
    </row>
    <row r="226" spans="1:17" ht="14.4" customHeight="1" x14ac:dyDescent="0.3">
      <c r="A226" s="661" t="s">
        <v>580</v>
      </c>
      <c r="B226" s="662" t="s">
        <v>7119</v>
      </c>
      <c r="C226" s="662" t="s">
        <v>6953</v>
      </c>
      <c r="D226" s="662" t="s">
        <v>7362</v>
      </c>
      <c r="E226" s="662" t="s">
        <v>7363</v>
      </c>
      <c r="F226" s="665">
        <v>1</v>
      </c>
      <c r="G226" s="665">
        <v>2200</v>
      </c>
      <c r="H226" s="665">
        <v>1</v>
      </c>
      <c r="I226" s="665">
        <v>2200</v>
      </c>
      <c r="J226" s="665">
        <v>2</v>
      </c>
      <c r="K226" s="665">
        <v>0</v>
      </c>
      <c r="L226" s="665">
        <v>0</v>
      </c>
      <c r="M226" s="665">
        <v>0</v>
      </c>
      <c r="N226" s="665">
        <v>1</v>
      </c>
      <c r="O226" s="665">
        <v>2200</v>
      </c>
      <c r="P226" s="678">
        <v>1</v>
      </c>
      <c r="Q226" s="666">
        <v>2200</v>
      </c>
    </row>
    <row r="227" spans="1:17" ht="14.4" customHeight="1" x14ac:dyDescent="0.3">
      <c r="A227" s="661" t="s">
        <v>580</v>
      </c>
      <c r="B227" s="662" t="s">
        <v>7119</v>
      </c>
      <c r="C227" s="662" t="s">
        <v>6953</v>
      </c>
      <c r="D227" s="662" t="s">
        <v>7364</v>
      </c>
      <c r="E227" s="662" t="s">
        <v>7365</v>
      </c>
      <c r="F227" s="665">
        <v>1</v>
      </c>
      <c r="G227" s="665">
        <v>10348</v>
      </c>
      <c r="H227" s="665">
        <v>1</v>
      </c>
      <c r="I227" s="665">
        <v>10348</v>
      </c>
      <c r="J227" s="665"/>
      <c r="K227" s="665"/>
      <c r="L227" s="665"/>
      <c r="M227" s="665"/>
      <c r="N227" s="665">
        <v>1</v>
      </c>
      <c r="O227" s="665">
        <v>10348</v>
      </c>
      <c r="P227" s="678">
        <v>1</v>
      </c>
      <c r="Q227" s="666">
        <v>10348</v>
      </c>
    </row>
    <row r="228" spans="1:17" ht="14.4" customHeight="1" x14ac:dyDescent="0.3">
      <c r="A228" s="661" t="s">
        <v>580</v>
      </c>
      <c r="B228" s="662" t="s">
        <v>7119</v>
      </c>
      <c r="C228" s="662" t="s">
        <v>6953</v>
      </c>
      <c r="D228" s="662" t="s">
        <v>7366</v>
      </c>
      <c r="E228" s="662" t="s">
        <v>7367</v>
      </c>
      <c r="F228" s="665"/>
      <c r="G228" s="665"/>
      <c r="H228" s="665"/>
      <c r="I228" s="665"/>
      <c r="J228" s="665"/>
      <c r="K228" s="665"/>
      <c r="L228" s="665"/>
      <c r="M228" s="665"/>
      <c r="N228" s="665">
        <v>6</v>
      </c>
      <c r="O228" s="665">
        <v>62088</v>
      </c>
      <c r="P228" s="678"/>
      <c r="Q228" s="666">
        <v>10348</v>
      </c>
    </row>
    <row r="229" spans="1:17" ht="14.4" customHeight="1" x14ac:dyDescent="0.3">
      <c r="A229" s="661" t="s">
        <v>580</v>
      </c>
      <c r="B229" s="662" t="s">
        <v>7119</v>
      </c>
      <c r="C229" s="662" t="s">
        <v>6953</v>
      </c>
      <c r="D229" s="662" t="s">
        <v>7368</v>
      </c>
      <c r="E229" s="662" t="s">
        <v>7369</v>
      </c>
      <c r="F229" s="665">
        <v>2</v>
      </c>
      <c r="G229" s="665">
        <v>20696</v>
      </c>
      <c r="H229" s="665">
        <v>1</v>
      </c>
      <c r="I229" s="665">
        <v>10348</v>
      </c>
      <c r="J229" s="665">
        <v>4</v>
      </c>
      <c r="K229" s="665">
        <v>41392</v>
      </c>
      <c r="L229" s="665">
        <v>2</v>
      </c>
      <c r="M229" s="665">
        <v>10348</v>
      </c>
      <c r="N229" s="665">
        <v>6</v>
      </c>
      <c r="O229" s="665">
        <v>62088</v>
      </c>
      <c r="P229" s="678">
        <v>3</v>
      </c>
      <c r="Q229" s="666">
        <v>10348</v>
      </c>
    </row>
    <row r="230" spans="1:17" ht="14.4" customHeight="1" x14ac:dyDescent="0.3">
      <c r="A230" s="661" t="s">
        <v>580</v>
      </c>
      <c r="B230" s="662" t="s">
        <v>7119</v>
      </c>
      <c r="C230" s="662" t="s">
        <v>6953</v>
      </c>
      <c r="D230" s="662" t="s">
        <v>7370</v>
      </c>
      <c r="E230" s="662" t="s">
        <v>7371</v>
      </c>
      <c r="F230" s="665">
        <v>10</v>
      </c>
      <c r="G230" s="665">
        <v>103480</v>
      </c>
      <c r="H230" s="665">
        <v>1</v>
      </c>
      <c r="I230" s="665">
        <v>10348</v>
      </c>
      <c r="J230" s="665">
        <v>8</v>
      </c>
      <c r="K230" s="665">
        <v>62088</v>
      </c>
      <c r="L230" s="665">
        <v>0.6</v>
      </c>
      <c r="M230" s="665">
        <v>7761</v>
      </c>
      <c r="N230" s="665">
        <v>4</v>
      </c>
      <c r="O230" s="665">
        <v>41392</v>
      </c>
      <c r="P230" s="678">
        <v>0.4</v>
      </c>
      <c r="Q230" s="666">
        <v>10348</v>
      </c>
    </row>
    <row r="231" spans="1:17" ht="14.4" customHeight="1" x14ac:dyDescent="0.3">
      <c r="A231" s="661" t="s">
        <v>580</v>
      </c>
      <c r="B231" s="662" t="s">
        <v>7119</v>
      </c>
      <c r="C231" s="662" t="s">
        <v>6953</v>
      </c>
      <c r="D231" s="662" t="s">
        <v>7372</v>
      </c>
      <c r="E231" s="662" t="s">
        <v>7373</v>
      </c>
      <c r="F231" s="665">
        <v>2</v>
      </c>
      <c r="G231" s="665">
        <v>20696</v>
      </c>
      <c r="H231" s="665">
        <v>1</v>
      </c>
      <c r="I231" s="665">
        <v>10348</v>
      </c>
      <c r="J231" s="665">
        <v>7</v>
      </c>
      <c r="K231" s="665">
        <v>51740</v>
      </c>
      <c r="L231" s="665">
        <v>2.5</v>
      </c>
      <c r="M231" s="665">
        <v>7391.4285714285716</v>
      </c>
      <c r="N231" s="665">
        <v>4</v>
      </c>
      <c r="O231" s="665">
        <v>41392</v>
      </c>
      <c r="P231" s="678">
        <v>2</v>
      </c>
      <c r="Q231" s="666">
        <v>10348</v>
      </c>
    </row>
    <row r="232" spans="1:17" ht="14.4" customHeight="1" x14ac:dyDescent="0.3">
      <c r="A232" s="661" t="s">
        <v>580</v>
      </c>
      <c r="B232" s="662" t="s">
        <v>7119</v>
      </c>
      <c r="C232" s="662" t="s">
        <v>6953</v>
      </c>
      <c r="D232" s="662" t="s">
        <v>7374</v>
      </c>
      <c r="E232" s="662" t="s">
        <v>7375</v>
      </c>
      <c r="F232" s="665">
        <v>1</v>
      </c>
      <c r="G232" s="665">
        <v>10348</v>
      </c>
      <c r="H232" s="665">
        <v>1</v>
      </c>
      <c r="I232" s="665">
        <v>10348</v>
      </c>
      <c r="J232" s="665">
        <v>3</v>
      </c>
      <c r="K232" s="665">
        <v>31044</v>
      </c>
      <c r="L232" s="665">
        <v>3</v>
      </c>
      <c r="M232" s="665">
        <v>10348</v>
      </c>
      <c r="N232" s="665">
        <v>2</v>
      </c>
      <c r="O232" s="665">
        <v>20696</v>
      </c>
      <c r="P232" s="678">
        <v>2</v>
      </c>
      <c r="Q232" s="666">
        <v>10348</v>
      </c>
    </row>
    <row r="233" spans="1:17" ht="14.4" customHeight="1" x14ac:dyDescent="0.3">
      <c r="A233" s="661" t="s">
        <v>580</v>
      </c>
      <c r="B233" s="662" t="s">
        <v>7119</v>
      </c>
      <c r="C233" s="662" t="s">
        <v>6953</v>
      </c>
      <c r="D233" s="662" t="s">
        <v>7376</v>
      </c>
      <c r="E233" s="662" t="s">
        <v>7377</v>
      </c>
      <c r="F233" s="665"/>
      <c r="G233" s="665"/>
      <c r="H233" s="665"/>
      <c r="I233" s="665"/>
      <c r="J233" s="665">
        <v>3</v>
      </c>
      <c r="K233" s="665">
        <v>31044</v>
      </c>
      <c r="L233" s="665"/>
      <c r="M233" s="665">
        <v>10348</v>
      </c>
      <c r="N233" s="665">
        <v>4</v>
      </c>
      <c r="O233" s="665">
        <v>41392</v>
      </c>
      <c r="P233" s="678"/>
      <c r="Q233" s="666">
        <v>10348</v>
      </c>
    </row>
    <row r="234" spans="1:17" ht="14.4" customHeight="1" x14ac:dyDescent="0.3">
      <c r="A234" s="661" t="s">
        <v>580</v>
      </c>
      <c r="B234" s="662" t="s">
        <v>7119</v>
      </c>
      <c r="C234" s="662" t="s">
        <v>6953</v>
      </c>
      <c r="D234" s="662" t="s">
        <v>7378</v>
      </c>
      <c r="E234" s="662" t="s">
        <v>7379</v>
      </c>
      <c r="F234" s="665"/>
      <c r="G234" s="665"/>
      <c r="H234" s="665"/>
      <c r="I234" s="665"/>
      <c r="J234" s="665">
        <v>2</v>
      </c>
      <c r="K234" s="665">
        <v>20696</v>
      </c>
      <c r="L234" s="665"/>
      <c r="M234" s="665">
        <v>10348</v>
      </c>
      <c r="N234" s="665"/>
      <c r="O234" s="665"/>
      <c r="P234" s="678"/>
      <c r="Q234" s="666"/>
    </row>
    <row r="235" spans="1:17" ht="14.4" customHeight="1" x14ac:dyDescent="0.3">
      <c r="A235" s="661" t="s">
        <v>580</v>
      </c>
      <c r="B235" s="662" t="s">
        <v>7119</v>
      </c>
      <c r="C235" s="662" t="s">
        <v>6953</v>
      </c>
      <c r="D235" s="662" t="s">
        <v>7380</v>
      </c>
      <c r="E235" s="662" t="s">
        <v>7381</v>
      </c>
      <c r="F235" s="665">
        <v>1</v>
      </c>
      <c r="G235" s="665">
        <v>11934</v>
      </c>
      <c r="H235" s="665">
        <v>1</v>
      </c>
      <c r="I235" s="665">
        <v>11934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580</v>
      </c>
      <c r="B236" s="662" t="s">
        <v>7119</v>
      </c>
      <c r="C236" s="662" t="s">
        <v>6953</v>
      </c>
      <c r="D236" s="662" t="s">
        <v>7382</v>
      </c>
      <c r="E236" s="662" t="s">
        <v>7383</v>
      </c>
      <c r="F236" s="665">
        <v>1</v>
      </c>
      <c r="G236" s="665">
        <v>418</v>
      </c>
      <c r="H236" s="665">
        <v>1</v>
      </c>
      <c r="I236" s="665">
        <v>418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580</v>
      </c>
      <c r="B237" s="662" t="s">
        <v>7119</v>
      </c>
      <c r="C237" s="662" t="s">
        <v>6953</v>
      </c>
      <c r="D237" s="662" t="s">
        <v>7384</v>
      </c>
      <c r="E237" s="662" t="s">
        <v>7385</v>
      </c>
      <c r="F237" s="665">
        <v>8</v>
      </c>
      <c r="G237" s="665">
        <v>2560</v>
      </c>
      <c r="H237" s="665">
        <v>1</v>
      </c>
      <c r="I237" s="665">
        <v>320</v>
      </c>
      <c r="J237" s="665">
        <v>12</v>
      </c>
      <c r="K237" s="665">
        <v>2560</v>
      </c>
      <c r="L237" s="665">
        <v>1</v>
      </c>
      <c r="M237" s="665">
        <v>213.33333333333334</v>
      </c>
      <c r="N237" s="665">
        <v>2</v>
      </c>
      <c r="O237" s="665">
        <v>640</v>
      </c>
      <c r="P237" s="678">
        <v>0.25</v>
      </c>
      <c r="Q237" s="666">
        <v>320</v>
      </c>
    </row>
    <row r="238" spans="1:17" ht="14.4" customHeight="1" x14ac:dyDescent="0.3">
      <c r="A238" s="661" t="s">
        <v>580</v>
      </c>
      <c r="B238" s="662" t="s">
        <v>7119</v>
      </c>
      <c r="C238" s="662" t="s">
        <v>6953</v>
      </c>
      <c r="D238" s="662" t="s">
        <v>7386</v>
      </c>
      <c r="E238" s="662" t="s">
        <v>7387</v>
      </c>
      <c r="F238" s="665">
        <v>2</v>
      </c>
      <c r="G238" s="665">
        <v>23256</v>
      </c>
      <c r="H238" s="665">
        <v>1</v>
      </c>
      <c r="I238" s="665">
        <v>11628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580</v>
      </c>
      <c r="B239" s="662" t="s">
        <v>7119</v>
      </c>
      <c r="C239" s="662" t="s">
        <v>6953</v>
      </c>
      <c r="D239" s="662" t="s">
        <v>7388</v>
      </c>
      <c r="E239" s="662" t="s">
        <v>7389</v>
      </c>
      <c r="F239" s="665">
        <v>6</v>
      </c>
      <c r="G239" s="665">
        <v>7872.24</v>
      </c>
      <c r="H239" s="665">
        <v>1</v>
      </c>
      <c r="I239" s="665">
        <v>1312.04</v>
      </c>
      <c r="J239" s="665">
        <v>12</v>
      </c>
      <c r="K239" s="665">
        <v>15744.48</v>
      </c>
      <c r="L239" s="665">
        <v>2</v>
      </c>
      <c r="M239" s="665">
        <v>1312.04</v>
      </c>
      <c r="N239" s="665">
        <v>4</v>
      </c>
      <c r="O239" s="665">
        <v>5248.16</v>
      </c>
      <c r="P239" s="678">
        <v>0.66666666666666663</v>
      </c>
      <c r="Q239" s="666">
        <v>1312.04</v>
      </c>
    </row>
    <row r="240" spans="1:17" ht="14.4" customHeight="1" x14ac:dyDescent="0.3">
      <c r="A240" s="661" t="s">
        <v>580</v>
      </c>
      <c r="B240" s="662" t="s">
        <v>7119</v>
      </c>
      <c r="C240" s="662" t="s">
        <v>6953</v>
      </c>
      <c r="D240" s="662" t="s">
        <v>7390</v>
      </c>
      <c r="E240" s="662" t="s">
        <v>7391</v>
      </c>
      <c r="F240" s="665">
        <v>1</v>
      </c>
      <c r="G240" s="665">
        <v>5658.55</v>
      </c>
      <c r="H240" s="665">
        <v>1</v>
      </c>
      <c r="I240" s="665">
        <v>5658.55</v>
      </c>
      <c r="J240" s="665">
        <v>3</v>
      </c>
      <c r="K240" s="665">
        <v>16975.650000000001</v>
      </c>
      <c r="L240" s="665">
        <v>3</v>
      </c>
      <c r="M240" s="665">
        <v>5658.55</v>
      </c>
      <c r="N240" s="665"/>
      <c r="O240" s="665"/>
      <c r="P240" s="678"/>
      <c r="Q240" s="666"/>
    </row>
    <row r="241" spans="1:17" ht="14.4" customHeight="1" x14ac:dyDescent="0.3">
      <c r="A241" s="661" t="s">
        <v>580</v>
      </c>
      <c r="B241" s="662" t="s">
        <v>7119</v>
      </c>
      <c r="C241" s="662" t="s">
        <v>6953</v>
      </c>
      <c r="D241" s="662" t="s">
        <v>7392</v>
      </c>
      <c r="E241" s="662" t="s">
        <v>7393</v>
      </c>
      <c r="F241" s="665">
        <v>161</v>
      </c>
      <c r="G241" s="665">
        <v>149668.81999999998</v>
      </c>
      <c r="H241" s="665">
        <v>1</v>
      </c>
      <c r="I241" s="665">
        <v>929.61999999999989</v>
      </c>
      <c r="J241" s="665">
        <v>152</v>
      </c>
      <c r="K241" s="665">
        <v>141302.24</v>
      </c>
      <c r="L241" s="665">
        <v>0.94409937888198769</v>
      </c>
      <c r="M241" s="665">
        <v>929.61999999999989</v>
      </c>
      <c r="N241" s="665">
        <v>193</v>
      </c>
      <c r="O241" s="665">
        <v>179416.65999999997</v>
      </c>
      <c r="P241" s="678">
        <v>1.1987577639751552</v>
      </c>
      <c r="Q241" s="666">
        <v>929.61999999999989</v>
      </c>
    </row>
    <row r="242" spans="1:17" ht="14.4" customHeight="1" x14ac:dyDescent="0.3">
      <c r="A242" s="661" t="s">
        <v>580</v>
      </c>
      <c r="B242" s="662" t="s">
        <v>7119</v>
      </c>
      <c r="C242" s="662" t="s">
        <v>6953</v>
      </c>
      <c r="D242" s="662" t="s">
        <v>7394</v>
      </c>
      <c r="E242" s="662" t="s">
        <v>7395</v>
      </c>
      <c r="F242" s="665">
        <v>2</v>
      </c>
      <c r="G242" s="665">
        <v>3709.28</v>
      </c>
      <c r="H242" s="665">
        <v>1</v>
      </c>
      <c r="I242" s="665">
        <v>1854.64</v>
      </c>
      <c r="J242" s="665"/>
      <c r="K242" s="665"/>
      <c r="L242" s="665"/>
      <c r="M242" s="665"/>
      <c r="N242" s="665">
        <v>12</v>
      </c>
      <c r="O242" s="665">
        <v>22255.68</v>
      </c>
      <c r="P242" s="678">
        <v>6</v>
      </c>
      <c r="Q242" s="666">
        <v>1854.64</v>
      </c>
    </row>
    <row r="243" spans="1:17" ht="14.4" customHeight="1" x14ac:dyDescent="0.3">
      <c r="A243" s="661" t="s">
        <v>580</v>
      </c>
      <c r="B243" s="662" t="s">
        <v>7119</v>
      </c>
      <c r="C243" s="662" t="s">
        <v>6953</v>
      </c>
      <c r="D243" s="662" t="s">
        <v>7396</v>
      </c>
      <c r="E243" s="662" t="s">
        <v>7397</v>
      </c>
      <c r="F243" s="665">
        <v>48</v>
      </c>
      <c r="G243" s="665">
        <v>213698.88</v>
      </c>
      <c r="H243" s="665">
        <v>1</v>
      </c>
      <c r="I243" s="665">
        <v>4452.0600000000004</v>
      </c>
      <c r="J243" s="665">
        <v>68</v>
      </c>
      <c r="K243" s="665">
        <v>284931.83999999997</v>
      </c>
      <c r="L243" s="665">
        <v>1.3333333333333333</v>
      </c>
      <c r="M243" s="665">
        <v>4190.1741176470587</v>
      </c>
      <c r="N243" s="665">
        <v>69</v>
      </c>
      <c r="O243" s="665">
        <v>307192.13999999996</v>
      </c>
      <c r="P243" s="678">
        <v>1.4374999999999998</v>
      </c>
      <c r="Q243" s="666">
        <v>4452.0599999999995</v>
      </c>
    </row>
    <row r="244" spans="1:17" ht="14.4" customHeight="1" x14ac:dyDescent="0.3">
      <c r="A244" s="661" t="s">
        <v>580</v>
      </c>
      <c r="B244" s="662" t="s">
        <v>7119</v>
      </c>
      <c r="C244" s="662" t="s">
        <v>6953</v>
      </c>
      <c r="D244" s="662" t="s">
        <v>7398</v>
      </c>
      <c r="E244" s="662" t="s">
        <v>7399</v>
      </c>
      <c r="F244" s="665"/>
      <c r="G244" s="665"/>
      <c r="H244" s="665"/>
      <c r="I244" s="665"/>
      <c r="J244" s="665">
        <v>1</v>
      </c>
      <c r="K244" s="665">
        <v>1548.74</v>
      </c>
      <c r="L244" s="665"/>
      <c r="M244" s="665">
        <v>1548.74</v>
      </c>
      <c r="N244" s="665"/>
      <c r="O244" s="665"/>
      <c r="P244" s="678"/>
      <c r="Q244" s="666"/>
    </row>
    <row r="245" spans="1:17" ht="14.4" customHeight="1" x14ac:dyDescent="0.3">
      <c r="A245" s="661" t="s">
        <v>580</v>
      </c>
      <c r="B245" s="662" t="s">
        <v>7119</v>
      </c>
      <c r="C245" s="662" t="s">
        <v>6953</v>
      </c>
      <c r="D245" s="662" t="s">
        <v>7083</v>
      </c>
      <c r="E245" s="662" t="s">
        <v>7084</v>
      </c>
      <c r="F245" s="665">
        <v>400</v>
      </c>
      <c r="G245" s="665">
        <v>24159.999999999996</v>
      </c>
      <c r="H245" s="665">
        <v>1</v>
      </c>
      <c r="I245" s="665">
        <v>60.399999999999991</v>
      </c>
      <c r="J245" s="665">
        <v>382</v>
      </c>
      <c r="K245" s="665">
        <v>22468.799999999999</v>
      </c>
      <c r="L245" s="665">
        <v>0.93000000000000016</v>
      </c>
      <c r="M245" s="665">
        <v>58.818848167539265</v>
      </c>
      <c r="N245" s="665">
        <v>316</v>
      </c>
      <c r="O245" s="665">
        <v>19086.399999999998</v>
      </c>
      <c r="P245" s="678">
        <v>0.79</v>
      </c>
      <c r="Q245" s="666">
        <v>60.399999999999991</v>
      </c>
    </row>
    <row r="246" spans="1:17" ht="14.4" customHeight="1" x14ac:dyDescent="0.3">
      <c r="A246" s="661" t="s">
        <v>580</v>
      </c>
      <c r="B246" s="662" t="s">
        <v>7119</v>
      </c>
      <c r="C246" s="662" t="s">
        <v>6953</v>
      </c>
      <c r="D246" s="662" t="s">
        <v>7400</v>
      </c>
      <c r="E246" s="662" t="s">
        <v>7401</v>
      </c>
      <c r="F246" s="665">
        <v>2</v>
      </c>
      <c r="G246" s="665">
        <v>305.39999999999998</v>
      </c>
      <c r="H246" s="665">
        <v>1</v>
      </c>
      <c r="I246" s="665">
        <v>152.69999999999999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580</v>
      </c>
      <c r="B247" s="662" t="s">
        <v>7119</v>
      </c>
      <c r="C247" s="662" t="s">
        <v>6953</v>
      </c>
      <c r="D247" s="662" t="s">
        <v>7402</v>
      </c>
      <c r="E247" s="662" t="s">
        <v>7403</v>
      </c>
      <c r="F247" s="665">
        <v>2</v>
      </c>
      <c r="G247" s="665">
        <v>171</v>
      </c>
      <c r="H247" s="665">
        <v>1</v>
      </c>
      <c r="I247" s="665">
        <v>85.5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580</v>
      </c>
      <c r="B248" s="662" t="s">
        <v>7119</v>
      </c>
      <c r="C248" s="662" t="s">
        <v>6953</v>
      </c>
      <c r="D248" s="662" t="s">
        <v>7404</v>
      </c>
      <c r="E248" s="662" t="s">
        <v>7403</v>
      </c>
      <c r="F248" s="665">
        <v>6</v>
      </c>
      <c r="G248" s="665">
        <v>704.4</v>
      </c>
      <c r="H248" s="665">
        <v>1</v>
      </c>
      <c r="I248" s="665">
        <v>117.39999999999999</v>
      </c>
      <c r="J248" s="665">
        <v>4</v>
      </c>
      <c r="K248" s="665">
        <v>469.6</v>
      </c>
      <c r="L248" s="665">
        <v>0.66666666666666674</v>
      </c>
      <c r="M248" s="665">
        <v>117.4</v>
      </c>
      <c r="N248" s="665">
        <v>1</v>
      </c>
      <c r="O248" s="665">
        <v>117.4</v>
      </c>
      <c r="P248" s="678">
        <v>0.16666666666666669</v>
      </c>
      <c r="Q248" s="666">
        <v>117.4</v>
      </c>
    </row>
    <row r="249" spans="1:17" ht="14.4" customHeight="1" x14ac:dyDescent="0.3">
      <c r="A249" s="661" t="s">
        <v>580</v>
      </c>
      <c r="B249" s="662" t="s">
        <v>7119</v>
      </c>
      <c r="C249" s="662" t="s">
        <v>6953</v>
      </c>
      <c r="D249" s="662" t="s">
        <v>7405</v>
      </c>
      <c r="E249" s="662" t="s">
        <v>7406</v>
      </c>
      <c r="F249" s="665"/>
      <c r="G249" s="665"/>
      <c r="H249" s="665"/>
      <c r="I249" s="665"/>
      <c r="J249" s="665">
        <v>1</v>
      </c>
      <c r="K249" s="665">
        <v>144.69999999999999</v>
      </c>
      <c r="L249" s="665"/>
      <c r="M249" s="665">
        <v>144.69999999999999</v>
      </c>
      <c r="N249" s="665"/>
      <c r="O249" s="665"/>
      <c r="P249" s="678"/>
      <c r="Q249" s="666"/>
    </row>
    <row r="250" spans="1:17" ht="14.4" customHeight="1" x14ac:dyDescent="0.3">
      <c r="A250" s="661" t="s">
        <v>580</v>
      </c>
      <c r="B250" s="662" t="s">
        <v>7119</v>
      </c>
      <c r="C250" s="662" t="s">
        <v>6953</v>
      </c>
      <c r="D250" s="662" t="s">
        <v>7407</v>
      </c>
      <c r="E250" s="662" t="s">
        <v>7406</v>
      </c>
      <c r="F250" s="665">
        <v>1</v>
      </c>
      <c r="G250" s="665">
        <v>199.5</v>
      </c>
      <c r="H250" s="665">
        <v>1</v>
      </c>
      <c r="I250" s="665">
        <v>199.5</v>
      </c>
      <c r="J250" s="665">
        <v>2</v>
      </c>
      <c r="K250" s="665">
        <v>399</v>
      </c>
      <c r="L250" s="665">
        <v>2</v>
      </c>
      <c r="M250" s="665">
        <v>199.5</v>
      </c>
      <c r="N250" s="665">
        <v>9</v>
      </c>
      <c r="O250" s="665">
        <v>1795.5</v>
      </c>
      <c r="P250" s="678">
        <v>9</v>
      </c>
      <c r="Q250" s="666">
        <v>199.5</v>
      </c>
    </row>
    <row r="251" spans="1:17" ht="14.4" customHeight="1" x14ac:dyDescent="0.3">
      <c r="A251" s="661" t="s">
        <v>580</v>
      </c>
      <c r="B251" s="662" t="s">
        <v>7119</v>
      </c>
      <c r="C251" s="662" t="s">
        <v>6953</v>
      </c>
      <c r="D251" s="662" t="s">
        <v>7408</v>
      </c>
      <c r="E251" s="662" t="s">
        <v>7409</v>
      </c>
      <c r="F251" s="665">
        <v>12</v>
      </c>
      <c r="G251" s="665">
        <v>38838.720000000001</v>
      </c>
      <c r="H251" s="665">
        <v>1</v>
      </c>
      <c r="I251" s="665">
        <v>3236.56</v>
      </c>
      <c r="J251" s="665">
        <v>11</v>
      </c>
      <c r="K251" s="665">
        <v>35602.160000000003</v>
      </c>
      <c r="L251" s="665">
        <v>0.91666666666666674</v>
      </c>
      <c r="M251" s="665">
        <v>3236.5600000000004</v>
      </c>
      <c r="N251" s="665">
        <v>13</v>
      </c>
      <c r="O251" s="665">
        <v>42075.28</v>
      </c>
      <c r="P251" s="678">
        <v>1.0833333333333333</v>
      </c>
      <c r="Q251" s="666">
        <v>3236.56</v>
      </c>
    </row>
    <row r="252" spans="1:17" ht="14.4" customHeight="1" x14ac:dyDescent="0.3">
      <c r="A252" s="661" t="s">
        <v>580</v>
      </c>
      <c r="B252" s="662" t="s">
        <v>7119</v>
      </c>
      <c r="C252" s="662" t="s">
        <v>6953</v>
      </c>
      <c r="D252" s="662" t="s">
        <v>7410</v>
      </c>
      <c r="E252" s="662" t="s">
        <v>7411</v>
      </c>
      <c r="F252" s="665">
        <v>6</v>
      </c>
      <c r="G252" s="665">
        <v>19419.36</v>
      </c>
      <c r="H252" s="665">
        <v>1</v>
      </c>
      <c r="I252" s="665">
        <v>3236.56</v>
      </c>
      <c r="J252" s="665">
        <v>10</v>
      </c>
      <c r="K252" s="665">
        <v>32365.600000000002</v>
      </c>
      <c r="L252" s="665">
        <v>1.6666666666666667</v>
      </c>
      <c r="M252" s="665">
        <v>3236.5600000000004</v>
      </c>
      <c r="N252" s="665">
        <v>11</v>
      </c>
      <c r="O252" s="665">
        <v>35602.160000000003</v>
      </c>
      <c r="P252" s="678">
        <v>1.8333333333333335</v>
      </c>
      <c r="Q252" s="666">
        <v>3236.5600000000004</v>
      </c>
    </row>
    <row r="253" spans="1:17" ht="14.4" customHeight="1" x14ac:dyDescent="0.3">
      <c r="A253" s="661" t="s">
        <v>580</v>
      </c>
      <c r="B253" s="662" t="s">
        <v>7119</v>
      </c>
      <c r="C253" s="662" t="s">
        <v>6953</v>
      </c>
      <c r="D253" s="662" t="s">
        <v>7412</v>
      </c>
      <c r="E253" s="662" t="s">
        <v>7413</v>
      </c>
      <c r="F253" s="665"/>
      <c r="G253" s="665"/>
      <c r="H253" s="665"/>
      <c r="I253" s="665"/>
      <c r="J253" s="665">
        <v>5</v>
      </c>
      <c r="K253" s="665">
        <v>24510</v>
      </c>
      <c r="L253" s="665"/>
      <c r="M253" s="665">
        <v>4902</v>
      </c>
      <c r="N253" s="665"/>
      <c r="O253" s="665"/>
      <c r="P253" s="678"/>
      <c r="Q253" s="666"/>
    </row>
    <row r="254" spans="1:17" ht="14.4" customHeight="1" x14ac:dyDescent="0.3">
      <c r="A254" s="661" t="s">
        <v>580</v>
      </c>
      <c r="B254" s="662" t="s">
        <v>7119</v>
      </c>
      <c r="C254" s="662" t="s">
        <v>6953</v>
      </c>
      <c r="D254" s="662" t="s">
        <v>7414</v>
      </c>
      <c r="E254" s="662" t="s">
        <v>7415</v>
      </c>
      <c r="F254" s="665">
        <v>17</v>
      </c>
      <c r="G254" s="665">
        <v>81923</v>
      </c>
      <c r="H254" s="665">
        <v>1</v>
      </c>
      <c r="I254" s="665">
        <v>4819</v>
      </c>
      <c r="J254" s="665">
        <v>17</v>
      </c>
      <c r="K254" s="665">
        <v>81923</v>
      </c>
      <c r="L254" s="665">
        <v>1</v>
      </c>
      <c r="M254" s="665">
        <v>4819</v>
      </c>
      <c r="N254" s="665">
        <v>31</v>
      </c>
      <c r="O254" s="665">
        <v>149389</v>
      </c>
      <c r="P254" s="678">
        <v>1.8235294117647058</v>
      </c>
      <c r="Q254" s="666">
        <v>4819</v>
      </c>
    </row>
    <row r="255" spans="1:17" ht="14.4" customHeight="1" x14ac:dyDescent="0.3">
      <c r="A255" s="661" t="s">
        <v>580</v>
      </c>
      <c r="B255" s="662" t="s">
        <v>7119</v>
      </c>
      <c r="C255" s="662" t="s">
        <v>6953</v>
      </c>
      <c r="D255" s="662" t="s">
        <v>7416</v>
      </c>
      <c r="E255" s="662" t="s">
        <v>7417</v>
      </c>
      <c r="F255" s="665"/>
      <c r="G255" s="665"/>
      <c r="H255" s="665"/>
      <c r="I255" s="665"/>
      <c r="J255" s="665">
        <v>5</v>
      </c>
      <c r="K255" s="665">
        <v>17737.349999999999</v>
      </c>
      <c r="L255" s="665"/>
      <c r="M255" s="665">
        <v>3547.47</v>
      </c>
      <c r="N255" s="665">
        <v>1</v>
      </c>
      <c r="O255" s="665">
        <v>3547.47</v>
      </c>
      <c r="P255" s="678"/>
      <c r="Q255" s="666">
        <v>3547.47</v>
      </c>
    </row>
    <row r="256" spans="1:17" ht="14.4" customHeight="1" x14ac:dyDescent="0.3">
      <c r="A256" s="661" t="s">
        <v>580</v>
      </c>
      <c r="B256" s="662" t="s">
        <v>7119</v>
      </c>
      <c r="C256" s="662" t="s">
        <v>6953</v>
      </c>
      <c r="D256" s="662" t="s">
        <v>7418</v>
      </c>
      <c r="E256" s="662" t="s">
        <v>7419</v>
      </c>
      <c r="F256" s="665">
        <v>1</v>
      </c>
      <c r="G256" s="665">
        <v>285</v>
      </c>
      <c r="H256" s="665">
        <v>1</v>
      </c>
      <c r="I256" s="665">
        <v>285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580</v>
      </c>
      <c r="B257" s="662" t="s">
        <v>7119</v>
      </c>
      <c r="C257" s="662" t="s">
        <v>6953</v>
      </c>
      <c r="D257" s="662" t="s">
        <v>7420</v>
      </c>
      <c r="E257" s="662" t="s">
        <v>7421</v>
      </c>
      <c r="F257" s="665">
        <v>89</v>
      </c>
      <c r="G257" s="665">
        <v>456754.23000000004</v>
      </c>
      <c r="H257" s="665">
        <v>1</v>
      </c>
      <c r="I257" s="665">
        <v>5132.0700000000006</v>
      </c>
      <c r="J257" s="665">
        <v>94</v>
      </c>
      <c r="K257" s="665">
        <v>482414.58</v>
      </c>
      <c r="L257" s="665">
        <v>1.0561797752808988</v>
      </c>
      <c r="M257" s="665">
        <v>5132.0700000000006</v>
      </c>
      <c r="N257" s="665">
        <v>132</v>
      </c>
      <c r="O257" s="665">
        <v>677433.24</v>
      </c>
      <c r="P257" s="678">
        <v>1.4831460674157302</v>
      </c>
      <c r="Q257" s="666">
        <v>5132.07</v>
      </c>
    </row>
    <row r="258" spans="1:17" ht="14.4" customHeight="1" x14ac:dyDescent="0.3">
      <c r="A258" s="661" t="s">
        <v>580</v>
      </c>
      <c r="B258" s="662" t="s">
        <v>7119</v>
      </c>
      <c r="C258" s="662" t="s">
        <v>6953</v>
      </c>
      <c r="D258" s="662" t="s">
        <v>7422</v>
      </c>
      <c r="E258" s="662" t="s">
        <v>7421</v>
      </c>
      <c r="F258" s="665">
        <v>21</v>
      </c>
      <c r="G258" s="665">
        <v>107773.47</v>
      </c>
      <c r="H258" s="665">
        <v>1</v>
      </c>
      <c r="I258" s="665">
        <v>5132.07</v>
      </c>
      <c r="J258" s="665">
        <v>20</v>
      </c>
      <c r="K258" s="665">
        <v>102641.4</v>
      </c>
      <c r="L258" s="665">
        <v>0.95238095238095233</v>
      </c>
      <c r="M258" s="665">
        <v>5132.07</v>
      </c>
      <c r="N258" s="665">
        <v>10</v>
      </c>
      <c r="O258" s="665">
        <v>51320.7</v>
      </c>
      <c r="P258" s="678">
        <v>0.47619047619047616</v>
      </c>
      <c r="Q258" s="666">
        <v>5132.07</v>
      </c>
    </row>
    <row r="259" spans="1:17" ht="14.4" customHeight="1" x14ac:dyDescent="0.3">
      <c r="A259" s="661" t="s">
        <v>580</v>
      </c>
      <c r="B259" s="662" t="s">
        <v>7119</v>
      </c>
      <c r="C259" s="662" t="s">
        <v>6953</v>
      </c>
      <c r="D259" s="662" t="s">
        <v>7423</v>
      </c>
      <c r="E259" s="662" t="s">
        <v>7421</v>
      </c>
      <c r="F259" s="665">
        <v>2</v>
      </c>
      <c r="G259" s="665">
        <v>10585.42</v>
      </c>
      <c r="H259" s="665">
        <v>1</v>
      </c>
      <c r="I259" s="665">
        <v>5292.71</v>
      </c>
      <c r="J259" s="665">
        <v>3</v>
      </c>
      <c r="K259" s="665">
        <v>15878.130000000001</v>
      </c>
      <c r="L259" s="665">
        <v>1.5</v>
      </c>
      <c r="M259" s="665">
        <v>5292.71</v>
      </c>
      <c r="N259" s="665">
        <v>4</v>
      </c>
      <c r="O259" s="665">
        <v>21170.84</v>
      </c>
      <c r="P259" s="678">
        <v>2</v>
      </c>
      <c r="Q259" s="666">
        <v>5292.71</v>
      </c>
    </row>
    <row r="260" spans="1:17" ht="14.4" customHeight="1" x14ac:dyDescent="0.3">
      <c r="A260" s="661" t="s">
        <v>580</v>
      </c>
      <c r="B260" s="662" t="s">
        <v>7119</v>
      </c>
      <c r="C260" s="662" t="s">
        <v>6953</v>
      </c>
      <c r="D260" s="662" t="s">
        <v>7424</v>
      </c>
      <c r="E260" s="662" t="s">
        <v>7425</v>
      </c>
      <c r="F260" s="665">
        <v>29</v>
      </c>
      <c r="G260" s="665">
        <v>41174.78</v>
      </c>
      <c r="H260" s="665">
        <v>1</v>
      </c>
      <c r="I260" s="665">
        <v>1419.82</v>
      </c>
      <c r="J260" s="665">
        <v>30</v>
      </c>
      <c r="K260" s="665">
        <v>42594.600000000006</v>
      </c>
      <c r="L260" s="665">
        <v>1.0344827586206897</v>
      </c>
      <c r="M260" s="665">
        <v>1419.8200000000002</v>
      </c>
      <c r="N260" s="665">
        <v>19</v>
      </c>
      <c r="O260" s="665">
        <v>26976.58</v>
      </c>
      <c r="P260" s="678">
        <v>0.65517241379310354</v>
      </c>
      <c r="Q260" s="666">
        <v>1419.8200000000002</v>
      </c>
    </row>
    <row r="261" spans="1:17" ht="14.4" customHeight="1" x14ac:dyDescent="0.3">
      <c r="A261" s="661" t="s">
        <v>580</v>
      </c>
      <c r="B261" s="662" t="s">
        <v>7119</v>
      </c>
      <c r="C261" s="662" t="s">
        <v>6953</v>
      </c>
      <c r="D261" s="662" t="s">
        <v>7426</v>
      </c>
      <c r="E261" s="662" t="s">
        <v>7425</v>
      </c>
      <c r="F261" s="665">
        <v>1</v>
      </c>
      <c r="G261" s="665">
        <v>1547.29</v>
      </c>
      <c r="H261" s="665">
        <v>1</v>
      </c>
      <c r="I261" s="665">
        <v>1547.29</v>
      </c>
      <c r="J261" s="665">
        <v>15</v>
      </c>
      <c r="K261" s="665">
        <v>23209.35</v>
      </c>
      <c r="L261" s="665">
        <v>15</v>
      </c>
      <c r="M261" s="665">
        <v>1547.29</v>
      </c>
      <c r="N261" s="665">
        <v>1</v>
      </c>
      <c r="O261" s="665">
        <v>1547.29</v>
      </c>
      <c r="P261" s="678">
        <v>1</v>
      </c>
      <c r="Q261" s="666">
        <v>1547.29</v>
      </c>
    </row>
    <row r="262" spans="1:17" ht="14.4" customHeight="1" x14ac:dyDescent="0.3">
      <c r="A262" s="661" t="s">
        <v>580</v>
      </c>
      <c r="B262" s="662" t="s">
        <v>7119</v>
      </c>
      <c r="C262" s="662" t="s">
        <v>6953</v>
      </c>
      <c r="D262" s="662" t="s">
        <v>7427</v>
      </c>
      <c r="E262" s="662" t="s">
        <v>7425</v>
      </c>
      <c r="F262" s="665"/>
      <c r="G262" s="665"/>
      <c r="H262" s="665"/>
      <c r="I262" s="665"/>
      <c r="J262" s="665">
        <v>11</v>
      </c>
      <c r="K262" s="665">
        <v>18091.810000000001</v>
      </c>
      <c r="L262" s="665"/>
      <c r="M262" s="665">
        <v>1644.71</v>
      </c>
      <c r="N262" s="665"/>
      <c r="O262" s="665"/>
      <c r="P262" s="678"/>
      <c r="Q262" s="666"/>
    </row>
    <row r="263" spans="1:17" ht="14.4" customHeight="1" x14ac:dyDescent="0.3">
      <c r="A263" s="661" t="s">
        <v>580</v>
      </c>
      <c r="B263" s="662" t="s">
        <v>7119</v>
      </c>
      <c r="C263" s="662" t="s">
        <v>6953</v>
      </c>
      <c r="D263" s="662" t="s">
        <v>7428</v>
      </c>
      <c r="E263" s="662" t="s">
        <v>7429</v>
      </c>
      <c r="F263" s="665">
        <v>1</v>
      </c>
      <c r="G263" s="665">
        <v>1886.18</v>
      </c>
      <c r="H263" s="665">
        <v>1</v>
      </c>
      <c r="I263" s="665">
        <v>1886.18</v>
      </c>
      <c r="J263" s="665">
        <v>29</v>
      </c>
      <c r="K263" s="665">
        <v>54699.22</v>
      </c>
      <c r="L263" s="665">
        <v>29</v>
      </c>
      <c r="M263" s="665">
        <v>1886.18</v>
      </c>
      <c r="N263" s="665"/>
      <c r="O263" s="665"/>
      <c r="P263" s="678"/>
      <c r="Q263" s="666"/>
    </row>
    <row r="264" spans="1:17" ht="14.4" customHeight="1" x14ac:dyDescent="0.3">
      <c r="A264" s="661" t="s">
        <v>580</v>
      </c>
      <c r="B264" s="662" t="s">
        <v>7119</v>
      </c>
      <c r="C264" s="662" t="s">
        <v>6953</v>
      </c>
      <c r="D264" s="662" t="s">
        <v>7430</v>
      </c>
      <c r="E264" s="662" t="s">
        <v>7429</v>
      </c>
      <c r="F264" s="665">
        <v>5</v>
      </c>
      <c r="G264" s="665">
        <v>10171.900000000001</v>
      </c>
      <c r="H264" s="665">
        <v>1</v>
      </c>
      <c r="I264" s="665">
        <v>2034.3800000000003</v>
      </c>
      <c r="J264" s="665">
        <v>11</v>
      </c>
      <c r="K264" s="665">
        <v>22378.18</v>
      </c>
      <c r="L264" s="665">
        <v>2.1999999999999997</v>
      </c>
      <c r="M264" s="665">
        <v>2034.38</v>
      </c>
      <c r="N264" s="665">
        <v>13</v>
      </c>
      <c r="O264" s="665">
        <v>26446.940000000002</v>
      </c>
      <c r="P264" s="678">
        <v>2.5999999999999996</v>
      </c>
      <c r="Q264" s="666">
        <v>2034.38</v>
      </c>
    </row>
    <row r="265" spans="1:17" ht="14.4" customHeight="1" x14ac:dyDescent="0.3">
      <c r="A265" s="661" t="s">
        <v>580</v>
      </c>
      <c r="B265" s="662" t="s">
        <v>7119</v>
      </c>
      <c r="C265" s="662" t="s">
        <v>6953</v>
      </c>
      <c r="D265" s="662" t="s">
        <v>7431</v>
      </c>
      <c r="E265" s="662" t="s">
        <v>7429</v>
      </c>
      <c r="F265" s="665">
        <v>2</v>
      </c>
      <c r="G265" s="665">
        <v>4456.3599999999997</v>
      </c>
      <c r="H265" s="665">
        <v>1</v>
      </c>
      <c r="I265" s="665">
        <v>2228.1799999999998</v>
      </c>
      <c r="J265" s="665">
        <v>35</v>
      </c>
      <c r="K265" s="665">
        <v>77986.3</v>
      </c>
      <c r="L265" s="665">
        <v>17.500000000000004</v>
      </c>
      <c r="M265" s="665">
        <v>2228.1800000000003</v>
      </c>
      <c r="N265" s="665">
        <v>3</v>
      </c>
      <c r="O265" s="665">
        <v>6684.54</v>
      </c>
      <c r="P265" s="678">
        <v>1.5</v>
      </c>
      <c r="Q265" s="666">
        <v>2228.1799999999998</v>
      </c>
    </row>
    <row r="266" spans="1:17" ht="14.4" customHeight="1" x14ac:dyDescent="0.3">
      <c r="A266" s="661" t="s">
        <v>580</v>
      </c>
      <c r="B266" s="662" t="s">
        <v>7119</v>
      </c>
      <c r="C266" s="662" t="s">
        <v>6953</v>
      </c>
      <c r="D266" s="662" t="s">
        <v>7432</v>
      </c>
      <c r="E266" s="662" t="s">
        <v>7433</v>
      </c>
      <c r="F266" s="665">
        <v>1</v>
      </c>
      <c r="G266" s="665">
        <v>789.29</v>
      </c>
      <c r="H266" s="665">
        <v>1</v>
      </c>
      <c r="I266" s="665">
        <v>789.29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580</v>
      </c>
      <c r="B267" s="662" t="s">
        <v>7119</v>
      </c>
      <c r="C267" s="662" t="s">
        <v>6953</v>
      </c>
      <c r="D267" s="662" t="s">
        <v>7434</v>
      </c>
      <c r="E267" s="662" t="s">
        <v>7435</v>
      </c>
      <c r="F267" s="665">
        <v>1</v>
      </c>
      <c r="G267" s="665">
        <v>2603.5500000000002</v>
      </c>
      <c r="H267" s="665">
        <v>1</v>
      </c>
      <c r="I267" s="665">
        <v>2603.5500000000002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580</v>
      </c>
      <c r="B268" s="662" t="s">
        <v>7119</v>
      </c>
      <c r="C268" s="662" t="s">
        <v>6953</v>
      </c>
      <c r="D268" s="662" t="s">
        <v>7436</v>
      </c>
      <c r="E268" s="662" t="s">
        <v>7429</v>
      </c>
      <c r="F268" s="665">
        <v>9</v>
      </c>
      <c r="G268" s="665">
        <v>22310.82</v>
      </c>
      <c r="H268" s="665">
        <v>1</v>
      </c>
      <c r="I268" s="665">
        <v>2478.98</v>
      </c>
      <c r="J268" s="665">
        <v>9</v>
      </c>
      <c r="K268" s="665">
        <v>22310.82</v>
      </c>
      <c r="L268" s="665">
        <v>1</v>
      </c>
      <c r="M268" s="665">
        <v>2478.98</v>
      </c>
      <c r="N268" s="665"/>
      <c r="O268" s="665"/>
      <c r="P268" s="678"/>
      <c r="Q268" s="666"/>
    </row>
    <row r="269" spans="1:17" ht="14.4" customHeight="1" x14ac:dyDescent="0.3">
      <c r="A269" s="661" t="s">
        <v>580</v>
      </c>
      <c r="B269" s="662" t="s">
        <v>7119</v>
      </c>
      <c r="C269" s="662" t="s">
        <v>6953</v>
      </c>
      <c r="D269" s="662" t="s">
        <v>7437</v>
      </c>
      <c r="E269" s="662" t="s">
        <v>7438</v>
      </c>
      <c r="F269" s="665">
        <v>4</v>
      </c>
      <c r="G269" s="665">
        <v>48153.599999999999</v>
      </c>
      <c r="H269" s="665">
        <v>1</v>
      </c>
      <c r="I269" s="665">
        <v>12038.4</v>
      </c>
      <c r="J269" s="665">
        <v>6</v>
      </c>
      <c r="K269" s="665">
        <v>72230.399999999994</v>
      </c>
      <c r="L269" s="665">
        <v>1.5</v>
      </c>
      <c r="M269" s="665">
        <v>12038.4</v>
      </c>
      <c r="N269" s="665">
        <v>4</v>
      </c>
      <c r="O269" s="665">
        <v>48153.599999999999</v>
      </c>
      <c r="P269" s="678">
        <v>1</v>
      </c>
      <c r="Q269" s="666">
        <v>12038.4</v>
      </c>
    </row>
    <row r="270" spans="1:17" ht="14.4" customHeight="1" x14ac:dyDescent="0.3">
      <c r="A270" s="661" t="s">
        <v>580</v>
      </c>
      <c r="B270" s="662" t="s">
        <v>7119</v>
      </c>
      <c r="C270" s="662" t="s">
        <v>6953</v>
      </c>
      <c r="D270" s="662" t="s">
        <v>7439</v>
      </c>
      <c r="E270" s="662" t="s">
        <v>7438</v>
      </c>
      <c r="F270" s="665">
        <v>4</v>
      </c>
      <c r="G270" s="665">
        <v>53625.599999999999</v>
      </c>
      <c r="H270" s="665">
        <v>1</v>
      </c>
      <c r="I270" s="665">
        <v>13406.4</v>
      </c>
      <c r="J270" s="665">
        <v>10</v>
      </c>
      <c r="K270" s="665">
        <v>134064</v>
      </c>
      <c r="L270" s="665">
        <v>2.5</v>
      </c>
      <c r="M270" s="665">
        <v>13406.4</v>
      </c>
      <c r="N270" s="665">
        <v>23</v>
      </c>
      <c r="O270" s="665">
        <v>308347.2</v>
      </c>
      <c r="P270" s="678">
        <v>5.75</v>
      </c>
      <c r="Q270" s="666">
        <v>13406.4</v>
      </c>
    </row>
    <row r="271" spans="1:17" ht="14.4" customHeight="1" x14ac:dyDescent="0.3">
      <c r="A271" s="661" t="s">
        <v>580</v>
      </c>
      <c r="B271" s="662" t="s">
        <v>7119</v>
      </c>
      <c r="C271" s="662" t="s">
        <v>6953</v>
      </c>
      <c r="D271" s="662" t="s">
        <v>7440</v>
      </c>
      <c r="E271" s="662" t="s">
        <v>7441</v>
      </c>
      <c r="F271" s="665">
        <v>4</v>
      </c>
      <c r="G271" s="665">
        <v>62380.800000000003</v>
      </c>
      <c r="H271" s="665">
        <v>1</v>
      </c>
      <c r="I271" s="665">
        <v>15595.2</v>
      </c>
      <c r="J271" s="665">
        <v>7</v>
      </c>
      <c r="K271" s="665">
        <v>109166.40000000001</v>
      </c>
      <c r="L271" s="665">
        <v>1.75</v>
      </c>
      <c r="M271" s="665">
        <v>15595.2</v>
      </c>
      <c r="N271" s="665">
        <v>18</v>
      </c>
      <c r="O271" s="665">
        <v>280713.60000000003</v>
      </c>
      <c r="P271" s="678">
        <v>4.5</v>
      </c>
      <c r="Q271" s="666">
        <v>15595.200000000003</v>
      </c>
    </row>
    <row r="272" spans="1:17" ht="14.4" customHeight="1" x14ac:dyDescent="0.3">
      <c r="A272" s="661" t="s">
        <v>580</v>
      </c>
      <c r="B272" s="662" t="s">
        <v>7119</v>
      </c>
      <c r="C272" s="662" t="s">
        <v>6953</v>
      </c>
      <c r="D272" s="662" t="s">
        <v>7442</v>
      </c>
      <c r="E272" s="662"/>
      <c r="F272" s="665">
        <v>14</v>
      </c>
      <c r="G272" s="665">
        <v>275788.80000000005</v>
      </c>
      <c r="H272" s="665">
        <v>1</v>
      </c>
      <c r="I272" s="665">
        <v>19699.200000000004</v>
      </c>
      <c r="J272" s="665">
        <v>18</v>
      </c>
      <c r="K272" s="665">
        <v>354585.60000000003</v>
      </c>
      <c r="L272" s="665">
        <v>1.2857142857142856</v>
      </c>
      <c r="M272" s="665">
        <v>19699.2</v>
      </c>
      <c r="N272" s="665"/>
      <c r="O272" s="665"/>
      <c r="P272" s="678"/>
      <c r="Q272" s="666"/>
    </row>
    <row r="273" spans="1:17" ht="14.4" customHeight="1" x14ac:dyDescent="0.3">
      <c r="A273" s="661" t="s">
        <v>580</v>
      </c>
      <c r="B273" s="662" t="s">
        <v>7119</v>
      </c>
      <c r="C273" s="662" t="s">
        <v>6953</v>
      </c>
      <c r="D273" s="662" t="s">
        <v>7443</v>
      </c>
      <c r="E273" s="662" t="s">
        <v>7444</v>
      </c>
      <c r="F273" s="665">
        <v>16</v>
      </c>
      <c r="G273" s="665">
        <v>137894.39999999999</v>
      </c>
      <c r="H273" s="665">
        <v>1</v>
      </c>
      <c r="I273" s="665">
        <v>8618.4</v>
      </c>
      <c r="J273" s="665">
        <v>23</v>
      </c>
      <c r="K273" s="665">
        <v>198223.2</v>
      </c>
      <c r="L273" s="665">
        <v>1.4375000000000002</v>
      </c>
      <c r="M273" s="665">
        <v>8618.4</v>
      </c>
      <c r="N273" s="665">
        <v>30</v>
      </c>
      <c r="O273" s="665">
        <v>258551.99999999997</v>
      </c>
      <c r="P273" s="678">
        <v>1.8749999999999998</v>
      </c>
      <c r="Q273" s="666">
        <v>8618.4</v>
      </c>
    </row>
    <row r="274" spans="1:17" ht="14.4" customHeight="1" x14ac:dyDescent="0.3">
      <c r="A274" s="661" t="s">
        <v>580</v>
      </c>
      <c r="B274" s="662" t="s">
        <v>7119</v>
      </c>
      <c r="C274" s="662" t="s">
        <v>6953</v>
      </c>
      <c r="D274" s="662" t="s">
        <v>7445</v>
      </c>
      <c r="E274" s="662" t="s">
        <v>7446</v>
      </c>
      <c r="F274" s="665"/>
      <c r="G274" s="665"/>
      <c r="H274" s="665"/>
      <c r="I274" s="665"/>
      <c r="J274" s="665">
        <v>1</v>
      </c>
      <c r="K274" s="665">
        <v>10328.4</v>
      </c>
      <c r="L274" s="665"/>
      <c r="M274" s="665">
        <v>10328.4</v>
      </c>
      <c r="N274" s="665">
        <v>2</v>
      </c>
      <c r="O274" s="665">
        <v>20656.8</v>
      </c>
      <c r="P274" s="678"/>
      <c r="Q274" s="666">
        <v>10328.4</v>
      </c>
    </row>
    <row r="275" spans="1:17" ht="14.4" customHeight="1" x14ac:dyDescent="0.3">
      <c r="A275" s="661" t="s">
        <v>580</v>
      </c>
      <c r="B275" s="662" t="s">
        <v>7119</v>
      </c>
      <c r="C275" s="662" t="s">
        <v>6953</v>
      </c>
      <c r="D275" s="662" t="s">
        <v>7447</v>
      </c>
      <c r="E275" s="662" t="s">
        <v>7448</v>
      </c>
      <c r="F275" s="665">
        <v>1</v>
      </c>
      <c r="G275" s="665">
        <v>3174.9</v>
      </c>
      <c r="H275" s="665">
        <v>1</v>
      </c>
      <c r="I275" s="665">
        <v>3174.9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580</v>
      </c>
      <c r="B276" s="662" t="s">
        <v>7119</v>
      </c>
      <c r="C276" s="662" t="s">
        <v>6953</v>
      </c>
      <c r="D276" s="662" t="s">
        <v>7449</v>
      </c>
      <c r="E276" s="662" t="s">
        <v>7450</v>
      </c>
      <c r="F276" s="665">
        <v>7</v>
      </c>
      <c r="G276" s="665">
        <v>8561</v>
      </c>
      <c r="H276" s="665">
        <v>1</v>
      </c>
      <c r="I276" s="665">
        <v>1223</v>
      </c>
      <c r="J276" s="665">
        <v>11</v>
      </c>
      <c r="K276" s="665">
        <v>13453</v>
      </c>
      <c r="L276" s="665">
        <v>1.5714285714285714</v>
      </c>
      <c r="M276" s="665">
        <v>1223</v>
      </c>
      <c r="N276" s="665">
        <v>12</v>
      </c>
      <c r="O276" s="665">
        <v>14676</v>
      </c>
      <c r="P276" s="678">
        <v>1.7142857142857142</v>
      </c>
      <c r="Q276" s="666">
        <v>1223</v>
      </c>
    </row>
    <row r="277" spans="1:17" ht="14.4" customHeight="1" x14ac:dyDescent="0.3">
      <c r="A277" s="661" t="s">
        <v>580</v>
      </c>
      <c r="B277" s="662" t="s">
        <v>7119</v>
      </c>
      <c r="C277" s="662" t="s">
        <v>6953</v>
      </c>
      <c r="D277" s="662" t="s">
        <v>7451</v>
      </c>
      <c r="E277" s="662" t="s">
        <v>7452</v>
      </c>
      <c r="F277" s="665">
        <v>2</v>
      </c>
      <c r="G277" s="665">
        <v>14233.42</v>
      </c>
      <c r="H277" s="665">
        <v>1</v>
      </c>
      <c r="I277" s="665">
        <v>7116.71</v>
      </c>
      <c r="J277" s="665">
        <v>2</v>
      </c>
      <c r="K277" s="665">
        <v>14233.42</v>
      </c>
      <c r="L277" s="665">
        <v>1</v>
      </c>
      <c r="M277" s="665">
        <v>7116.71</v>
      </c>
      <c r="N277" s="665">
        <v>1</v>
      </c>
      <c r="O277" s="665">
        <v>7116.71</v>
      </c>
      <c r="P277" s="678">
        <v>0.5</v>
      </c>
      <c r="Q277" s="666">
        <v>7116.71</v>
      </c>
    </row>
    <row r="278" spans="1:17" ht="14.4" customHeight="1" x14ac:dyDescent="0.3">
      <c r="A278" s="661" t="s">
        <v>580</v>
      </c>
      <c r="B278" s="662" t="s">
        <v>7119</v>
      </c>
      <c r="C278" s="662" t="s">
        <v>6953</v>
      </c>
      <c r="D278" s="662" t="s">
        <v>7453</v>
      </c>
      <c r="E278" s="662" t="s">
        <v>7425</v>
      </c>
      <c r="F278" s="665">
        <v>8</v>
      </c>
      <c r="G278" s="665">
        <v>10197.84</v>
      </c>
      <c r="H278" s="665">
        <v>1</v>
      </c>
      <c r="I278" s="665">
        <v>1274.73</v>
      </c>
      <c r="J278" s="665">
        <v>13</v>
      </c>
      <c r="K278" s="665">
        <v>16571.489999999998</v>
      </c>
      <c r="L278" s="665">
        <v>1.6249999999999998</v>
      </c>
      <c r="M278" s="665">
        <v>1274.7299999999998</v>
      </c>
      <c r="N278" s="665">
        <v>3</v>
      </c>
      <c r="O278" s="665">
        <v>3824.19</v>
      </c>
      <c r="P278" s="678">
        <v>0.375</v>
      </c>
      <c r="Q278" s="666">
        <v>1274.73</v>
      </c>
    </row>
    <row r="279" spans="1:17" ht="14.4" customHeight="1" x14ac:dyDescent="0.3">
      <c r="A279" s="661" t="s">
        <v>580</v>
      </c>
      <c r="B279" s="662" t="s">
        <v>7119</v>
      </c>
      <c r="C279" s="662" t="s">
        <v>6953</v>
      </c>
      <c r="D279" s="662" t="s">
        <v>7454</v>
      </c>
      <c r="E279" s="662" t="s">
        <v>7455</v>
      </c>
      <c r="F279" s="665"/>
      <c r="G279" s="665"/>
      <c r="H279" s="665"/>
      <c r="I279" s="665"/>
      <c r="J279" s="665"/>
      <c r="K279" s="665"/>
      <c r="L279" s="665"/>
      <c r="M279" s="665"/>
      <c r="N279" s="665">
        <v>6</v>
      </c>
      <c r="O279" s="665">
        <v>6292.7999999999993</v>
      </c>
      <c r="P279" s="678"/>
      <c r="Q279" s="666">
        <v>1048.8</v>
      </c>
    </row>
    <row r="280" spans="1:17" ht="14.4" customHeight="1" x14ac:dyDescent="0.3">
      <c r="A280" s="661" t="s">
        <v>580</v>
      </c>
      <c r="B280" s="662" t="s">
        <v>7119</v>
      </c>
      <c r="C280" s="662" t="s">
        <v>6953</v>
      </c>
      <c r="D280" s="662" t="s">
        <v>7456</v>
      </c>
      <c r="E280" s="662" t="s">
        <v>7457</v>
      </c>
      <c r="F280" s="665">
        <v>2</v>
      </c>
      <c r="G280" s="665">
        <v>21257.9</v>
      </c>
      <c r="H280" s="665">
        <v>1</v>
      </c>
      <c r="I280" s="665">
        <v>10628.95</v>
      </c>
      <c r="J280" s="665">
        <v>4</v>
      </c>
      <c r="K280" s="665">
        <v>42515.8</v>
      </c>
      <c r="L280" s="665">
        <v>2</v>
      </c>
      <c r="M280" s="665">
        <v>10628.95</v>
      </c>
      <c r="N280" s="665">
        <v>1</v>
      </c>
      <c r="O280" s="665">
        <v>10628.95</v>
      </c>
      <c r="P280" s="678">
        <v>0.5</v>
      </c>
      <c r="Q280" s="666">
        <v>10628.95</v>
      </c>
    </row>
    <row r="281" spans="1:17" ht="14.4" customHeight="1" x14ac:dyDescent="0.3">
      <c r="A281" s="661" t="s">
        <v>580</v>
      </c>
      <c r="B281" s="662" t="s">
        <v>7119</v>
      </c>
      <c r="C281" s="662" t="s">
        <v>6953</v>
      </c>
      <c r="D281" s="662" t="s">
        <v>7458</v>
      </c>
      <c r="E281" s="662" t="s">
        <v>7459</v>
      </c>
      <c r="F281" s="665">
        <v>1</v>
      </c>
      <c r="G281" s="665">
        <v>37159</v>
      </c>
      <c r="H281" s="665">
        <v>1</v>
      </c>
      <c r="I281" s="665">
        <v>37159</v>
      </c>
      <c r="J281" s="665">
        <v>3</v>
      </c>
      <c r="K281" s="665">
        <v>111477</v>
      </c>
      <c r="L281" s="665">
        <v>3</v>
      </c>
      <c r="M281" s="665">
        <v>37159</v>
      </c>
      <c r="N281" s="665"/>
      <c r="O281" s="665"/>
      <c r="P281" s="678"/>
      <c r="Q281" s="666"/>
    </row>
    <row r="282" spans="1:17" ht="14.4" customHeight="1" x14ac:dyDescent="0.3">
      <c r="A282" s="661" t="s">
        <v>580</v>
      </c>
      <c r="B282" s="662" t="s">
        <v>7119</v>
      </c>
      <c r="C282" s="662" t="s">
        <v>6953</v>
      </c>
      <c r="D282" s="662" t="s">
        <v>7460</v>
      </c>
      <c r="E282" s="662" t="s">
        <v>7461</v>
      </c>
      <c r="F282" s="665">
        <v>4</v>
      </c>
      <c r="G282" s="665">
        <v>173388</v>
      </c>
      <c r="H282" s="665">
        <v>1</v>
      </c>
      <c r="I282" s="665">
        <v>43347</v>
      </c>
      <c r="J282" s="665">
        <v>4</v>
      </c>
      <c r="K282" s="665">
        <v>156048</v>
      </c>
      <c r="L282" s="665">
        <v>0.89999307910582049</v>
      </c>
      <c r="M282" s="665">
        <v>39012</v>
      </c>
      <c r="N282" s="665">
        <v>6</v>
      </c>
      <c r="O282" s="665">
        <v>234072</v>
      </c>
      <c r="P282" s="678">
        <v>1.3499896186587308</v>
      </c>
      <c r="Q282" s="666">
        <v>39012</v>
      </c>
    </row>
    <row r="283" spans="1:17" ht="14.4" customHeight="1" x14ac:dyDescent="0.3">
      <c r="A283" s="661" t="s">
        <v>580</v>
      </c>
      <c r="B283" s="662" t="s">
        <v>7119</v>
      </c>
      <c r="C283" s="662" t="s">
        <v>6953</v>
      </c>
      <c r="D283" s="662" t="s">
        <v>7462</v>
      </c>
      <c r="E283" s="662" t="s">
        <v>7463</v>
      </c>
      <c r="F283" s="665">
        <v>3</v>
      </c>
      <c r="G283" s="665">
        <v>16839</v>
      </c>
      <c r="H283" s="665">
        <v>1</v>
      </c>
      <c r="I283" s="665">
        <v>5613</v>
      </c>
      <c r="J283" s="665">
        <v>2</v>
      </c>
      <c r="K283" s="665">
        <v>11226</v>
      </c>
      <c r="L283" s="665">
        <v>0.66666666666666663</v>
      </c>
      <c r="M283" s="665">
        <v>5613</v>
      </c>
      <c r="N283" s="665"/>
      <c r="O283" s="665"/>
      <c r="P283" s="678"/>
      <c r="Q283" s="666"/>
    </row>
    <row r="284" spans="1:17" ht="14.4" customHeight="1" x14ac:dyDescent="0.3">
      <c r="A284" s="661" t="s">
        <v>580</v>
      </c>
      <c r="B284" s="662" t="s">
        <v>7119</v>
      </c>
      <c r="C284" s="662" t="s">
        <v>6953</v>
      </c>
      <c r="D284" s="662" t="s">
        <v>7464</v>
      </c>
      <c r="E284" s="662" t="s">
        <v>7465</v>
      </c>
      <c r="F284" s="665">
        <v>3</v>
      </c>
      <c r="G284" s="665">
        <v>111477</v>
      </c>
      <c r="H284" s="665">
        <v>1</v>
      </c>
      <c r="I284" s="665">
        <v>37159</v>
      </c>
      <c r="J284" s="665"/>
      <c r="K284" s="665"/>
      <c r="L284" s="665"/>
      <c r="M284" s="665"/>
      <c r="N284" s="665">
        <v>3</v>
      </c>
      <c r="O284" s="665">
        <v>111477</v>
      </c>
      <c r="P284" s="678">
        <v>1</v>
      </c>
      <c r="Q284" s="666">
        <v>37159</v>
      </c>
    </row>
    <row r="285" spans="1:17" ht="14.4" customHeight="1" x14ac:dyDescent="0.3">
      <c r="A285" s="661" t="s">
        <v>580</v>
      </c>
      <c r="B285" s="662" t="s">
        <v>7119</v>
      </c>
      <c r="C285" s="662" t="s">
        <v>6953</v>
      </c>
      <c r="D285" s="662" t="s">
        <v>7466</v>
      </c>
      <c r="E285" s="662" t="s">
        <v>7467</v>
      </c>
      <c r="F285" s="665">
        <v>0.1</v>
      </c>
      <c r="G285" s="665">
        <v>998.64</v>
      </c>
      <c r="H285" s="665">
        <v>1</v>
      </c>
      <c r="I285" s="665">
        <v>9986.4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580</v>
      </c>
      <c r="B286" s="662" t="s">
        <v>7119</v>
      </c>
      <c r="C286" s="662" t="s">
        <v>6953</v>
      </c>
      <c r="D286" s="662" t="s">
        <v>7468</v>
      </c>
      <c r="E286" s="662" t="s">
        <v>7469</v>
      </c>
      <c r="F286" s="665">
        <v>6</v>
      </c>
      <c r="G286" s="665">
        <v>124566</v>
      </c>
      <c r="H286" s="665">
        <v>1</v>
      </c>
      <c r="I286" s="665">
        <v>20761</v>
      </c>
      <c r="J286" s="665">
        <v>8</v>
      </c>
      <c r="K286" s="665">
        <v>166088</v>
      </c>
      <c r="L286" s="665">
        <v>1.3333333333333333</v>
      </c>
      <c r="M286" s="665">
        <v>20761</v>
      </c>
      <c r="N286" s="665">
        <v>9</v>
      </c>
      <c r="O286" s="665">
        <v>186849</v>
      </c>
      <c r="P286" s="678">
        <v>1.5</v>
      </c>
      <c r="Q286" s="666">
        <v>20761</v>
      </c>
    </row>
    <row r="287" spans="1:17" ht="14.4" customHeight="1" x14ac:dyDescent="0.3">
      <c r="A287" s="661" t="s">
        <v>580</v>
      </c>
      <c r="B287" s="662" t="s">
        <v>7119</v>
      </c>
      <c r="C287" s="662" t="s">
        <v>6953</v>
      </c>
      <c r="D287" s="662" t="s">
        <v>7470</v>
      </c>
      <c r="E287" s="662" t="s">
        <v>7471</v>
      </c>
      <c r="F287" s="665">
        <v>2</v>
      </c>
      <c r="G287" s="665">
        <v>4694.72</v>
      </c>
      <c r="H287" s="665">
        <v>1</v>
      </c>
      <c r="I287" s="665">
        <v>2347.36</v>
      </c>
      <c r="J287" s="665">
        <v>2</v>
      </c>
      <c r="K287" s="665">
        <v>4694</v>
      </c>
      <c r="L287" s="665">
        <v>0.99984663622111647</v>
      </c>
      <c r="M287" s="665">
        <v>2347</v>
      </c>
      <c r="N287" s="665">
        <v>3</v>
      </c>
      <c r="O287" s="665">
        <v>7041</v>
      </c>
      <c r="P287" s="678">
        <v>1.4997699543316747</v>
      </c>
      <c r="Q287" s="666">
        <v>2347</v>
      </c>
    </row>
    <row r="288" spans="1:17" ht="14.4" customHeight="1" x14ac:dyDescent="0.3">
      <c r="A288" s="661" t="s">
        <v>580</v>
      </c>
      <c r="B288" s="662" t="s">
        <v>7119</v>
      </c>
      <c r="C288" s="662" t="s">
        <v>6953</v>
      </c>
      <c r="D288" s="662" t="s">
        <v>7472</v>
      </c>
      <c r="E288" s="662" t="s">
        <v>7473</v>
      </c>
      <c r="F288" s="665">
        <v>1</v>
      </c>
      <c r="G288" s="665">
        <v>6086</v>
      </c>
      <c r="H288" s="665">
        <v>1</v>
      </c>
      <c r="I288" s="665">
        <v>6086</v>
      </c>
      <c r="J288" s="665">
        <v>1</v>
      </c>
      <c r="K288" s="665">
        <v>6086</v>
      </c>
      <c r="L288" s="665">
        <v>1</v>
      </c>
      <c r="M288" s="665">
        <v>6086</v>
      </c>
      <c r="N288" s="665"/>
      <c r="O288" s="665"/>
      <c r="P288" s="678"/>
      <c r="Q288" s="666"/>
    </row>
    <row r="289" spans="1:17" ht="14.4" customHeight="1" x14ac:dyDescent="0.3">
      <c r="A289" s="661" t="s">
        <v>580</v>
      </c>
      <c r="B289" s="662" t="s">
        <v>7119</v>
      </c>
      <c r="C289" s="662" t="s">
        <v>6953</v>
      </c>
      <c r="D289" s="662" t="s">
        <v>7474</v>
      </c>
      <c r="E289" s="662" t="s">
        <v>7406</v>
      </c>
      <c r="F289" s="665">
        <v>5</v>
      </c>
      <c r="G289" s="665">
        <v>912</v>
      </c>
      <c r="H289" s="665">
        <v>1</v>
      </c>
      <c r="I289" s="665">
        <v>182.4</v>
      </c>
      <c r="J289" s="665">
        <v>5</v>
      </c>
      <c r="K289" s="665">
        <v>912</v>
      </c>
      <c r="L289" s="665">
        <v>1</v>
      </c>
      <c r="M289" s="665">
        <v>182.4</v>
      </c>
      <c r="N289" s="665">
        <v>2</v>
      </c>
      <c r="O289" s="665">
        <v>364.8</v>
      </c>
      <c r="P289" s="678">
        <v>0.4</v>
      </c>
      <c r="Q289" s="666">
        <v>182.4</v>
      </c>
    </row>
    <row r="290" spans="1:17" ht="14.4" customHeight="1" x14ac:dyDescent="0.3">
      <c r="A290" s="661" t="s">
        <v>580</v>
      </c>
      <c r="B290" s="662" t="s">
        <v>7119</v>
      </c>
      <c r="C290" s="662" t="s">
        <v>6953</v>
      </c>
      <c r="D290" s="662" t="s">
        <v>7475</v>
      </c>
      <c r="E290" s="662" t="s">
        <v>7476</v>
      </c>
      <c r="F290" s="665">
        <v>17</v>
      </c>
      <c r="G290" s="665">
        <v>786792.81</v>
      </c>
      <c r="H290" s="665">
        <v>1</v>
      </c>
      <c r="I290" s="665">
        <v>46281.93</v>
      </c>
      <c r="J290" s="665">
        <v>15</v>
      </c>
      <c r="K290" s="665">
        <v>694228.95000000019</v>
      </c>
      <c r="L290" s="665">
        <v>0.88235294117647078</v>
      </c>
      <c r="M290" s="665">
        <v>46281.930000000015</v>
      </c>
      <c r="N290" s="665">
        <v>18</v>
      </c>
      <c r="O290" s="665">
        <v>833074.74</v>
      </c>
      <c r="P290" s="678">
        <v>1.0588235294117647</v>
      </c>
      <c r="Q290" s="666">
        <v>46281.93</v>
      </c>
    </row>
    <row r="291" spans="1:17" ht="14.4" customHeight="1" x14ac:dyDescent="0.3">
      <c r="A291" s="661" t="s">
        <v>580</v>
      </c>
      <c r="B291" s="662" t="s">
        <v>7119</v>
      </c>
      <c r="C291" s="662" t="s">
        <v>6953</v>
      </c>
      <c r="D291" s="662" t="s">
        <v>7477</v>
      </c>
      <c r="E291" s="662" t="s">
        <v>7478</v>
      </c>
      <c r="F291" s="665"/>
      <c r="G291" s="665"/>
      <c r="H291" s="665"/>
      <c r="I291" s="665"/>
      <c r="J291" s="665">
        <v>6</v>
      </c>
      <c r="K291" s="665">
        <v>3674.94</v>
      </c>
      <c r="L291" s="665"/>
      <c r="M291" s="665">
        <v>612.49</v>
      </c>
      <c r="N291" s="665"/>
      <c r="O291" s="665"/>
      <c r="P291" s="678"/>
      <c r="Q291" s="666"/>
    </row>
    <row r="292" spans="1:17" ht="14.4" customHeight="1" x14ac:dyDescent="0.3">
      <c r="A292" s="661" t="s">
        <v>580</v>
      </c>
      <c r="B292" s="662" t="s">
        <v>7119</v>
      </c>
      <c r="C292" s="662" t="s">
        <v>6953</v>
      </c>
      <c r="D292" s="662" t="s">
        <v>7479</v>
      </c>
      <c r="E292" s="662" t="s">
        <v>7478</v>
      </c>
      <c r="F292" s="665"/>
      <c r="G292" s="665"/>
      <c r="H292" s="665"/>
      <c r="I292" s="665"/>
      <c r="J292" s="665">
        <v>4</v>
      </c>
      <c r="K292" s="665">
        <v>2532.88</v>
      </c>
      <c r="L292" s="665"/>
      <c r="M292" s="665">
        <v>633.22</v>
      </c>
      <c r="N292" s="665"/>
      <c r="O292" s="665"/>
      <c r="P292" s="678"/>
      <c r="Q292" s="666"/>
    </row>
    <row r="293" spans="1:17" ht="14.4" customHeight="1" x14ac:dyDescent="0.3">
      <c r="A293" s="661" t="s">
        <v>580</v>
      </c>
      <c r="B293" s="662" t="s">
        <v>7119</v>
      </c>
      <c r="C293" s="662" t="s">
        <v>6953</v>
      </c>
      <c r="D293" s="662" t="s">
        <v>7480</v>
      </c>
      <c r="E293" s="662" t="s">
        <v>7481</v>
      </c>
      <c r="F293" s="665"/>
      <c r="G293" s="665"/>
      <c r="H293" s="665"/>
      <c r="I293" s="665"/>
      <c r="J293" s="665">
        <v>8</v>
      </c>
      <c r="K293" s="665">
        <v>7146.8</v>
      </c>
      <c r="L293" s="665"/>
      <c r="M293" s="665">
        <v>893.35</v>
      </c>
      <c r="N293" s="665"/>
      <c r="O293" s="665"/>
      <c r="P293" s="678"/>
      <c r="Q293" s="666"/>
    </row>
    <row r="294" spans="1:17" ht="14.4" customHeight="1" x14ac:dyDescent="0.3">
      <c r="A294" s="661" t="s">
        <v>580</v>
      </c>
      <c r="B294" s="662" t="s">
        <v>7119</v>
      </c>
      <c r="C294" s="662" t="s">
        <v>6953</v>
      </c>
      <c r="D294" s="662" t="s">
        <v>7482</v>
      </c>
      <c r="E294" s="662" t="s">
        <v>7481</v>
      </c>
      <c r="F294" s="665"/>
      <c r="G294" s="665"/>
      <c r="H294" s="665"/>
      <c r="I294" s="665"/>
      <c r="J294" s="665">
        <v>4</v>
      </c>
      <c r="K294" s="665">
        <v>3320.52</v>
      </c>
      <c r="L294" s="665"/>
      <c r="M294" s="665">
        <v>830.13</v>
      </c>
      <c r="N294" s="665"/>
      <c r="O294" s="665"/>
      <c r="P294" s="678"/>
      <c r="Q294" s="666"/>
    </row>
    <row r="295" spans="1:17" ht="14.4" customHeight="1" x14ac:dyDescent="0.3">
      <c r="A295" s="661" t="s">
        <v>580</v>
      </c>
      <c r="B295" s="662" t="s">
        <v>7119</v>
      </c>
      <c r="C295" s="662" t="s">
        <v>6953</v>
      </c>
      <c r="D295" s="662" t="s">
        <v>7483</v>
      </c>
      <c r="E295" s="662" t="s">
        <v>7484</v>
      </c>
      <c r="F295" s="665">
        <v>11</v>
      </c>
      <c r="G295" s="665">
        <v>49419.59</v>
      </c>
      <c r="H295" s="665">
        <v>1</v>
      </c>
      <c r="I295" s="665">
        <v>4492.6899999999996</v>
      </c>
      <c r="J295" s="665">
        <v>3</v>
      </c>
      <c r="K295" s="665">
        <v>13478.07</v>
      </c>
      <c r="L295" s="665">
        <v>0.27272727272727276</v>
      </c>
      <c r="M295" s="665">
        <v>4492.6899999999996</v>
      </c>
      <c r="N295" s="665">
        <v>18</v>
      </c>
      <c r="O295" s="665">
        <v>80868.419999999984</v>
      </c>
      <c r="P295" s="678">
        <v>1.6363636363636362</v>
      </c>
      <c r="Q295" s="666">
        <v>4492.6899999999987</v>
      </c>
    </row>
    <row r="296" spans="1:17" ht="14.4" customHeight="1" x14ac:dyDescent="0.3">
      <c r="A296" s="661" t="s">
        <v>580</v>
      </c>
      <c r="B296" s="662" t="s">
        <v>7119</v>
      </c>
      <c r="C296" s="662" t="s">
        <v>6953</v>
      </c>
      <c r="D296" s="662" t="s">
        <v>7485</v>
      </c>
      <c r="E296" s="662" t="s">
        <v>7486</v>
      </c>
      <c r="F296" s="665">
        <v>6</v>
      </c>
      <c r="G296" s="665">
        <v>261568.8</v>
      </c>
      <c r="H296" s="665">
        <v>1</v>
      </c>
      <c r="I296" s="665">
        <v>43594.799999999996</v>
      </c>
      <c r="J296" s="665">
        <v>6</v>
      </c>
      <c r="K296" s="665">
        <v>261568.80000000002</v>
      </c>
      <c r="L296" s="665">
        <v>1.0000000000000002</v>
      </c>
      <c r="M296" s="665">
        <v>43594.8</v>
      </c>
      <c r="N296" s="665">
        <v>13</v>
      </c>
      <c r="O296" s="665">
        <v>566732.4</v>
      </c>
      <c r="P296" s="678">
        <v>2.166666666666667</v>
      </c>
      <c r="Q296" s="666">
        <v>43594.8</v>
      </c>
    </row>
    <row r="297" spans="1:17" ht="14.4" customHeight="1" x14ac:dyDescent="0.3">
      <c r="A297" s="661" t="s">
        <v>580</v>
      </c>
      <c r="B297" s="662" t="s">
        <v>7119</v>
      </c>
      <c r="C297" s="662" t="s">
        <v>6953</v>
      </c>
      <c r="D297" s="662" t="s">
        <v>7487</v>
      </c>
      <c r="E297" s="662" t="s">
        <v>7488</v>
      </c>
      <c r="F297" s="665">
        <v>3</v>
      </c>
      <c r="G297" s="665">
        <v>55596.299999999996</v>
      </c>
      <c r="H297" s="665">
        <v>1</v>
      </c>
      <c r="I297" s="665">
        <v>18532.099999999999</v>
      </c>
      <c r="J297" s="665">
        <v>4</v>
      </c>
      <c r="K297" s="665">
        <v>74128.399999999994</v>
      </c>
      <c r="L297" s="665">
        <v>1.3333333333333333</v>
      </c>
      <c r="M297" s="665">
        <v>18532.099999999999</v>
      </c>
      <c r="N297" s="665">
        <v>7</v>
      </c>
      <c r="O297" s="665">
        <v>129724.7</v>
      </c>
      <c r="P297" s="678">
        <v>2.3333333333333335</v>
      </c>
      <c r="Q297" s="666">
        <v>18532.099999999999</v>
      </c>
    </row>
    <row r="298" spans="1:17" ht="14.4" customHeight="1" x14ac:dyDescent="0.3">
      <c r="A298" s="661" t="s">
        <v>580</v>
      </c>
      <c r="B298" s="662" t="s">
        <v>7119</v>
      </c>
      <c r="C298" s="662" t="s">
        <v>6953</v>
      </c>
      <c r="D298" s="662" t="s">
        <v>7489</v>
      </c>
      <c r="E298" s="662" t="s">
        <v>7488</v>
      </c>
      <c r="F298" s="665">
        <v>1</v>
      </c>
      <c r="G298" s="665">
        <v>27256.2</v>
      </c>
      <c r="H298" s="665">
        <v>1</v>
      </c>
      <c r="I298" s="665">
        <v>27256.2</v>
      </c>
      <c r="J298" s="665">
        <v>4</v>
      </c>
      <c r="K298" s="665">
        <v>109024.8</v>
      </c>
      <c r="L298" s="665">
        <v>4</v>
      </c>
      <c r="M298" s="665">
        <v>27256.2</v>
      </c>
      <c r="N298" s="665">
        <v>8</v>
      </c>
      <c r="O298" s="665">
        <v>218049.60000000003</v>
      </c>
      <c r="P298" s="678">
        <v>8.0000000000000018</v>
      </c>
      <c r="Q298" s="666">
        <v>27256.200000000004</v>
      </c>
    </row>
    <row r="299" spans="1:17" ht="14.4" customHeight="1" x14ac:dyDescent="0.3">
      <c r="A299" s="661" t="s">
        <v>580</v>
      </c>
      <c r="B299" s="662" t="s">
        <v>7119</v>
      </c>
      <c r="C299" s="662" t="s">
        <v>6953</v>
      </c>
      <c r="D299" s="662" t="s">
        <v>7490</v>
      </c>
      <c r="E299" s="662" t="s">
        <v>7491</v>
      </c>
      <c r="F299" s="665"/>
      <c r="G299" s="665"/>
      <c r="H299" s="665"/>
      <c r="I299" s="665"/>
      <c r="J299" s="665"/>
      <c r="K299" s="665"/>
      <c r="L299" s="665"/>
      <c r="M299" s="665"/>
      <c r="N299" s="665">
        <v>2</v>
      </c>
      <c r="O299" s="665">
        <v>100297.2</v>
      </c>
      <c r="P299" s="678"/>
      <c r="Q299" s="666">
        <v>50148.6</v>
      </c>
    </row>
    <row r="300" spans="1:17" ht="14.4" customHeight="1" x14ac:dyDescent="0.3">
      <c r="A300" s="661" t="s">
        <v>580</v>
      </c>
      <c r="B300" s="662" t="s">
        <v>7119</v>
      </c>
      <c r="C300" s="662" t="s">
        <v>6953</v>
      </c>
      <c r="D300" s="662" t="s">
        <v>7492</v>
      </c>
      <c r="E300" s="662" t="s">
        <v>7493</v>
      </c>
      <c r="F300" s="665"/>
      <c r="G300" s="665"/>
      <c r="H300" s="665"/>
      <c r="I300" s="665"/>
      <c r="J300" s="665"/>
      <c r="K300" s="665"/>
      <c r="L300" s="665"/>
      <c r="M300" s="665"/>
      <c r="N300" s="665">
        <v>2</v>
      </c>
      <c r="O300" s="665">
        <v>64857.7</v>
      </c>
      <c r="P300" s="678"/>
      <c r="Q300" s="666">
        <v>32428.85</v>
      </c>
    </row>
    <row r="301" spans="1:17" ht="14.4" customHeight="1" x14ac:dyDescent="0.3">
      <c r="A301" s="661" t="s">
        <v>580</v>
      </c>
      <c r="B301" s="662" t="s">
        <v>7119</v>
      </c>
      <c r="C301" s="662" t="s">
        <v>6953</v>
      </c>
      <c r="D301" s="662" t="s">
        <v>7494</v>
      </c>
      <c r="E301" s="662" t="s">
        <v>7495</v>
      </c>
      <c r="F301" s="665">
        <v>42</v>
      </c>
      <c r="G301" s="665">
        <v>3444</v>
      </c>
      <c r="H301" s="665">
        <v>1</v>
      </c>
      <c r="I301" s="665">
        <v>82</v>
      </c>
      <c r="J301" s="665">
        <v>76</v>
      </c>
      <c r="K301" s="665">
        <v>6232</v>
      </c>
      <c r="L301" s="665">
        <v>1.8095238095238095</v>
      </c>
      <c r="M301" s="665">
        <v>82</v>
      </c>
      <c r="N301" s="665">
        <v>903</v>
      </c>
      <c r="O301" s="665">
        <v>74046</v>
      </c>
      <c r="P301" s="678">
        <v>21.5</v>
      </c>
      <c r="Q301" s="666">
        <v>82</v>
      </c>
    </row>
    <row r="302" spans="1:17" ht="14.4" customHeight="1" x14ac:dyDescent="0.3">
      <c r="A302" s="661" t="s">
        <v>580</v>
      </c>
      <c r="B302" s="662" t="s">
        <v>7119</v>
      </c>
      <c r="C302" s="662" t="s">
        <v>6953</v>
      </c>
      <c r="D302" s="662" t="s">
        <v>7496</v>
      </c>
      <c r="E302" s="662" t="s">
        <v>7497</v>
      </c>
      <c r="F302" s="665">
        <v>7</v>
      </c>
      <c r="G302" s="665">
        <v>111300</v>
      </c>
      <c r="H302" s="665">
        <v>1</v>
      </c>
      <c r="I302" s="665">
        <v>15900</v>
      </c>
      <c r="J302" s="665">
        <v>9</v>
      </c>
      <c r="K302" s="665">
        <v>143100</v>
      </c>
      <c r="L302" s="665">
        <v>1.2857142857142858</v>
      </c>
      <c r="M302" s="665">
        <v>15900</v>
      </c>
      <c r="N302" s="665">
        <v>2</v>
      </c>
      <c r="O302" s="665">
        <v>31800</v>
      </c>
      <c r="P302" s="678">
        <v>0.2857142857142857</v>
      </c>
      <c r="Q302" s="666">
        <v>15900</v>
      </c>
    </row>
    <row r="303" spans="1:17" ht="14.4" customHeight="1" x14ac:dyDescent="0.3">
      <c r="A303" s="661" t="s">
        <v>580</v>
      </c>
      <c r="B303" s="662" t="s">
        <v>7119</v>
      </c>
      <c r="C303" s="662" t="s">
        <v>6953</v>
      </c>
      <c r="D303" s="662" t="s">
        <v>7498</v>
      </c>
      <c r="E303" s="662" t="s">
        <v>7499</v>
      </c>
      <c r="F303" s="665">
        <v>16</v>
      </c>
      <c r="G303" s="665">
        <v>97840</v>
      </c>
      <c r="H303" s="665">
        <v>1</v>
      </c>
      <c r="I303" s="665">
        <v>6115</v>
      </c>
      <c r="J303" s="665">
        <v>31</v>
      </c>
      <c r="K303" s="665">
        <v>177335</v>
      </c>
      <c r="L303" s="665">
        <v>1.8125</v>
      </c>
      <c r="M303" s="665">
        <v>5720.4838709677415</v>
      </c>
      <c r="N303" s="665">
        <v>15</v>
      </c>
      <c r="O303" s="665">
        <v>91725</v>
      </c>
      <c r="P303" s="678">
        <v>0.9375</v>
      </c>
      <c r="Q303" s="666">
        <v>6115</v>
      </c>
    </row>
    <row r="304" spans="1:17" ht="14.4" customHeight="1" x14ac:dyDescent="0.3">
      <c r="A304" s="661" t="s">
        <v>580</v>
      </c>
      <c r="B304" s="662" t="s">
        <v>7119</v>
      </c>
      <c r="C304" s="662" t="s">
        <v>6953</v>
      </c>
      <c r="D304" s="662" t="s">
        <v>7500</v>
      </c>
      <c r="E304" s="662" t="s">
        <v>7501</v>
      </c>
      <c r="F304" s="665">
        <v>16</v>
      </c>
      <c r="G304" s="665">
        <v>143040</v>
      </c>
      <c r="H304" s="665">
        <v>1</v>
      </c>
      <c r="I304" s="665">
        <v>8940</v>
      </c>
      <c r="J304" s="665">
        <v>16</v>
      </c>
      <c r="K304" s="665">
        <v>143040</v>
      </c>
      <c r="L304" s="665">
        <v>1</v>
      </c>
      <c r="M304" s="665">
        <v>8940</v>
      </c>
      <c r="N304" s="665">
        <v>26</v>
      </c>
      <c r="O304" s="665">
        <v>232440</v>
      </c>
      <c r="P304" s="678">
        <v>1.625</v>
      </c>
      <c r="Q304" s="666">
        <v>8940</v>
      </c>
    </row>
    <row r="305" spans="1:17" ht="14.4" customHeight="1" x14ac:dyDescent="0.3">
      <c r="A305" s="661" t="s">
        <v>580</v>
      </c>
      <c r="B305" s="662" t="s">
        <v>7119</v>
      </c>
      <c r="C305" s="662" t="s">
        <v>6953</v>
      </c>
      <c r="D305" s="662" t="s">
        <v>7502</v>
      </c>
      <c r="E305" s="662" t="s">
        <v>7503</v>
      </c>
      <c r="F305" s="665">
        <v>42</v>
      </c>
      <c r="G305" s="665">
        <v>15190.98</v>
      </c>
      <c r="H305" s="665">
        <v>1</v>
      </c>
      <c r="I305" s="665">
        <v>361.69</v>
      </c>
      <c r="J305" s="665">
        <v>21</v>
      </c>
      <c r="K305" s="665">
        <v>7595.49</v>
      </c>
      <c r="L305" s="665">
        <v>0.5</v>
      </c>
      <c r="M305" s="665">
        <v>361.69</v>
      </c>
      <c r="N305" s="665">
        <v>9</v>
      </c>
      <c r="O305" s="665">
        <v>3255.21</v>
      </c>
      <c r="P305" s="678">
        <v>0.2142857142857143</v>
      </c>
      <c r="Q305" s="666">
        <v>361.69</v>
      </c>
    </row>
    <row r="306" spans="1:17" ht="14.4" customHeight="1" x14ac:dyDescent="0.3">
      <c r="A306" s="661" t="s">
        <v>580</v>
      </c>
      <c r="B306" s="662" t="s">
        <v>7119</v>
      </c>
      <c r="C306" s="662" t="s">
        <v>6953</v>
      </c>
      <c r="D306" s="662" t="s">
        <v>7504</v>
      </c>
      <c r="E306" s="662" t="s">
        <v>7505</v>
      </c>
      <c r="F306" s="665"/>
      <c r="G306" s="665"/>
      <c r="H306" s="665"/>
      <c r="I306" s="665"/>
      <c r="J306" s="665">
        <v>1</v>
      </c>
      <c r="K306" s="665">
        <v>10712.89</v>
      </c>
      <c r="L306" s="665"/>
      <c r="M306" s="665">
        <v>10712.89</v>
      </c>
      <c r="N306" s="665">
        <v>1</v>
      </c>
      <c r="O306" s="665">
        <v>10712.89</v>
      </c>
      <c r="P306" s="678"/>
      <c r="Q306" s="666">
        <v>10712.89</v>
      </c>
    </row>
    <row r="307" spans="1:17" ht="14.4" customHeight="1" x14ac:dyDescent="0.3">
      <c r="A307" s="661" t="s">
        <v>580</v>
      </c>
      <c r="B307" s="662" t="s">
        <v>7119</v>
      </c>
      <c r="C307" s="662" t="s">
        <v>6953</v>
      </c>
      <c r="D307" s="662" t="s">
        <v>7506</v>
      </c>
      <c r="E307" s="662" t="s">
        <v>7507</v>
      </c>
      <c r="F307" s="665">
        <v>2</v>
      </c>
      <c r="G307" s="665">
        <v>16206</v>
      </c>
      <c r="H307" s="665">
        <v>1</v>
      </c>
      <c r="I307" s="665">
        <v>8103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580</v>
      </c>
      <c r="B308" s="662" t="s">
        <v>7119</v>
      </c>
      <c r="C308" s="662" t="s">
        <v>6953</v>
      </c>
      <c r="D308" s="662" t="s">
        <v>7508</v>
      </c>
      <c r="E308" s="662" t="s">
        <v>7509</v>
      </c>
      <c r="F308" s="665"/>
      <c r="G308" s="665"/>
      <c r="H308" s="665"/>
      <c r="I308" s="665"/>
      <c r="J308" s="665">
        <v>1</v>
      </c>
      <c r="K308" s="665">
        <v>4735.3500000000004</v>
      </c>
      <c r="L308" s="665"/>
      <c r="M308" s="665">
        <v>4735.3500000000004</v>
      </c>
      <c r="N308" s="665"/>
      <c r="O308" s="665"/>
      <c r="P308" s="678"/>
      <c r="Q308" s="666"/>
    </row>
    <row r="309" spans="1:17" ht="14.4" customHeight="1" x14ac:dyDescent="0.3">
      <c r="A309" s="661" t="s">
        <v>580</v>
      </c>
      <c r="B309" s="662" t="s">
        <v>7119</v>
      </c>
      <c r="C309" s="662" t="s">
        <v>6953</v>
      </c>
      <c r="D309" s="662" t="s">
        <v>7510</v>
      </c>
      <c r="E309" s="662" t="s">
        <v>7511</v>
      </c>
      <c r="F309" s="665"/>
      <c r="G309" s="665"/>
      <c r="H309" s="665"/>
      <c r="I309" s="665"/>
      <c r="J309" s="665">
        <v>1</v>
      </c>
      <c r="K309" s="665">
        <v>7993.16</v>
      </c>
      <c r="L309" s="665"/>
      <c r="M309" s="665">
        <v>7993.16</v>
      </c>
      <c r="N309" s="665"/>
      <c r="O309" s="665"/>
      <c r="P309" s="678"/>
      <c r="Q309" s="666"/>
    </row>
    <row r="310" spans="1:17" ht="14.4" customHeight="1" x14ac:dyDescent="0.3">
      <c r="A310" s="661" t="s">
        <v>580</v>
      </c>
      <c r="B310" s="662" t="s">
        <v>7119</v>
      </c>
      <c r="C310" s="662" t="s">
        <v>6953</v>
      </c>
      <c r="D310" s="662" t="s">
        <v>7512</v>
      </c>
      <c r="E310" s="662" t="s">
        <v>7513</v>
      </c>
      <c r="F310" s="665"/>
      <c r="G310" s="665"/>
      <c r="H310" s="665"/>
      <c r="I310" s="665"/>
      <c r="J310" s="665">
        <v>1</v>
      </c>
      <c r="K310" s="665">
        <v>2866.27</v>
      </c>
      <c r="L310" s="665"/>
      <c r="M310" s="665">
        <v>2866.27</v>
      </c>
      <c r="N310" s="665"/>
      <c r="O310" s="665"/>
      <c r="P310" s="678"/>
      <c r="Q310" s="666"/>
    </row>
    <row r="311" spans="1:17" ht="14.4" customHeight="1" x14ac:dyDescent="0.3">
      <c r="A311" s="661" t="s">
        <v>580</v>
      </c>
      <c r="B311" s="662" t="s">
        <v>7119</v>
      </c>
      <c r="C311" s="662" t="s">
        <v>6953</v>
      </c>
      <c r="D311" s="662" t="s">
        <v>7514</v>
      </c>
      <c r="E311" s="662" t="s">
        <v>7515</v>
      </c>
      <c r="F311" s="665">
        <v>179</v>
      </c>
      <c r="G311" s="665">
        <v>899347.91</v>
      </c>
      <c r="H311" s="665">
        <v>1</v>
      </c>
      <c r="I311" s="665">
        <v>5024.29</v>
      </c>
      <c r="J311" s="665">
        <v>151</v>
      </c>
      <c r="K311" s="665">
        <v>758667.78999999992</v>
      </c>
      <c r="L311" s="665">
        <v>0.84357541899441324</v>
      </c>
      <c r="M311" s="665">
        <v>5024.2899999999991</v>
      </c>
      <c r="N311" s="665">
        <v>193</v>
      </c>
      <c r="O311" s="665">
        <v>969687.97</v>
      </c>
      <c r="P311" s="678">
        <v>1.0782122905027933</v>
      </c>
      <c r="Q311" s="666">
        <v>5024.29</v>
      </c>
    </row>
    <row r="312" spans="1:17" ht="14.4" customHeight="1" x14ac:dyDescent="0.3">
      <c r="A312" s="661" t="s">
        <v>580</v>
      </c>
      <c r="B312" s="662" t="s">
        <v>7119</v>
      </c>
      <c r="C312" s="662" t="s">
        <v>6953</v>
      </c>
      <c r="D312" s="662" t="s">
        <v>7516</v>
      </c>
      <c r="E312" s="662" t="s">
        <v>7517</v>
      </c>
      <c r="F312" s="665">
        <v>20</v>
      </c>
      <c r="G312" s="665">
        <v>100485.79999999999</v>
      </c>
      <c r="H312" s="665">
        <v>1</v>
      </c>
      <c r="I312" s="665">
        <v>5024.2899999999991</v>
      </c>
      <c r="J312" s="665">
        <v>25</v>
      </c>
      <c r="K312" s="665">
        <v>125607.25000000001</v>
      </c>
      <c r="L312" s="665">
        <v>1.2500000000000002</v>
      </c>
      <c r="M312" s="665">
        <v>5024.2900000000009</v>
      </c>
      <c r="N312" s="665">
        <v>25</v>
      </c>
      <c r="O312" s="665">
        <v>125607.25</v>
      </c>
      <c r="P312" s="678">
        <v>1.2500000000000002</v>
      </c>
      <c r="Q312" s="666">
        <v>5024.29</v>
      </c>
    </row>
    <row r="313" spans="1:17" ht="14.4" customHeight="1" x14ac:dyDescent="0.3">
      <c r="A313" s="661" t="s">
        <v>580</v>
      </c>
      <c r="B313" s="662" t="s">
        <v>7119</v>
      </c>
      <c r="C313" s="662" t="s">
        <v>6953</v>
      </c>
      <c r="D313" s="662" t="s">
        <v>7518</v>
      </c>
      <c r="E313" s="662" t="s">
        <v>7519</v>
      </c>
      <c r="F313" s="665">
        <v>7</v>
      </c>
      <c r="G313" s="665">
        <v>18020.309999999998</v>
      </c>
      <c r="H313" s="665">
        <v>1</v>
      </c>
      <c r="I313" s="665">
        <v>2574.3299999999995</v>
      </c>
      <c r="J313" s="665">
        <v>4</v>
      </c>
      <c r="K313" s="665">
        <v>10297.32</v>
      </c>
      <c r="L313" s="665">
        <v>0.57142857142857151</v>
      </c>
      <c r="M313" s="665">
        <v>2574.33</v>
      </c>
      <c r="N313" s="665"/>
      <c r="O313" s="665"/>
      <c r="P313" s="678"/>
      <c r="Q313" s="666"/>
    </row>
    <row r="314" spans="1:17" ht="14.4" customHeight="1" x14ac:dyDescent="0.3">
      <c r="A314" s="661" t="s">
        <v>580</v>
      </c>
      <c r="B314" s="662" t="s">
        <v>7119</v>
      </c>
      <c r="C314" s="662" t="s">
        <v>6953</v>
      </c>
      <c r="D314" s="662" t="s">
        <v>7520</v>
      </c>
      <c r="E314" s="662" t="s">
        <v>7521</v>
      </c>
      <c r="F314" s="665">
        <v>2</v>
      </c>
      <c r="G314" s="665">
        <v>60726</v>
      </c>
      <c r="H314" s="665">
        <v>1</v>
      </c>
      <c r="I314" s="665">
        <v>30363</v>
      </c>
      <c r="J314" s="665">
        <v>14</v>
      </c>
      <c r="K314" s="665">
        <v>425082</v>
      </c>
      <c r="L314" s="665">
        <v>7</v>
      </c>
      <c r="M314" s="665">
        <v>30363</v>
      </c>
      <c r="N314" s="665">
        <v>108</v>
      </c>
      <c r="O314" s="665">
        <v>3279204</v>
      </c>
      <c r="P314" s="678">
        <v>54</v>
      </c>
      <c r="Q314" s="666">
        <v>30363</v>
      </c>
    </row>
    <row r="315" spans="1:17" ht="14.4" customHeight="1" x14ac:dyDescent="0.3">
      <c r="A315" s="661" t="s">
        <v>580</v>
      </c>
      <c r="B315" s="662" t="s">
        <v>7119</v>
      </c>
      <c r="C315" s="662" t="s">
        <v>6953</v>
      </c>
      <c r="D315" s="662" t="s">
        <v>7522</v>
      </c>
      <c r="E315" s="662" t="s">
        <v>7523</v>
      </c>
      <c r="F315" s="665">
        <v>1</v>
      </c>
      <c r="G315" s="665">
        <v>8294.4</v>
      </c>
      <c r="H315" s="665">
        <v>1</v>
      </c>
      <c r="I315" s="665">
        <v>8294.4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580</v>
      </c>
      <c r="B316" s="662" t="s">
        <v>7119</v>
      </c>
      <c r="C316" s="662" t="s">
        <v>6953</v>
      </c>
      <c r="D316" s="662" t="s">
        <v>7524</v>
      </c>
      <c r="E316" s="662" t="s">
        <v>7525</v>
      </c>
      <c r="F316" s="665">
        <v>7</v>
      </c>
      <c r="G316" s="665">
        <v>121737</v>
      </c>
      <c r="H316" s="665">
        <v>1</v>
      </c>
      <c r="I316" s="665">
        <v>17391</v>
      </c>
      <c r="J316" s="665">
        <v>10</v>
      </c>
      <c r="K316" s="665">
        <v>173910</v>
      </c>
      <c r="L316" s="665">
        <v>1.4285714285714286</v>
      </c>
      <c r="M316" s="665">
        <v>17391</v>
      </c>
      <c r="N316" s="665">
        <v>20</v>
      </c>
      <c r="O316" s="665">
        <v>347820</v>
      </c>
      <c r="P316" s="678">
        <v>2.8571428571428572</v>
      </c>
      <c r="Q316" s="666">
        <v>17391</v>
      </c>
    </row>
    <row r="317" spans="1:17" ht="14.4" customHeight="1" x14ac:dyDescent="0.3">
      <c r="A317" s="661" t="s">
        <v>580</v>
      </c>
      <c r="B317" s="662" t="s">
        <v>7119</v>
      </c>
      <c r="C317" s="662" t="s">
        <v>6953</v>
      </c>
      <c r="D317" s="662" t="s">
        <v>7526</v>
      </c>
      <c r="E317" s="662" t="s">
        <v>7527</v>
      </c>
      <c r="F317" s="665">
        <v>3</v>
      </c>
      <c r="G317" s="665">
        <v>199239</v>
      </c>
      <c r="H317" s="665">
        <v>1</v>
      </c>
      <c r="I317" s="665">
        <v>66413</v>
      </c>
      <c r="J317" s="665">
        <v>3</v>
      </c>
      <c r="K317" s="665">
        <v>199239</v>
      </c>
      <c r="L317" s="665">
        <v>1</v>
      </c>
      <c r="M317" s="665">
        <v>66413</v>
      </c>
      <c r="N317" s="665">
        <v>5</v>
      </c>
      <c r="O317" s="665">
        <v>332065</v>
      </c>
      <c r="P317" s="678">
        <v>1.6666666666666667</v>
      </c>
      <c r="Q317" s="666">
        <v>66413</v>
      </c>
    </row>
    <row r="318" spans="1:17" ht="14.4" customHeight="1" x14ac:dyDescent="0.3">
      <c r="A318" s="661" t="s">
        <v>580</v>
      </c>
      <c r="B318" s="662" t="s">
        <v>7119</v>
      </c>
      <c r="C318" s="662" t="s">
        <v>6953</v>
      </c>
      <c r="D318" s="662" t="s">
        <v>7528</v>
      </c>
      <c r="E318" s="662" t="s">
        <v>7529</v>
      </c>
      <c r="F318" s="665">
        <v>9</v>
      </c>
      <c r="G318" s="665">
        <v>114111</v>
      </c>
      <c r="H318" s="665">
        <v>1</v>
      </c>
      <c r="I318" s="665">
        <v>12679</v>
      </c>
      <c r="J318" s="665">
        <v>8</v>
      </c>
      <c r="K318" s="665">
        <v>101432</v>
      </c>
      <c r="L318" s="665">
        <v>0.88888888888888884</v>
      </c>
      <c r="M318" s="665">
        <v>12679</v>
      </c>
      <c r="N318" s="665">
        <v>14</v>
      </c>
      <c r="O318" s="665">
        <v>177506</v>
      </c>
      <c r="P318" s="678">
        <v>1.5555555555555556</v>
      </c>
      <c r="Q318" s="666">
        <v>12679</v>
      </c>
    </row>
    <row r="319" spans="1:17" ht="14.4" customHeight="1" x14ac:dyDescent="0.3">
      <c r="A319" s="661" t="s">
        <v>580</v>
      </c>
      <c r="B319" s="662" t="s">
        <v>7119</v>
      </c>
      <c r="C319" s="662" t="s">
        <v>6953</v>
      </c>
      <c r="D319" s="662" t="s">
        <v>7530</v>
      </c>
      <c r="E319" s="662" t="s">
        <v>7531</v>
      </c>
      <c r="F319" s="665">
        <v>1</v>
      </c>
      <c r="G319" s="665">
        <v>7421.4</v>
      </c>
      <c r="H319" s="665">
        <v>1</v>
      </c>
      <c r="I319" s="665">
        <v>7421.4</v>
      </c>
      <c r="J319" s="665">
        <v>3</v>
      </c>
      <c r="K319" s="665">
        <v>22264.199999999997</v>
      </c>
      <c r="L319" s="665">
        <v>2.9999999999999996</v>
      </c>
      <c r="M319" s="665">
        <v>7421.3999999999987</v>
      </c>
      <c r="N319" s="665">
        <v>2</v>
      </c>
      <c r="O319" s="665">
        <v>14842.8</v>
      </c>
      <c r="P319" s="678">
        <v>2</v>
      </c>
      <c r="Q319" s="666">
        <v>7421.4</v>
      </c>
    </row>
    <row r="320" spans="1:17" ht="14.4" customHeight="1" x14ac:dyDescent="0.3">
      <c r="A320" s="661" t="s">
        <v>580</v>
      </c>
      <c r="B320" s="662" t="s">
        <v>7119</v>
      </c>
      <c r="C320" s="662" t="s">
        <v>6953</v>
      </c>
      <c r="D320" s="662" t="s">
        <v>7532</v>
      </c>
      <c r="E320" s="662" t="s">
        <v>7533</v>
      </c>
      <c r="F320" s="665">
        <v>111</v>
      </c>
      <c r="G320" s="665">
        <v>1760746.38</v>
      </c>
      <c r="H320" s="665">
        <v>1</v>
      </c>
      <c r="I320" s="665">
        <v>15862.579999999998</v>
      </c>
      <c r="J320" s="665">
        <v>86</v>
      </c>
      <c r="K320" s="665">
        <v>1364181.88</v>
      </c>
      <c r="L320" s="665">
        <v>0.77477477477477474</v>
      </c>
      <c r="M320" s="665">
        <v>15862.579999999998</v>
      </c>
      <c r="N320" s="665">
        <v>107</v>
      </c>
      <c r="O320" s="665">
        <v>1697296.0599999998</v>
      </c>
      <c r="P320" s="678">
        <v>0.96396396396396389</v>
      </c>
      <c r="Q320" s="666">
        <v>15862.579999999998</v>
      </c>
    </row>
    <row r="321" spans="1:17" ht="14.4" customHeight="1" x14ac:dyDescent="0.3">
      <c r="A321" s="661" t="s">
        <v>580</v>
      </c>
      <c r="B321" s="662" t="s">
        <v>7119</v>
      </c>
      <c r="C321" s="662" t="s">
        <v>6953</v>
      </c>
      <c r="D321" s="662" t="s">
        <v>7534</v>
      </c>
      <c r="E321" s="662" t="s">
        <v>7535</v>
      </c>
      <c r="F321" s="665">
        <v>36</v>
      </c>
      <c r="G321" s="665">
        <v>146773.79999999999</v>
      </c>
      <c r="H321" s="665">
        <v>1</v>
      </c>
      <c r="I321" s="665">
        <v>4077.0499999999997</v>
      </c>
      <c r="J321" s="665">
        <v>15</v>
      </c>
      <c r="K321" s="665">
        <v>61155.750000000007</v>
      </c>
      <c r="L321" s="665">
        <v>0.41666666666666674</v>
      </c>
      <c r="M321" s="665">
        <v>4077.0500000000006</v>
      </c>
      <c r="N321" s="665">
        <v>36</v>
      </c>
      <c r="O321" s="665">
        <v>146773.79999999999</v>
      </c>
      <c r="P321" s="678">
        <v>1</v>
      </c>
      <c r="Q321" s="666">
        <v>4077.0499999999997</v>
      </c>
    </row>
    <row r="322" spans="1:17" ht="14.4" customHeight="1" x14ac:dyDescent="0.3">
      <c r="A322" s="661" t="s">
        <v>580</v>
      </c>
      <c r="B322" s="662" t="s">
        <v>7119</v>
      </c>
      <c r="C322" s="662" t="s">
        <v>6953</v>
      </c>
      <c r="D322" s="662" t="s">
        <v>7536</v>
      </c>
      <c r="E322" s="662" t="s">
        <v>7537</v>
      </c>
      <c r="F322" s="665">
        <v>1</v>
      </c>
      <c r="G322" s="665">
        <v>30150.93</v>
      </c>
      <c r="H322" s="665">
        <v>1</v>
      </c>
      <c r="I322" s="665">
        <v>30150.93</v>
      </c>
      <c r="J322" s="665">
        <v>2</v>
      </c>
      <c r="K322" s="665">
        <v>60301.86</v>
      </c>
      <c r="L322" s="665">
        <v>2</v>
      </c>
      <c r="M322" s="665">
        <v>30150.93</v>
      </c>
      <c r="N322" s="665"/>
      <c r="O322" s="665"/>
      <c r="P322" s="678"/>
      <c r="Q322" s="666"/>
    </row>
    <row r="323" spans="1:17" ht="14.4" customHeight="1" x14ac:dyDescent="0.3">
      <c r="A323" s="661" t="s">
        <v>580</v>
      </c>
      <c r="B323" s="662" t="s">
        <v>7119</v>
      </c>
      <c r="C323" s="662" t="s">
        <v>6953</v>
      </c>
      <c r="D323" s="662" t="s">
        <v>7538</v>
      </c>
      <c r="E323" s="662" t="s">
        <v>7539</v>
      </c>
      <c r="F323" s="665">
        <v>2</v>
      </c>
      <c r="G323" s="665">
        <v>56726.400000000001</v>
      </c>
      <c r="H323" s="665">
        <v>1</v>
      </c>
      <c r="I323" s="665">
        <v>28363.200000000001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580</v>
      </c>
      <c r="B324" s="662" t="s">
        <v>7119</v>
      </c>
      <c r="C324" s="662" t="s">
        <v>6953</v>
      </c>
      <c r="D324" s="662" t="s">
        <v>7540</v>
      </c>
      <c r="E324" s="662" t="s">
        <v>7541</v>
      </c>
      <c r="F324" s="665">
        <v>1</v>
      </c>
      <c r="G324" s="665">
        <v>857.3</v>
      </c>
      <c r="H324" s="665">
        <v>1</v>
      </c>
      <c r="I324" s="665">
        <v>857.3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580</v>
      </c>
      <c r="B325" s="662" t="s">
        <v>7119</v>
      </c>
      <c r="C325" s="662" t="s">
        <v>6953</v>
      </c>
      <c r="D325" s="662" t="s">
        <v>7247</v>
      </c>
      <c r="E325" s="662" t="s">
        <v>7542</v>
      </c>
      <c r="F325" s="665">
        <v>0.4</v>
      </c>
      <c r="G325" s="665">
        <v>1916.24</v>
      </c>
      <c r="H325" s="665">
        <v>1</v>
      </c>
      <c r="I325" s="665">
        <v>4790.5999999999995</v>
      </c>
      <c r="J325" s="665">
        <v>0.6</v>
      </c>
      <c r="K325" s="665">
        <v>2874.36</v>
      </c>
      <c r="L325" s="665">
        <v>1.5</v>
      </c>
      <c r="M325" s="665">
        <v>4790.6000000000004</v>
      </c>
      <c r="N325" s="665"/>
      <c r="O325" s="665"/>
      <c r="P325" s="678"/>
      <c r="Q325" s="666"/>
    </row>
    <row r="326" spans="1:17" ht="14.4" customHeight="1" x14ac:dyDescent="0.3">
      <c r="A326" s="661" t="s">
        <v>580</v>
      </c>
      <c r="B326" s="662" t="s">
        <v>7119</v>
      </c>
      <c r="C326" s="662" t="s">
        <v>6953</v>
      </c>
      <c r="D326" s="662" t="s">
        <v>7543</v>
      </c>
      <c r="E326" s="662" t="s">
        <v>7544</v>
      </c>
      <c r="F326" s="665">
        <v>1</v>
      </c>
      <c r="G326" s="665">
        <v>400.66</v>
      </c>
      <c r="H326" s="665">
        <v>1</v>
      </c>
      <c r="I326" s="665">
        <v>400.66</v>
      </c>
      <c r="J326" s="665"/>
      <c r="K326" s="665"/>
      <c r="L326" s="665"/>
      <c r="M326" s="665"/>
      <c r="N326" s="665">
        <v>12</v>
      </c>
      <c r="O326" s="665">
        <v>4807.92</v>
      </c>
      <c r="P326" s="678">
        <v>12</v>
      </c>
      <c r="Q326" s="666">
        <v>400.66</v>
      </c>
    </row>
    <row r="327" spans="1:17" ht="14.4" customHeight="1" x14ac:dyDescent="0.3">
      <c r="A327" s="661" t="s">
        <v>580</v>
      </c>
      <c r="B327" s="662" t="s">
        <v>7119</v>
      </c>
      <c r="C327" s="662" t="s">
        <v>6953</v>
      </c>
      <c r="D327" s="662" t="s">
        <v>7545</v>
      </c>
      <c r="E327" s="662" t="s">
        <v>7546</v>
      </c>
      <c r="F327" s="665">
        <v>1</v>
      </c>
      <c r="G327" s="665">
        <v>3816.93</v>
      </c>
      <c r="H327" s="665">
        <v>1</v>
      </c>
      <c r="I327" s="665">
        <v>3816.93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580</v>
      </c>
      <c r="B328" s="662" t="s">
        <v>7119</v>
      </c>
      <c r="C328" s="662" t="s">
        <v>6953</v>
      </c>
      <c r="D328" s="662" t="s">
        <v>7547</v>
      </c>
      <c r="E328" s="662" t="s">
        <v>7332</v>
      </c>
      <c r="F328" s="665"/>
      <c r="G328" s="665"/>
      <c r="H328" s="665"/>
      <c r="I328" s="665"/>
      <c r="J328" s="665"/>
      <c r="K328" s="665"/>
      <c r="L328" s="665"/>
      <c r="M328" s="665"/>
      <c r="N328" s="665">
        <v>12</v>
      </c>
      <c r="O328" s="665">
        <v>6566.4</v>
      </c>
      <c r="P328" s="678"/>
      <c r="Q328" s="666">
        <v>547.19999999999993</v>
      </c>
    </row>
    <row r="329" spans="1:17" ht="14.4" customHeight="1" x14ac:dyDescent="0.3">
      <c r="A329" s="661" t="s">
        <v>580</v>
      </c>
      <c r="B329" s="662" t="s">
        <v>7119</v>
      </c>
      <c r="C329" s="662" t="s">
        <v>6953</v>
      </c>
      <c r="D329" s="662" t="s">
        <v>7548</v>
      </c>
      <c r="E329" s="662" t="s">
        <v>7332</v>
      </c>
      <c r="F329" s="665"/>
      <c r="G329" s="665"/>
      <c r="H329" s="665"/>
      <c r="I329" s="665"/>
      <c r="J329" s="665">
        <v>4</v>
      </c>
      <c r="K329" s="665">
        <v>7395.48</v>
      </c>
      <c r="L329" s="665"/>
      <c r="M329" s="665">
        <v>1848.87</v>
      </c>
      <c r="N329" s="665">
        <v>4</v>
      </c>
      <c r="O329" s="665">
        <v>7395.48</v>
      </c>
      <c r="P329" s="678"/>
      <c r="Q329" s="666">
        <v>1848.87</v>
      </c>
    </row>
    <row r="330" spans="1:17" ht="14.4" customHeight="1" x14ac:dyDescent="0.3">
      <c r="A330" s="661" t="s">
        <v>580</v>
      </c>
      <c r="B330" s="662" t="s">
        <v>7119</v>
      </c>
      <c r="C330" s="662" t="s">
        <v>6953</v>
      </c>
      <c r="D330" s="662" t="s">
        <v>7549</v>
      </c>
      <c r="E330" s="662" t="s">
        <v>7550</v>
      </c>
      <c r="F330" s="665"/>
      <c r="G330" s="665"/>
      <c r="H330" s="665"/>
      <c r="I330" s="665"/>
      <c r="J330" s="665">
        <v>4</v>
      </c>
      <c r="K330" s="665">
        <v>2081</v>
      </c>
      <c r="L330" s="665"/>
      <c r="M330" s="665">
        <v>520.25</v>
      </c>
      <c r="N330" s="665"/>
      <c r="O330" s="665"/>
      <c r="P330" s="678"/>
      <c r="Q330" s="666"/>
    </row>
    <row r="331" spans="1:17" ht="14.4" customHeight="1" x14ac:dyDescent="0.3">
      <c r="A331" s="661" t="s">
        <v>580</v>
      </c>
      <c r="B331" s="662" t="s">
        <v>7119</v>
      </c>
      <c r="C331" s="662" t="s">
        <v>6953</v>
      </c>
      <c r="D331" s="662" t="s">
        <v>7551</v>
      </c>
      <c r="E331" s="662" t="s">
        <v>7550</v>
      </c>
      <c r="F331" s="665">
        <v>3</v>
      </c>
      <c r="G331" s="665">
        <v>1881</v>
      </c>
      <c r="H331" s="665">
        <v>1</v>
      </c>
      <c r="I331" s="665">
        <v>627</v>
      </c>
      <c r="J331" s="665">
        <v>9</v>
      </c>
      <c r="K331" s="665">
        <v>5643</v>
      </c>
      <c r="L331" s="665">
        <v>3</v>
      </c>
      <c r="M331" s="665">
        <v>627</v>
      </c>
      <c r="N331" s="665">
        <v>6</v>
      </c>
      <c r="O331" s="665">
        <v>3762</v>
      </c>
      <c r="P331" s="678">
        <v>2</v>
      </c>
      <c r="Q331" s="666">
        <v>627</v>
      </c>
    </row>
    <row r="332" spans="1:17" ht="14.4" customHeight="1" x14ac:dyDescent="0.3">
      <c r="A332" s="661" t="s">
        <v>580</v>
      </c>
      <c r="B332" s="662" t="s">
        <v>7119</v>
      </c>
      <c r="C332" s="662" t="s">
        <v>6953</v>
      </c>
      <c r="D332" s="662" t="s">
        <v>7552</v>
      </c>
      <c r="E332" s="662" t="s">
        <v>7553</v>
      </c>
      <c r="F332" s="665">
        <v>2</v>
      </c>
      <c r="G332" s="665">
        <v>16789.099999999999</v>
      </c>
      <c r="H332" s="665">
        <v>1</v>
      </c>
      <c r="I332" s="665">
        <v>8394.5499999999993</v>
      </c>
      <c r="J332" s="665"/>
      <c r="K332" s="665"/>
      <c r="L332" s="665"/>
      <c r="M332" s="665"/>
      <c r="N332" s="665">
        <v>4</v>
      </c>
      <c r="O332" s="665">
        <v>33578.199999999997</v>
      </c>
      <c r="P332" s="678">
        <v>2</v>
      </c>
      <c r="Q332" s="666">
        <v>8394.5499999999993</v>
      </c>
    </row>
    <row r="333" spans="1:17" ht="14.4" customHeight="1" x14ac:dyDescent="0.3">
      <c r="A333" s="661" t="s">
        <v>580</v>
      </c>
      <c r="B333" s="662" t="s">
        <v>7119</v>
      </c>
      <c r="C333" s="662" t="s">
        <v>6953</v>
      </c>
      <c r="D333" s="662" t="s">
        <v>7554</v>
      </c>
      <c r="E333" s="662" t="s">
        <v>7555</v>
      </c>
      <c r="F333" s="665">
        <v>2</v>
      </c>
      <c r="G333" s="665">
        <v>11174.08</v>
      </c>
      <c r="H333" s="665">
        <v>1</v>
      </c>
      <c r="I333" s="665">
        <v>5587.04</v>
      </c>
      <c r="J333" s="665"/>
      <c r="K333" s="665"/>
      <c r="L333" s="665"/>
      <c r="M333" s="665"/>
      <c r="N333" s="665">
        <v>4</v>
      </c>
      <c r="O333" s="665">
        <v>22348.16</v>
      </c>
      <c r="P333" s="678">
        <v>2</v>
      </c>
      <c r="Q333" s="666">
        <v>5587.04</v>
      </c>
    </row>
    <row r="334" spans="1:17" ht="14.4" customHeight="1" x14ac:dyDescent="0.3">
      <c r="A334" s="661" t="s">
        <v>580</v>
      </c>
      <c r="B334" s="662" t="s">
        <v>7119</v>
      </c>
      <c r="C334" s="662" t="s">
        <v>6953</v>
      </c>
      <c r="D334" s="662" t="s">
        <v>7556</v>
      </c>
      <c r="E334" s="662" t="s">
        <v>7557</v>
      </c>
      <c r="F334" s="665"/>
      <c r="G334" s="665"/>
      <c r="H334" s="665"/>
      <c r="I334" s="665"/>
      <c r="J334" s="665">
        <v>2</v>
      </c>
      <c r="K334" s="665">
        <v>5181.82</v>
      </c>
      <c r="L334" s="665"/>
      <c r="M334" s="665">
        <v>2590.91</v>
      </c>
      <c r="N334" s="665"/>
      <c r="O334" s="665"/>
      <c r="P334" s="678"/>
      <c r="Q334" s="666"/>
    </row>
    <row r="335" spans="1:17" ht="14.4" customHeight="1" x14ac:dyDescent="0.3">
      <c r="A335" s="661" t="s">
        <v>580</v>
      </c>
      <c r="B335" s="662" t="s">
        <v>7119</v>
      </c>
      <c r="C335" s="662" t="s">
        <v>6953</v>
      </c>
      <c r="D335" s="662" t="s">
        <v>7558</v>
      </c>
      <c r="E335" s="662" t="s">
        <v>7559</v>
      </c>
      <c r="F335" s="665"/>
      <c r="G335" s="665"/>
      <c r="H335" s="665"/>
      <c r="I335" s="665"/>
      <c r="J335" s="665">
        <v>1</v>
      </c>
      <c r="K335" s="665">
        <v>1844.73</v>
      </c>
      <c r="L335" s="665"/>
      <c r="M335" s="665">
        <v>1844.73</v>
      </c>
      <c r="N335" s="665"/>
      <c r="O335" s="665"/>
      <c r="P335" s="678"/>
      <c r="Q335" s="666"/>
    </row>
    <row r="336" spans="1:17" ht="14.4" customHeight="1" x14ac:dyDescent="0.3">
      <c r="A336" s="661" t="s">
        <v>580</v>
      </c>
      <c r="B336" s="662" t="s">
        <v>7119</v>
      </c>
      <c r="C336" s="662" t="s">
        <v>6953</v>
      </c>
      <c r="D336" s="662" t="s">
        <v>7560</v>
      </c>
      <c r="E336" s="662" t="s">
        <v>7561</v>
      </c>
      <c r="F336" s="665">
        <v>5</v>
      </c>
      <c r="G336" s="665">
        <v>104644.75</v>
      </c>
      <c r="H336" s="665">
        <v>1</v>
      </c>
      <c r="I336" s="665">
        <v>20928.95</v>
      </c>
      <c r="J336" s="665">
        <v>1</v>
      </c>
      <c r="K336" s="665">
        <v>20928.95</v>
      </c>
      <c r="L336" s="665">
        <v>0.2</v>
      </c>
      <c r="M336" s="665">
        <v>20928.95</v>
      </c>
      <c r="N336" s="665">
        <v>1</v>
      </c>
      <c r="O336" s="665">
        <v>20928.95</v>
      </c>
      <c r="P336" s="678">
        <v>0.2</v>
      </c>
      <c r="Q336" s="666">
        <v>20928.95</v>
      </c>
    </row>
    <row r="337" spans="1:17" ht="14.4" customHeight="1" x14ac:dyDescent="0.3">
      <c r="A337" s="661" t="s">
        <v>580</v>
      </c>
      <c r="B337" s="662" t="s">
        <v>7119</v>
      </c>
      <c r="C337" s="662" t="s">
        <v>6953</v>
      </c>
      <c r="D337" s="662" t="s">
        <v>7562</v>
      </c>
      <c r="E337" s="662" t="s">
        <v>7561</v>
      </c>
      <c r="F337" s="665">
        <v>5</v>
      </c>
      <c r="G337" s="665">
        <v>70920.5</v>
      </c>
      <c r="H337" s="665">
        <v>1</v>
      </c>
      <c r="I337" s="665">
        <v>14184.1</v>
      </c>
      <c r="J337" s="665">
        <v>1</v>
      </c>
      <c r="K337" s="665">
        <v>14184.1</v>
      </c>
      <c r="L337" s="665">
        <v>0.2</v>
      </c>
      <c r="M337" s="665">
        <v>14184.1</v>
      </c>
      <c r="N337" s="665">
        <v>1</v>
      </c>
      <c r="O337" s="665">
        <v>13475</v>
      </c>
      <c r="P337" s="678">
        <v>0.19000148053101712</v>
      </c>
      <c r="Q337" s="666">
        <v>13475</v>
      </c>
    </row>
    <row r="338" spans="1:17" ht="14.4" customHeight="1" x14ac:dyDescent="0.3">
      <c r="A338" s="661" t="s">
        <v>580</v>
      </c>
      <c r="B338" s="662" t="s">
        <v>7119</v>
      </c>
      <c r="C338" s="662" t="s">
        <v>6953</v>
      </c>
      <c r="D338" s="662" t="s">
        <v>7563</v>
      </c>
      <c r="E338" s="662" t="s">
        <v>7561</v>
      </c>
      <c r="F338" s="665">
        <v>1</v>
      </c>
      <c r="G338" s="665">
        <v>5290.1</v>
      </c>
      <c r="H338" s="665">
        <v>1</v>
      </c>
      <c r="I338" s="665">
        <v>5290.1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580</v>
      </c>
      <c r="B339" s="662" t="s">
        <v>7119</v>
      </c>
      <c r="C339" s="662" t="s">
        <v>6953</v>
      </c>
      <c r="D339" s="662" t="s">
        <v>7564</v>
      </c>
      <c r="E339" s="662" t="s">
        <v>7565</v>
      </c>
      <c r="F339" s="665"/>
      <c r="G339" s="665"/>
      <c r="H339" s="665"/>
      <c r="I339" s="665"/>
      <c r="J339" s="665">
        <v>1</v>
      </c>
      <c r="K339" s="665">
        <v>9229.85</v>
      </c>
      <c r="L339" s="665"/>
      <c r="M339" s="665">
        <v>9229.85</v>
      </c>
      <c r="N339" s="665"/>
      <c r="O339" s="665"/>
      <c r="P339" s="678"/>
      <c r="Q339" s="666"/>
    </row>
    <row r="340" spans="1:17" ht="14.4" customHeight="1" x14ac:dyDescent="0.3">
      <c r="A340" s="661" t="s">
        <v>580</v>
      </c>
      <c r="B340" s="662" t="s">
        <v>7119</v>
      </c>
      <c r="C340" s="662" t="s">
        <v>6953</v>
      </c>
      <c r="D340" s="662" t="s">
        <v>7566</v>
      </c>
      <c r="E340" s="662" t="s">
        <v>7567</v>
      </c>
      <c r="F340" s="665"/>
      <c r="G340" s="665"/>
      <c r="H340" s="665"/>
      <c r="I340" s="665"/>
      <c r="J340" s="665">
        <v>2</v>
      </c>
      <c r="K340" s="665">
        <v>5998.48</v>
      </c>
      <c r="L340" s="665"/>
      <c r="M340" s="665">
        <v>2999.24</v>
      </c>
      <c r="N340" s="665"/>
      <c r="O340" s="665"/>
      <c r="P340" s="678"/>
      <c r="Q340" s="666"/>
    </row>
    <row r="341" spans="1:17" ht="14.4" customHeight="1" x14ac:dyDescent="0.3">
      <c r="A341" s="661" t="s">
        <v>580</v>
      </c>
      <c r="B341" s="662" t="s">
        <v>7119</v>
      </c>
      <c r="C341" s="662" t="s">
        <v>6953</v>
      </c>
      <c r="D341" s="662" t="s">
        <v>7568</v>
      </c>
      <c r="E341" s="662" t="s">
        <v>7569</v>
      </c>
      <c r="F341" s="665">
        <v>148</v>
      </c>
      <c r="G341" s="665">
        <v>3844565.72</v>
      </c>
      <c r="H341" s="665">
        <v>1</v>
      </c>
      <c r="I341" s="665">
        <v>25976.795405405406</v>
      </c>
      <c r="J341" s="665">
        <v>8</v>
      </c>
      <c r="K341" s="665">
        <v>208930.88</v>
      </c>
      <c r="L341" s="665">
        <v>5.4344468326581241E-2</v>
      </c>
      <c r="M341" s="665">
        <v>26116.36</v>
      </c>
      <c r="N341" s="665"/>
      <c r="O341" s="665"/>
      <c r="P341" s="678"/>
      <c r="Q341" s="666"/>
    </row>
    <row r="342" spans="1:17" ht="14.4" customHeight="1" x14ac:dyDescent="0.3">
      <c r="A342" s="661" t="s">
        <v>580</v>
      </c>
      <c r="B342" s="662" t="s">
        <v>7119</v>
      </c>
      <c r="C342" s="662" t="s">
        <v>6953</v>
      </c>
      <c r="D342" s="662" t="s">
        <v>7570</v>
      </c>
      <c r="E342" s="662" t="s">
        <v>7571</v>
      </c>
      <c r="F342" s="665">
        <v>149</v>
      </c>
      <c r="G342" s="665">
        <v>2424365.59</v>
      </c>
      <c r="H342" s="665">
        <v>1</v>
      </c>
      <c r="I342" s="665">
        <v>16270.91</v>
      </c>
      <c r="J342" s="665">
        <v>8</v>
      </c>
      <c r="K342" s="665">
        <v>130167.28</v>
      </c>
      <c r="L342" s="665">
        <v>5.3691275167785241E-2</v>
      </c>
      <c r="M342" s="665">
        <v>16270.91</v>
      </c>
      <c r="N342" s="665"/>
      <c r="O342" s="665"/>
      <c r="P342" s="678"/>
      <c r="Q342" s="666"/>
    </row>
    <row r="343" spans="1:17" ht="14.4" customHeight="1" x14ac:dyDescent="0.3">
      <c r="A343" s="661" t="s">
        <v>580</v>
      </c>
      <c r="B343" s="662" t="s">
        <v>7119</v>
      </c>
      <c r="C343" s="662" t="s">
        <v>6953</v>
      </c>
      <c r="D343" s="662" t="s">
        <v>7572</v>
      </c>
      <c r="E343" s="662" t="s">
        <v>7573</v>
      </c>
      <c r="F343" s="665">
        <v>155</v>
      </c>
      <c r="G343" s="665">
        <v>1365408.9500000002</v>
      </c>
      <c r="H343" s="665">
        <v>1</v>
      </c>
      <c r="I343" s="665">
        <v>8809.090000000002</v>
      </c>
      <c r="J343" s="665">
        <v>10</v>
      </c>
      <c r="K343" s="665">
        <v>88090.9</v>
      </c>
      <c r="L343" s="665">
        <v>6.4516129032258049E-2</v>
      </c>
      <c r="M343" s="665">
        <v>8809.09</v>
      </c>
      <c r="N343" s="665"/>
      <c r="O343" s="665"/>
      <c r="P343" s="678"/>
      <c r="Q343" s="666"/>
    </row>
    <row r="344" spans="1:17" ht="14.4" customHeight="1" x14ac:dyDescent="0.3">
      <c r="A344" s="661" t="s">
        <v>580</v>
      </c>
      <c r="B344" s="662" t="s">
        <v>7119</v>
      </c>
      <c r="C344" s="662" t="s">
        <v>6953</v>
      </c>
      <c r="D344" s="662" t="s">
        <v>7574</v>
      </c>
      <c r="E344" s="662" t="s">
        <v>7575</v>
      </c>
      <c r="F344" s="665">
        <v>250</v>
      </c>
      <c r="G344" s="665">
        <v>1054500</v>
      </c>
      <c r="H344" s="665">
        <v>1</v>
      </c>
      <c r="I344" s="665">
        <v>4218</v>
      </c>
      <c r="J344" s="665">
        <v>240</v>
      </c>
      <c r="K344" s="665">
        <v>1012320</v>
      </c>
      <c r="L344" s="665">
        <v>0.96</v>
      </c>
      <c r="M344" s="665">
        <v>4218</v>
      </c>
      <c r="N344" s="665">
        <v>205</v>
      </c>
      <c r="O344" s="665">
        <v>864690</v>
      </c>
      <c r="P344" s="678">
        <v>0.82</v>
      </c>
      <c r="Q344" s="666">
        <v>4218</v>
      </c>
    </row>
    <row r="345" spans="1:17" ht="14.4" customHeight="1" x14ac:dyDescent="0.3">
      <c r="A345" s="661" t="s">
        <v>580</v>
      </c>
      <c r="B345" s="662" t="s">
        <v>7119</v>
      </c>
      <c r="C345" s="662" t="s">
        <v>6953</v>
      </c>
      <c r="D345" s="662" t="s">
        <v>7576</v>
      </c>
      <c r="E345" s="662" t="s">
        <v>7577</v>
      </c>
      <c r="F345" s="665">
        <v>2</v>
      </c>
      <c r="G345" s="665">
        <v>39672</v>
      </c>
      <c r="H345" s="665">
        <v>1</v>
      </c>
      <c r="I345" s="665">
        <v>19836</v>
      </c>
      <c r="J345" s="665">
        <v>6</v>
      </c>
      <c r="K345" s="665">
        <v>119016</v>
      </c>
      <c r="L345" s="665">
        <v>3</v>
      </c>
      <c r="M345" s="665">
        <v>19836</v>
      </c>
      <c r="N345" s="665">
        <v>2</v>
      </c>
      <c r="O345" s="665">
        <v>39672</v>
      </c>
      <c r="P345" s="678">
        <v>1</v>
      </c>
      <c r="Q345" s="666">
        <v>19836</v>
      </c>
    </row>
    <row r="346" spans="1:17" ht="14.4" customHeight="1" x14ac:dyDescent="0.3">
      <c r="A346" s="661" t="s">
        <v>580</v>
      </c>
      <c r="B346" s="662" t="s">
        <v>7119</v>
      </c>
      <c r="C346" s="662" t="s">
        <v>6953</v>
      </c>
      <c r="D346" s="662" t="s">
        <v>7578</v>
      </c>
      <c r="E346" s="662" t="s">
        <v>7579</v>
      </c>
      <c r="F346" s="665">
        <v>2</v>
      </c>
      <c r="G346" s="665">
        <v>8605.9599999999991</v>
      </c>
      <c r="H346" s="665">
        <v>1</v>
      </c>
      <c r="I346" s="665">
        <v>4302.9799999999996</v>
      </c>
      <c r="J346" s="665">
        <v>1</v>
      </c>
      <c r="K346" s="665">
        <v>4302.9799999999996</v>
      </c>
      <c r="L346" s="665">
        <v>0.5</v>
      </c>
      <c r="M346" s="665">
        <v>4302.9799999999996</v>
      </c>
      <c r="N346" s="665"/>
      <c r="O346" s="665"/>
      <c r="P346" s="678"/>
      <c r="Q346" s="666"/>
    </row>
    <row r="347" spans="1:17" ht="14.4" customHeight="1" x14ac:dyDescent="0.3">
      <c r="A347" s="661" t="s">
        <v>580</v>
      </c>
      <c r="B347" s="662" t="s">
        <v>7119</v>
      </c>
      <c r="C347" s="662" t="s">
        <v>6953</v>
      </c>
      <c r="D347" s="662" t="s">
        <v>7580</v>
      </c>
      <c r="E347" s="662" t="s">
        <v>7581</v>
      </c>
      <c r="F347" s="665">
        <v>49</v>
      </c>
      <c r="G347" s="665">
        <v>5806.5</v>
      </c>
      <c r="H347" s="665">
        <v>1</v>
      </c>
      <c r="I347" s="665">
        <v>118.5</v>
      </c>
      <c r="J347" s="665">
        <v>66</v>
      </c>
      <c r="K347" s="665">
        <v>6873</v>
      </c>
      <c r="L347" s="665">
        <v>1.1836734693877551</v>
      </c>
      <c r="M347" s="665">
        <v>104.13636363636364</v>
      </c>
      <c r="N347" s="665">
        <v>50</v>
      </c>
      <c r="O347" s="665">
        <v>5925</v>
      </c>
      <c r="P347" s="678">
        <v>1.0204081632653061</v>
      </c>
      <c r="Q347" s="666">
        <v>118.5</v>
      </c>
    </row>
    <row r="348" spans="1:17" ht="14.4" customHeight="1" x14ac:dyDescent="0.3">
      <c r="A348" s="661" t="s">
        <v>580</v>
      </c>
      <c r="B348" s="662" t="s">
        <v>7119</v>
      </c>
      <c r="C348" s="662" t="s">
        <v>6953</v>
      </c>
      <c r="D348" s="662" t="s">
        <v>7582</v>
      </c>
      <c r="E348" s="662" t="s">
        <v>7581</v>
      </c>
      <c r="F348" s="665">
        <v>9</v>
      </c>
      <c r="G348" s="665">
        <v>2369.6999999999998</v>
      </c>
      <c r="H348" s="665">
        <v>1</v>
      </c>
      <c r="I348" s="665">
        <v>263.29999999999995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580</v>
      </c>
      <c r="B349" s="662" t="s">
        <v>7119</v>
      </c>
      <c r="C349" s="662" t="s">
        <v>6953</v>
      </c>
      <c r="D349" s="662" t="s">
        <v>7583</v>
      </c>
      <c r="E349" s="662" t="s">
        <v>7584</v>
      </c>
      <c r="F349" s="665">
        <v>1</v>
      </c>
      <c r="G349" s="665">
        <v>478.8</v>
      </c>
      <c r="H349" s="665">
        <v>1</v>
      </c>
      <c r="I349" s="665">
        <v>478.8</v>
      </c>
      <c r="J349" s="665"/>
      <c r="K349" s="665"/>
      <c r="L349" s="665"/>
      <c r="M349" s="665"/>
      <c r="N349" s="665">
        <v>4</v>
      </c>
      <c r="O349" s="665">
        <v>1915.2</v>
      </c>
      <c r="P349" s="678">
        <v>4</v>
      </c>
      <c r="Q349" s="666">
        <v>478.8</v>
      </c>
    </row>
    <row r="350" spans="1:17" ht="14.4" customHeight="1" x14ac:dyDescent="0.3">
      <c r="A350" s="661" t="s">
        <v>580</v>
      </c>
      <c r="B350" s="662" t="s">
        <v>7119</v>
      </c>
      <c r="C350" s="662" t="s">
        <v>6953</v>
      </c>
      <c r="D350" s="662" t="s">
        <v>7585</v>
      </c>
      <c r="E350" s="662" t="s">
        <v>7586</v>
      </c>
      <c r="F350" s="665">
        <v>3</v>
      </c>
      <c r="G350" s="665">
        <v>300.89999999999998</v>
      </c>
      <c r="H350" s="665">
        <v>1</v>
      </c>
      <c r="I350" s="665">
        <v>100.3</v>
      </c>
      <c r="J350" s="665">
        <v>11</v>
      </c>
      <c r="K350" s="665">
        <v>1103.3</v>
      </c>
      <c r="L350" s="665">
        <v>3.666666666666667</v>
      </c>
      <c r="M350" s="665">
        <v>100.3</v>
      </c>
      <c r="N350" s="665">
        <v>8</v>
      </c>
      <c r="O350" s="665">
        <v>802.4</v>
      </c>
      <c r="P350" s="678">
        <v>2.666666666666667</v>
      </c>
      <c r="Q350" s="666">
        <v>100.3</v>
      </c>
    </row>
    <row r="351" spans="1:17" ht="14.4" customHeight="1" x14ac:dyDescent="0.3">
      <c r="A351" s="661" t="s">
        <v>580</v>
      </c>
      <c r="B351" s="662" t="s">
        <v>7119</v>
      </c>
      <c r="C351" s="662" t="s">
        <v>6953</v>
      </c>
      <c r="D351" s="662" t="s">
        <v>7587</v>
      </c>
      <c r="E351" s="662" t="s">
        <v>7588</v>
      </c>
      <c r="F351" s="665">
        <v>29</v>
      </c>
      <c r="G351" s="665">
        <v>303911.58999999997</v>
      </c>
      <c r="H351" s="665">
        <v>1</v>
      </c>
      <c r="I351" s="665">
        <v>10479.709999999999</v>
      </c>
      <c r="J351" s="665">
        <v>49</v>
      </c>
      <c r="K351" s="665">
        <v>513505.79</v>
      </c>
      <c r="L351" s="665">
        <v>1.6896551724137931</v>
      </c>
      <c r="M351" s="665">
        <v>10479.709999999999</v>
      </c>
      <c r="N351" s="665">
        <v>45</v>
      </c>
      <c r="O351" s="665">
        <v>471586.95</v>
      </c>
      <c r="P351" s="678">
        <v>1.5517241379310347</v>
      </c>
      <c r="Q351" s="666">
        <v>10479.710000000001</v>
      </c>
    </row>
    <row r="352" spans="1:17" ht="14.4" customHeight="1" x14ac:dyDescent="0.3">
      <c r="A352" s="661" t="s">
        <v>580</v>
      </c>
      <c r="B352" s="662" t="s">
        <v>7119</v>
      </c>
      <c r="C352" s="662" t="s">
        <v>6953</v>
      </c>
      <c r="D352" s="662" t="s">
        <v>7589</v>
      </c>
      <c r="E352" s="662" t="s">
        <v>7590</v>
      </c>
      <c r="F352" s="665"/>
      <c r="G352" s="665"/>
      <c r="H352" s="665"/>
      <c r="I352" s="665"/>
      <c r="J352" s="665"/>
      <c r="K352" s="665"/>
      <c r="L352" s="665"/>
      <c r="M352" s="665"/>
      <c r="N352" s="665">
        <v>1</v>
      </c>
      <c r="O352" s="665">
        <v>10779.22</v>
      </c>
      <c r="P352" s="678"/>
      <c r="Q352" s="666">
        <v>10779.22</v>
      </c>
    </row>
    <row r="353" spans="1:17" ht="14.4" customHeight="1" x14ac:dyDescent="0.3">
      <c r="A353" s="661" t="s">
        <v>580</v>
      </c>
      <c r="B353" s="662" t="s">
        <v>7119</v>
      </c>
      <c r="C353" s="662" t="s">
        <v>6953</v>
      </c>
      <c r="D353" s="662" t="s">
        <v>7591</v>
      </c>
      <c r="E353" s="662" t="s">
        <v>7592</v>
      </c>
      <c r="F353" s="665"/>
      <c r="G353" s="665"/>
      <c r="H353" s="665"/>
      <c r="I353" s="665"/>
      <c r="J353" s="665"/>
      <c r="K353" s="665"/>
      <c r="L353" s="665"/>
      <c r="M353" s="665"/>
      <c r="N353" s="665">
        <v>3</v>
      </c>
      <c r="O353" s="665">
        <v>3674.94</v>
      </c>
      <c r="P353" s="678"/>
      <c r="Q353" s="666">
        <v>1224.98</v>
      </c>
    </row>
    <row r="354" spans="1:17" ht="14.4" customHeight="1" x14ac:dyDescent="0.3">
      <c r="A354" s="661" t="s">
        <v>580</v>
      </c>
      <c r="B354" s="662" t="s">
        <v>7119</v>
      </c>
      <c r="C354" s="662" t="s">
        <v>6953</v>
      </c>
      <c r="D354" s="662" t="s">
        <v>7593</v>
      </c>
      <c r="E354" s="662" t="s">
        <v>7592</v>
      </c>
      <c r="F354" s="665"/>
      <c r="G354" s="665"/>
      <c r="H354" s="665"/>
      <c r="I354" s="665"/>
      <c r="J354" s="665"/>
      <c r="K354" s="665"/>
      <c r="L354" s="665"/>
      <c r="M354" s="665"/>
      <c r="N354" s="665">
        <v>3</v>
      </c>
      <c r="O354" s="665">
        <v>5705.19</v>
      </c>
      <c r="P354" s="678"/>
      <c r="Q354" s="666">
        <v>1901.7299999999998</v>
      </c>
    </row>
    <row r="355" spans="1:17" ht="14.4" customHeight="1" x14ac:dyDescent="0.3">
      <c r="A355" s="661" t="s">
        <v>580</v>
      </c>
      <c r="B355" s="662" t="s">
        <v>7119</v>
      </c>
      <c r="C355" s="662" t="s">
        <v>6953</v>
      </c>
      <c r="D355" s="662" t="s">
        <v>7594</v>
      </c>
      <c r="E355" s="662"/>
      <c r="F355" s="665">
        <v>1</v>
      </c>
      <c r="G355" s="665">
        <v>35692.36</v>
      </c>
      <c r="H355" s="665">
        <v>1</v>
      </c>
      <c r="I355" s="665">
        <v>35692.36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580</v>
      </c>
      <c r="B356" s="662" t="s">
        <v>7119</v>
      </c>
      <c r="C356" s="662" t="s">
        <v>6953</v>
      </c>
      <c r="D356" s="662" t="s">
        <v>7595</v>
      </c>
      <c r="E356" s="662"/>
      <c r="F356" s="665">
        <v>1</v>
      </c>
      <c r="G356" s="665">
        <v>45703.64</v>
      </c>
      <c r="H356" s="665">
        <v>1</v>
      </c>
      <c r="I356" s="665">
        <v>45703.64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580</v>
      </c>
      <c r="B357" s="662" t="s">
        <v>7119</v>
      </c>
      <c r="C357" s="662" t="s">
        <v>6953</v>
      </c>
      <c r="D357" s="662" t="s">
        <v>7596</v>
      </c>
      <c r="E357" s="662" t="s">
        <v>7597</v>
      </c>
      <c r="F357" s="665">
        <v>3</v>
      </c>
      <c r="G357" s="665">
        <v>407.07</v>
      </c>
      <c r="H357" s="665">
        <v>1</v>
      </c>
      <c r="I357" s="665">
        <v>135.69</v>
      </c>
      <c r="J357" s="665">
        <v>7</v>
      </c>
      <c r="K357" s="665">
        <v>949.82999999999993</v>
      </c>
      <c r="L357" s="665">
        <v>2.333333333333333</v>
      </c>
      <c r="M357" s="665">
        <v>135.69</v>
      </c>
      <c r="N357" s="665">
        <v>5</v>
      </c>
      <c r="O357" s="665">
        <v>678.45</v>
      </c>
      <c r="P357" s="678">
        <v>1.6666666666666667</v>
      </c>
      <c r="Q357" s="666">
        <v>135.69</v>
      </c>
    </row>
    <row r="358" spans="1:17" ht="14.4" customHeight="1" x14ac:dyDescent="0.3">
      <c r="A358" s="661" t="s">
        <v>580</v>
      </c>
      <c r="B358" s="662" t="s">
        <v>7119</v>
      </c>
      <c r="C358" s="662" t="s">
        <v>6953</v>
      </c>
      <c r="D358" s="662" t="s">
        <v>7598</v>
      </c>
      <c r="E358" s="662" t="s">
        <v>7599</v>
      </c>
      <c r="F358" s="665">
        <v>18</v>
      </c>
      <c r="G358" s="665">
        <v>24840</v>
      </c>
      <c r="H358" s="665">
        <v>1</v>
      </c>
      <c r="I358" s="665">
        <v>1380</v>
      </c>
      <c r="J358" s="665">
        <v>18</v>
      </c>
      <c r="K358" s="665">
        <v>24840</v>
      </c>
      <c r="L358" s="665">
        <v>1</v>
      </c>
      <c r="M358" s="665">
        <v>1380</v>
      </c>
      <c r="N358" s="665"/>
      <c r="O358" s="665"/>
      <c r="P358" s="678"/>
      <c r="Q358" s="666"/>
    </row>
    <row r="359" spans="1:17" ht="14.4" customHeight="1" x14ac:dyDescent="0.3">
      <c r="A359" s="661" t="s">
        <v>580</v>
      </c>
      <c r="B359" s="662" t="s">
        <v>7119</v>
      </c>
      <c r="C359" s="662" t="s">
        <v>6953</v>
      </c>
      <c r="D359" s="662" t="s">
        <v>7600</v>
      </c>
      <c r="E359" s="662" t="s">
        <v>7601</v>
      </c>
      <c r="F359" s="665">
        <v>1</v>
      </c>
      <c r="G359" s="665">
        <v>1404</v>
      </c>
      <c r="H359" s="665">
        <v>1</v>
      </c>
      <c r="I359" s="665">
        <v>1404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580</v>
      </c>
      <c r="B360" s="662" t="s">
        <v>7119</v>
      </c>
      <c r="C360" s="662" t="s">
        <v>6953</v>
      </c>
      <c r="D360" s="662" t="s">
        <v>7602</v>
      </c>
      <c r="E360" s="662" t="s">
        <v>7603</v>
      </c>
      <c r="F360" s="665">
        <v>17</v>
      </c>
      <c r="G360" s="665">
        <v>17646</v>
      </c>
      <c r="H360" s="665">
        <v>1</v>
      </c>
      <c r="I360" s="665">
        <v>1038</v>
      </c>
      <c r="J360" s="665">
        <v>14</v>
      </c>
      <c r="K360" s="665">
        <v>14532</v>
      </c>
      <c r="L360" s="665">
        <v>0.82352941176470584</v>
      </c>
      <c r="M360" s="665">
        <v>1038</v>
      </c>
      <c r="N360" s="665">
        <v>2</v>
      </c>
      <c r="O360" s="665">
        <v>2076</v>
      </c>
      <c r="P360" s="678">
        <v>0.11764705882352941</v>
      </c>
      <c r="Q360" s="666">
        <v>1038</v>
      </c>
    </row>
    <row r="361" spans="1:17" ht="14.4" customHeight="1" x14ac:dyDescent="0.3">
      <c r="A361" s="661" t="s">
        <v>580</v>
      </c>
      <c r="B361" s="662" t="s">
        <v>7119</v>
      </c>
      <c r="C361" s="662" t="s">
        <v>6953</v>
      </c>
      <c r="D361" s="662" t="s">
        <v>7604</v>
      </c>
      <c r="E361" s="662" t="s">
        <v>7605</v>
      </c>
      <c r="F361" s="665">
        <v>15</v>
      </c>
      <c r="G361" s="665">
        <v>19680</v>
      </c>
      <c r="H361" s="665">
        <v>1</v>
      </c>
      <c r="I361" s="665">
        <v>1312</v>
      </c>
      <c r="J361" s="665">
        <v>16</v>
      </c>
      <c r="K361" s="665">
        <v>20992</v>
      </c>
      <c r="L361" s="665">
        <v>1.0666666666666667</v>
      </c>
      <c r="M361" s="665">
        <v>1312</v>
      </c>
      <c r="N361" s="665">
        <v>3</v>
      </c>
      <c r="O361" s="665">
        <v>3936</v>
      </c>
      <c r="P361" s="678">
        <v>0.2</v>
      </c>
      <c r="Q361" s="666">
        <v>1312</v>
      </c>
    </row>
    <row r="362" spans="1:17" ht="14.4" customHeight="1" x14ac:dyDescent="0.3">
      <c r="A362" s="661" t="s">
        <v>580</v>
      </c>
      <c r="B362" s="662" t="s">
        <v>7119</v>
      </c>
      <c r="C362" s="662" t="s">
        <v>6953</v>
      </c>
      <c r="D362" s="662" t="s">
        <v>7606</v>
      </c>
      <c r="E362" s="662" t="s">
        <v>7607</v>
      </c>
      <c r="F362" s="665">
        <v>6</v>
      </c>
      <c r="G362" s="665">
        <v>9360</v>
      </c>
      <c r="H362" s="665">
        <v>1</v>
      </c>
      <c r="I362" s="665">
        <v>1560</v>
      </c>
      <c r="J362" s="665">
        <v>1</v>
      </c>
      <c r="K362" s="665">
        <v>1560</v>
      </c>
      <c r="L362" s="665">
        <v>0.16666666666666666</v>
      </c>
      <c r="M362" s="665">
        <v>1560</v>
      </c>
      <c r="N362" s="665"/>
      <c r="O362" s="665"/>
      <c r="P362" s="678"/>
      <c r="Q362" s="666"/>
    </row>
    <row r="363" spans="1:17" ht="14.4" customHeight="1" x14ac:dyDescent="0.3">
      <c r="A363" s="661" t="s">
        <v>580</v>
      </c>
      <c r="B363" s="662" t="s">
        <v>7119</v>
      </c>
      <c r="C363" s="662" t="s">
        <v>6953</v>
      </c>
      <c r="D363" s="662" t="s">
        <v>7608</v>
      </c>
      <c r="E363" s="662" t="s">
        <v>7609</v>
      </c>
      <c r="F363" s="665">
        <v>1</v>
      </c>
      <c r="G363" s="665">
        <v>607.92999999999995</v>
      </c>
      <c r="H363" s="665">
        <v>1</v>
      </c>
      <c r="I363" s="665">
        <v>607.92999999999995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580</v>
      </c>
      <c r="B364" s="662" t="s">
        <v>7119</v>
      </c>
      <c r="C364" s="662" t="s">
        <v>6953</v>
      </c>
      <c r="D364" s="662" t="s">
        <v>6954</v>
      </c>
      <c r="E364" s="662"/>
      <c r="F364" s="665">
        <v>36</v>
      </c>
      <c r="G364" s="665">
        <v>2520</v>
      </c>
      <c r="H364" s="665">
        <v>1</v>
      </c>
      <c r="I364" s="665">
        <v>70</v>
      </c>
      <c r="J364" s="665">
        <v>3</v>
      </c>
      <c r="K364" s="665">
        <v>210</v>
      </c>
      <c r="L364" s="665">
        <v>8.3333333333333329E-2</v>
      </c>
      <c r="M364" s="665">
        <v>70</v>
      </c>
      <c r="N364" s="665"/>
      <c r="O364" s="665"/>
      <c r="P364" s="678"/>
      <c r="Q364" s="666"/>
    </row>
    <row r="365" spans="1:17" ht="14.4" customHeight="1" x14ac:dyDescent="0.3">
      <c r="A365" s="661" t="s">
        <v>580</v>
      </c>
      <c r="B365" s="662" t="s">
        <v>7119</v>
      </c>
      <c r="C365" s="662" t="s">
        <v>6953</v>
      </c>
      <c r="D365" s="662" t="s">
        <v>7610</v>
      </c>
      <c r="E365" s="662"/>
      <c r="F365" s="665">
        <v>1</v>
      </c>
      <c r="G365" s="665">
        <v>70</v>
      </c>
      <c r="H365" s="665">
        <v>1</v>
      </c>
      <c r="I365" s="665">
        <v>70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580</v>
      </c>
      <c r="B366" s="662" t="s">
        <v>7119</v>
      </c>
      <c r="C366" s="662" t="s">
        <v>6953</v>
      </c>
      <c r="D366" s="662" t="s">
        <v>6957</v>
      </c>
      <c r="E366" s="662"/>
      <c r="F366" s="665">
        <v>26</v>
      </c>
      <c r="G366" s="665">
        <v>3822</v>
      </c>
      <c r="H366" s="665">
        <v>1</v>
      </c>
      <c r="I366" s="665">
        <v>147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580</v>
      </c>
      <c r="B367" s="662" t="s">
        <v>7119</v>
      </c>
      <c r="C367" s="662" t="s">
        <v>6953</v>
      </c>
      <c r="D367" s="662" t="s">
        <v>6961</v>
      </c>
      <c r="E367" s="662"/>
      <c r="F367" s="665">
        <v>158</v>
      </c>
      <c r="G367" s="665">
        <v>23542</v>
      </c>
      <c r="H367" s="665">
        <v>1</v>
      </c>
      <c r="I367" s="665">
        <v>149</v>
      </c>
      <c r="J367" s="665">
        <v>2</v>
      </c>
      <c r="K367" s="665">
        <v>298</v>
      </c>
      <c r="L367" s="665">
        <v>1.2658227848101266E-2</v>
      </c>
      <c r="M367" s="665">
        <v>149</v>
      </c>
      <c r="N367" s="665"/>
      <c r="O367" s="665"/>
      <c r="P367" s="678"/>
      <c r="Q367" s="666"/>
    </row>
    <row r="368" spans="1:17" ht="14.4" customHeight="1" x14ac:dyDescent="0.3">
      <c r="A368" s="661" t="s">
        <v>580</v>
      </c>
      <c r="B368" s="662" t="s">
        <v>7119</v>
      </c>
      <c r="C368" s="662" t="s">
        <v>6953</v>
      </c>
      <c r="D368" s="662" t="s">
        <v>6962</v>
      </c>
      <c r="E368" s="662"/>
      <c r="F368" s="665">
        <v>2</v>
      </c>
      <c r="G368" s="665">
        <v>388</v>
      </c>
      <c r="H368" s="665">
        <v>1</v>
      </c>
      <c r="I368" s="665">
        <v>194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580</v>
      </c>
      <c r="B369" s="662" t="s">
        <v>7119</v>
      </c>
      <c r="C369" s="662" t="s">
        <v>6953</v>
      </c>
      <c r="D369" s="662" t="s">
        <v>6964</v>
      </c>
      <c r="E369" s="662"/>
      <c r="F369" s="665">
        <v>3</v>
      </c>
      <c r="G369" s="665">
        <v>741</v>
      </c>
      <c r="H369" s="665">
        <v>1</v>
      </c>
      <c r="I369" s="665">
        <v>247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580</v>
      </c>
      <c r="B370" s="662" t="s">
        <v>7119</v>
      </c>
      <c r="C370" s="662" t="s">
        <v>6953</v>
      </c>
      <c r="D370" s="662" t="s">
        <v>6966</v>
      </c>
      <c r="E370" s="662"/>
      <c r="F370" s="665">
        <v>2</v>
      </c>
      <c r="G370" s="665">
        <v>580</v>
      </c>
      <c r="H370" s="665">
        <v>1</v>
      </c>
      <c r="I370" s="665">
        <v>290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580</v>
      </c>
      <c r="B371" s="662" t="s">
        <v>7119</v>
      </c>
      <c r="C371" s="662" t="s">
        <v>6953</v>
      </c>
      <c r="D371" s="662" t="s">
        <v>6967</v>
      </c>
      <c r="E371" s="662"/>
      <c r="F371" s="665">
        <v>1</v>
      </c>
      <c r="G371" s="665">
        <v>290</v>
      </c>
      <c r="H371" s="665">
        <v>1</v>
      </c>
      <c r="I371" s="665">
        <v>290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580</v>
      </c>
      <c r="B372" s="662" t="s">
        <v>7119</v>
      </c>
      <c r="C372" s="662" t="s">
        <v>6953</v>
      </c>
      <c r="D372" s="662" t="s">
        <v>7611</v>
      </c>
      <c r="E372" s="662"/>
      <c r="F372" s="665">
        <v>1</v>
      </c>
      <c r="G372" s="665">
        <v>112</v>
      </c>
      <c r="H372" s="665">
        <v>1</v>
      </c>
      <c r="I372" s="665">
        <v>112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580</v>
      </c>
      <c r="B373" s="662" t="s">
        <v>7119</v>
      </c>
      <c r="C373" s="662" t="s">
        <v>6953</v>
      </c>
      <c r="D373" s="662" t="s">
        <v>7612</v>
      </c>
      <c r="E373" s="662" t="s">
        <v>7613</v>
      </c>
      <c r="F373" s="665">
        <v>2</v>
      </c>
      <c r="G373" s="665">
        <v>1035</v>
      </c>
      <c r="H373" s="665">
        <v>1</v>
      </c>
      <c r="I373" s="665">
        <v>517.5</v>
      </c>
      <c r="J373" s="665">
        <v>4</v>
      </c>
      <c r="K373" s="665">
        <v>2070</v>
      </c>
      <c r="L373" s="665">
        <v>2</v>
      </c>
      <c r="M373" s="665">
        <v>517.5</v>
      </c>
      <c r="N373" s="665"/>
      <c r="O373" s="665"/>
      <c r="P373" s="678"/>
      <c r="Q373" s="666"/>
    </row>
    <row r="374" spans="1:17" ht="14.4" customHeight="1" x14ac:dyDescent="0.3">
      <c r="A374" s="661" t="s">
        <v>580</v>
      </c>
      <c r="B374" s="662" t="s">
        <v>7119</v>
      </c>
      <c r="C374" s="662" t="s">
        <v>6953</v>
      </c>
      <c r="D374" s="662" t="s">
        <v>7614</v>
      </c>
      <c r="E374" s="662" t="s">
        <v>7615</v>
      </c>
      <c r="F374" s="665">
        <v>1</v>
      </c>
      <c r="G374" s="665">
        <v>1052.2</v>
      </c>
      <c r="H374" s="665">
        <v>1</v>
      </c>
      <c r="I374" s="665">
        <v>1052.2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580</v>
      </c>
      <c r="B375" s="662" t="s">
        <v>7119</v>
      </c>
      <c r="C375" s="662" t="s">
        <v>6953</v>
      </c>
      <c r="D375" s="662" t="s">
        <v>7175</v>
      </c>
      <c r="E375" s="662" t="s">
        <v>7176</v>
      </c>
      <c r="F375" s="665">
        <v>255</v>
      </c>
      <c r="G375" s="665">
        <v>316710</v>
      </c>
      <c r="H375" s="665">
        <v>1</v>
      </c>
      <c r="I375" s="665">
        <v>1242</v>
      </c>
      <c r="J375" s="665">
        <v>234</v>
      </c>
      <c r="K375" s="665">
        <v>290628</v>
      </c>
      <c r="L375" s="665">
        <v>0.91764705882352937</v>
      </c>
      <c r="M375" s="665">
        <v>1242</v>
      </c>
      <c r="N375" s="665">
        <v>243</v>
      </c>
      <c r="O375" s="665">
        <v>301806</v>
      </c>
      <c r="P375" s="678">
        <v>0.95294117647058818</v>
      </c>
      <c r="Q375" s="666">
        <v>1242</v>
      </c>
    </row>
    <row r="376" spans="1:17" ht="14.4" customHeight="1" x14ac:dyDescent="0.3">
      <c r="A376" s="661" t="s">
        <v>580</v>
      </c>
      <c r="B376" s="662" t="s">
        <v>7119</v>
      </c>
      <c r="C376" s="662" t="s">
        <v>6953</v>
      </c>
      <c r="D376" s="662" t="s">
        <v>7177</v>
      </c>
      <c r="E376" s="662" t="s">
        <v>7178</v>
      </c>
      <c r="F376" s="665">
        <v>256</v>
      </c>
      <c r="G376" s="665">
        <v>346880</v>
      </c>
      <c r="H376" s="665">
        <v>1</v>
      </c>
      <c r="I376" s="665">
        <v>1355</v>
      </c>
      <c r="J376" s="665">
        <v>233</v>
      </c>
      <c r="K376" s="665">
        <v>315715</v>
      </c>
      <c r="L376" s="665">
        <v>0.91015625</v>
      </c>
      <c r="M376" s="665">
        <v>1355</v>
      </c>
      <c r="N376" s="665">
        <v>241</v>
      </c>
      <c r="O376" s="665">
        <v>326555</v>
      </c>
      <c r="P376" s="678">
        <v>0.94140625</v>
      </c>
      <c r="Q376" s="666">
        <v>1355</v>
      </c>
    </row>
    <row r="377" spans="1:17" ht="14.4" customHeight="1" x14ac:dyDescent="0.3">
      <c r="A377" s="661" t="s">
        <v>580</v>
      </c>
      <c r="B377" s="662" t="s">
        <v>7119</v>
      </c>
      <c r="C377" s="662" t="s">
        <v>6953</v>
      </c>
      <c r="D377" s="662" t="s">
        <v>7616</v>
      </c>
      <c r="E377" s="662" t="s">
        <v>7617</v>
      </c>
      <c r="F377" s="665">
        <v>1</v>
      </c>
      <c r="G377" s="665">
        <v>5026</v>
      </c>
      <c r="H377" s="665">
        <v>1</v>
      </c>
      <c r="I377" s="665">
        <v>5026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580</v>
      </c>
      <c r="B378" s="662" t="s">
        <v>7119</v>
      </c>
      <c r="C378" s="662" t="s">
        <v>6953</v>
      </c>
      <c r="D378" s="662" t="s">
        <v>7618</v>
      </c>
      <c r="E378" s="662" t="s">
        <v>7619</v>
      </c>
      <c r="F378" s="665">
        <v>9</v>
      </c>
      <c r="G378" s="665">
        <v>41634</v>
      </c>
      <c r="H378" s="665">
        <v>1</v>
      </c>
      <c r="I378" s="665">
        <v>4626</v>
      </c>
      <c r="J378" s="665">
        <v>10</v>
      </c>
      <c r="K378" s="665">
        <v>46260</v>
      </c>
      <c r="L378" s="665">
        <v>1.1111111111111112</v>
      </c>
      <c r="M378" s="665">
        <v>4626</v>
      </c>
      <c r="N378" s="665">
        <v>10</v>
      </c>
      <c r="O378" s="665">
        <v>46260</v>
      </c>
      <c r="P378" s="678">
        <v>1.1111111111111112</v>
      </c>
      <c r="Q378" s="666">
        <v>4626</v>
      </c>
    </row>
    <row r="379" spans="1:17" ht="14.4" customHeight="1" x14ac:dyDescent="0.3">
      <c r="A379" s="661" t="s">
        <v>580</v>
      </c>
      <c r="B379" s="662" t="s">
        <v>7119</v>
      </c>
      <c r="C379" s="662" t="s">
        <v>6953</v>
      </c>
      <c r="D379" s="662" t="s">
        <v>7620</v>
      </c>
      <c r="E379" s="662" t="s">
        <v>7621</v>
      </c>
      <c r="F379" s="665">
        <v>16</v>
      </c>
      <c r="G379" s="665">
        <v>39296</v>
      </c>
      <c r="H379" s="665">
        <v>1</v>
      </c>
      <c r="I379" s="665">
        <v>2456</v>
      </c>
      <c r="J379" s="665">
        <v>20</v>
      </c>
      <c r="K379" s="665">
        <v>49120</v>
      </c>
      <c r="L379" s="665">
        <v>1.25</v>
      </c>
      <c r="M379" s="665">
        <v>2456</v>
      </c>
      <c r="N379" s="665">
        <v>10</v>
      </c>
      <c r="O379" s="665">
        <v>24560</v>
      </c>
      <c r="P379" s="678">
        <v>0.625</v>
      </c>
      <c r="Q379" s="666">
        <v>2456</v>
      </c>
    </row>
    <row r="380" spans="1:17" ht="14.4" customHeight="1" x14ac:dyDescent="0.3">
      <c r="A380" s="661" t="s">
        <v>580</v>
      </c>
      <c r="B380" s="662" t="s">
        <v>7119</v>
      </c>
      <c r="C380" s="662" t="s">
        <v>6953</v>
      </c>
      <c r="D380" s="662" t="s">
        <v>7622</v>
      </c>
      <c r="E380" s="662" t="s">
        <v>7403</v>
      </c>
      <c r="F380" s="665">
        <v>163</v>
      </c>
      <c r="G380" s="665">
        <v>323555</v>
      </c>
      <c r="H380" s="665">
        <v>1</v>
      </c>
      <c r="I380" s="665">
        <v>1985</v>
      </c>
      <c r="J380" s="665">
        <v>70</v>
      </c>
      <c r="K380" s="665">
        <v>138950</v>
      </c>
      <c r="L380" s="665">
        <v>0.42944785276073622</v>
      </c>
      <c r="M380" s="665">
        <v>1985</v>
      </c>
      <c r="N380" s="665">
        <v>61</v>
      </c>
      <c r="O380" s="665">
        <v>121085</v>
      </c>
      <c r="P380" s="678">
        <v>0.37423312883435583</v>
      </c>
      <c r="Q380" s="666">
        <v>1985</v>
      </c>
    </row>
    <row r="381" spans="1:17" ht="14.4" customHeight="1" x14ac:dyDescent="0.3">
      <c r="A381" s="661" t="s">
        <v>580</v>
      </c>
      <c r="B381" s="662" t="s">
        <v>7119</v>
      </c>
      <c r="C381" s="662" t="s">
        <v>6953</v>
      </c>
      <c r="D381" s="662" t="s">
        <v>7623</v>
      </c>
      <c r="E381" s="662" t="s">
        <v>7403</v>
      </c>
      <c r="F381" s="665">
        <v>91</v>
      </c>
      <c r="G381" s="665">
        <v>180635</v>
      </c>
      <c r="H381" s="665">
        <v>1</v>
      </c>
      <c r="I381" s="665">
        <v>1985</v>
      </c>
      <c r="J381" s="665">
        <v>78</v>
      </c>
      <c r="K381" s="665">
        <v>154830</v>
      </c>
      <c r="L381" s="665">
        <v>0.8571428571428571</v>
      </c>
      <c r="M381" s="665">
        <v>1985</v>
      </c>
      <c r="N381" s="665">
        <v>76</v>
      </c>
      <c r="O381" s="665">
        <v>150860</v>
      </c>
      <c r="P381" s="678">
        <v>0.8351648351648352</v>
      </c>
      <c r="Q381" s="666">
        <v>1985</v>
      </c>
    </row>
    <row r="382" spans="1:17" ht="14.4" customHeight="1" x14ac:dyDescent="0.3">
      <c r="A382" s="661" t="s">
        <v>580</v>
      </c>
      <c r="B382" s="662" t="s">
        <v>7119</v>
      </c>
      <c r="C382" s="662" t="s">
        <v>6953</v>
      </c>
      <c r="D382" s="662" t="s">
        <v>7624</v>
      </c>
      <c r="E382" s="662" t="s">
        <v>7625</v>
      </c>
      <c r="F382" s="665">
        <v>67</v>
      </c>
      <c r="G382" s="665">
        <v>18023</v>
      </c>
      <c r="H382" s="665">
        <v>1</v>
      </c>
      <c r="I382" s="665">
        <v>269</v>
      </c>
      <c r="J382" s="665">
        <v>65</v>
      </c>
      <c r="K382" s="665">
        <v>17485</v>
      </c>
      <c r="L382" s="665">
        <v>0.97014925373134331</v>
      </c>
      <c r="M382" s="665">
        <v>269</v>
      </c>
      <c r="N382" s="665">
        <v>83</v>
      </c>
      <c r="O382" s="665">
        <v>22327</v>
      </c>
      <c r="P382" s="678">
        <v>1.2388059701492538</v>
      </c>
      <c r="Q382" s="666">
        <v>269</v>
      </c>
    </row>
    <row r="383" spans="1:17" ht="14.4" customHeight="1" x14ac:dyDescent="0.3">
      <c r="A383" s="661" t="s">
        <v>580</v>
      </c>
      <c r="B383" s="662" t="s">
        <v>7119</v>
      </c>
      <c r="C383" s="662" t="s">
        <v>6953</v>
      </c>
      <c r="D383" s="662" t="s">
        <v>7626</v>
      </c>
      <c r="E383" s="662" t="s">
        <v>7625</v>
      </c>
      <c r="F383" s="665">
        <v>7</v>
      </c>
      <c r="G383" s="665">
        <v>2590</v>
      </c>
      <c r="H383" s="665">
        <v>1</v>
      </c>
      <c r="I383" s="665">
        <v>370</v>
      </c>
      <c r="J383" s="665">
        <v>11</v>
      </c>
      <c r="K383" s="665">
        <v>4070</v>
      </c>
      <c r="L383" s="665">
        <v>1.5714285714285714</v>
      </c>
      <c r="M383" s="665">
        <v>370</v>
      </c>
      <c r="N383" s="665">
        <v>7</v>
      </c>
      <c r="O383" s="665">
        <v>2590</v>
      </c>
      <c r="P383" s="678">
        <v>1</v>
      </c>
      <c r="Q383" s="666">
        <v>370</v>
      </c>
    </row>
    <row r="384" spans="1:17" ht="14.4" customHeight="1" x14ac:dyDescent="0.3">
      <c r="A384" s="661" t="s">
        <v>580</v>
      </c>
      <c r="B384" s="662" t="s">
        <v>7119</v>
      </c>
      <c r="C384" s="662" t="s">
        <v>6953</v>
      </c>
      <c r="D384" s="662" t="s">
        <v>7627</v>
      </c>
      <c r="E384" s="662" t="s">
        <v>7628</v>
      </c>
      <c r="F384" s="665">
        <v>12</v>
      </c>
      <c r="G384" s="665">
        <v>127176</v>
      </c>
      <c r="H384" s="665">
        <v>1</v>
      </c>
      <c r="I384" s="665">
        <v>10598</v>
      </c>
      <c r="J384" s="665">
        <v>24</v>
      </c>
      <c r="K384" s="665">
        <v>233156</v>
      </c>
      <c r="L384" s="665">
        <v>1.8333333333333333</v>
      </c>
      <c r="M384" s="665">
        <v>9714.8333333333339</v>
      </c>
      <c r="N384" s="665">
        <v>32</v>
      </c>
      <c r="O384" s="665">
        <v>339136</v>
      </c>
      <c r="P384" s="678">
        <v>2.6666666666666665</v>
      </c>
      <c r="Q384" s="666">
        <v>10598</v>
      </c>
    </row>
    <row r="385" spans="1:17" ht="14.4" customHeight="1" x14ac:dyDescent="0.3">
      <c r="A385" s="661" t="s">
        <v>580</v>
      </c>
      <c r="B385" s="662" t="s">
        <v>7119</v>
      </c>
      <c r="C385" s="662" t="s">
        <v>6953</v>
      </c>
      <c r="D385" s="662" t="s">
        <v>7629</v>
      </c>
      <c r="E385" s="662" t="s">
        <v>7630</v>
      </c>
      <c r="F385" s="665">
        <v>4</v>
      </c>
      <c r="G385" s="665">
        <v>59076</v>
      </c>
      <c r="H385" s="665">
        <v>1</v>
      </c>
      <c r="I385" s="665">
        <v>14769</v>
      </c>
      <c r="J385" s="665">
        <v>4</v>
      </c>
      <c r="K385" s="665">
        <v>59076</v>
      </c>
      <c r="L385" s="665">
        <v>1</v>
      </c>
      <c r="M385" s="665">
        <v>14769</v>
      </c>
      <c r="N385" s="665">
        <v>1</v>
      </c>
      <c r="O385" s="665">
        <v>14769</v>
      </c>
      <c r="P385" s="678">
        <v>0.25</v>
      </c>
      <c r="Q385" s="666">
        <v>14769</v>
      </c>
    </row>
    <row r="386" spans="1:17" ht="14.4" customHeight="1" x14ac:dyDescent="0.3">
      <c r="A386" s="661" t="s">
        <v>580</v>
      </c>
      <c r="B386" s="662" t="s">
        <v>7119</v>
      </c>
      <c r="C386" s="662" t="s">
        <v>6953</v>
      </c>
      <c r="D386" s="662" t="s">
        <v>7631</v>
      </c>
      <c r="E386" s="662" t="s">
        <v>7632</v>
      </c>
      <c r="F386" s="665">
        <v>17</v>
      </c>
      <c r="G386" s="665">
        <v>45747</v>
      </c>
      <c r="H386" s="665">
        <v>1</v>
      </c>
      <c r="I386" s="665">
        <v>2691</v>
      </c>
      <c r="J386" s="665">
        <v>32</v>
      </c>
      <c r="K386" s="665">
        <v>86112</v>
      </c>
      <c r="L386" s="665">
        <v>1.8823529411764706</v>
      </c>
      <c r="M386" s="665">
        <v>2691</v>
      </c>
      <c r="N386" s="665"/>
      <c r="O386" s="665"/>
      <c r="P386" s="678"/>
      <c r="Q386" s="666"/>
    </row>
    <row r="387" spans="1:17" ht="14.4" customHeight="1" x14ac:dyDescent="0.3">
      <c r="A387" s="661" t="s">
        <v>580</v>
      </c>
      <c r="B387" s="662" t="s">
        <v>7119</v>
      </c>
      <c r="C387" s="662" t="s">
        <v>6953</v>
      </c>
      <c r="D387" s="662" t="s">
        <v>7633</v>
      </c>
      <c r="E387" s="662" t="s">
        <v>7634</v>
      </c>
      <c r="F387" s="665">
        <v>36</v>
      </c>
      <c r="G387" s="665">
        <v>92052</v>
      </c>
      <c r="H387" s="665">
        <v>1</v>
      </c>
      <c r="I387" s="665">
        <v>2557</v>
      </c>
      <c r="J387" s="665">
        <v>56</v>
      </c>
      <c r="K387" s="665">
        <v>132964</v>
      </c>
      <c r="L387" s="665">
        <v>1.4444444444444444</v>
      </c>
      <c r="M387" s="665">
        <v>2374.3571428571427</v>
      </c>
      <c r="N387" s="665">
        <v>68</v>
      </c>
      <c r="O387" s="665">
        <v>173876</v>
      </c>
      <c r="P387" s="678">
        <v>1.8888888888888888</v>
      </c>
      <c r="Q387" s="666">
        <v>2557</v>
      </c>
    </row>
    <row r="388" spans="1:17" ht="14.4" customHeight="1" x14ac:dyDescent="0.3">
      <c r="A388" s="661" t="s">
        <v>580</v>
      </c>
      <c r="B388" s="662" t="s">
        <v>7119</v>
      </c>
      <c r="C388" s="662" t="s">
        <v>6953</v>
      </c>
      <c r="D388" s="662" t="s">
        <v>7635</v>
      </c>
      <c r="E388" s="662" t="s">
        <v>7636</v>
      </c>
      <c r="F388" s="665">
        <v>37</v>
      </c>
      <c r="G388" s="665">
        <v>94609</v>
      </c>
      <c r="H388" s="665">
        <v>1</v>
      </c>
      <c r="I388" s="665">
        <v>2557</v>
      </c>
      <c r="J388" s="665">
        <v>58</v>
      </c>
      <c r="K388" s="665">
        <v>138078</v>
      </c>
      <c r="L388" s="665">
        <v>1.4594594594594594</v>
      </c>
      <c r="M388" s="665">
        <v>2380.655172413793</v>
      </c>
      <c r="N388" s="665">
        <v>72</v>
      </c>
      <c r="O388" s="665">
        <v>184104</v>
      </c>
      <c r="P388" s="678">
        <v>1.9459459459459461</v>
      </c>
      <c r="Q388" s="666">
        <v>2557</v>
      </c>
    </row>
    <row r="389" spans="1:17" ht="14.4" customHeight="1" x14ac:dyDescent="0.3">
      <c r="A389" s="661" t="s">
        <v>580</v>
      </c>
      <c r="B389" s="662" t="s">
        <v>7119</v>
      </c>
      <c r="C389" s="662" t="s">
        <v>6953</v>
      </c>
      <c r="D389" s="662" t="s">
        <v>7637</v>
      </c>
      <c r="E389" s="662" t="s">
        <v>7638</v>
      </c>
      <c r="F389" s="665"/>
      <c r="G389" s="665"/>
      <c r="H389" s="665"/>
      <c r="I389" s="665"/>
      <c r="J389" s="665">
        <v>1</v>
      </c>
      <c r="K389" s="665">
        <v>66990</v>
      </c>
      <c r="L389" s="665"/>
      <c r="M389" s="665">
        <v>66990</v>
      </c>
      <c r="N389" s="665">
        <v>5</v>
      </c>
      <c r="O389" s="665">
        <v>334950</v>
      </c>
      <c r="P389" s="678"/>
      <c r="Q389" s="666">
        <v>66990</v>
      </c>
    </row>
    <row r="390" spans="1:17" ht="14.4" customHeight="1" x14ac:dyDescent="0.3">
      <c r="A390" s="661" t="s">
        <v>580</v>
      </c>
      <c r="B390" s="662" t="s">
        <v>7119</v>
      </c>
      <c r="C390" s="662" t="s">
        <v>6953</v>
      </c>
      <c r="D390" s="662" t="s">
        <v>7639</v>
      </c>
      <c r="E390" s="662" t="s">
        <v>7640</v>
      </c>
      <c r="F390" s="665"/>
      <c r="G390" s="665"/>
      <c r="H390" s="665"/>
      <c r="I390" s="665"/>
      <c r="J390" s="665">
        <v>50</v>
      </c>
      <c r="K390" s="665">
        <v>49175.5</v>
      </c>
      <c r="L390" s="665"/>
      <c r="M390" s="665">
        <v>983.51</v>
      </c>
      <c r="N390" s="665">
        <v>40</v>
      </c>
      <c r="O390" s="665">
        <v>39340.400000000001</v>
      </c>
      <c r="P390" s="678"/>
      <c r="Q390" s="666">
        <v>983.51</v>
      </c>
    </row>
    <row r="391" spans="1:17" ht="14.4" customHeight="1" x14ac:dyDescent="0.3">
      <c r="A391" s="661" t="s">
        <v>580</v>
      </c>
      <c r="B391" s="662" t="s">
        <v>7119</v>
      </c>
      <c r="C391" s="662" t="s">
        <v>6953</v>
      </c>
      <c r="D391" s="662" t="s">
        <v>7641</v>
      </c>
      <c r="E391" s="662" t="s">
        <v>7642</v>
      </c>
      <c r="F391" s="665">
        <v>9</v>
      </c>
      <c r="G391" s="665">
        <v>17861.759999999998</v>
      </c>
      <c r="H391" s="665">
        <v>1</v>
      </c>
      <c r="I391" s="665">
        <v>1984.6399999999999</v>
      </c>
      <c r="J391" s="665">
        <v>35</v>
      </c>
      <c r="K391" s="665">
        <v>69462.399999999994</v>
      </c>
      <c r="L391" s="665">
        <v>3.8888888888888888</v>
      </c>
      <c r="M391" s="665">
        <v>1984.6399999999999</v>
      </c>
      <c r="N391" s="665">
        <v>72</v>
      </c>
      <c r="O391" s="665">
        <v>142894.08000000002</v>
      </c>
      <c r="P391" s="678">
        <v>8.0000000000000018</v>
      </c>
      <c r="Q391" s="666">
        <v>1984.6400000000003</v>
      </c>
    </row>
    <row r="392" spans="1:17" ht="14.4" customHeight="1" x14ac:dyDescent="0.3">
      <c r="A392" s="661" t="s">
        <v>580</v>
      </c>
      <c r="B392" s="662" t="s">
        <v>7119</v>
      </c>
      <c r="C392" s="662" t="s">
        <v>6953</v>
      </c>
      <c r="D392" s="662" t="s">
        <v>7643</v>
      </c>
      <c r="E392" s="662" t="s">
        <v>7644</v>
      </c>
      <c r="F392" s="665"/>
      <c r="G392" s="665"/>
      <c r="H392" s="665"/>
      <c r="I392" s="665"/>
      <c r="J392" s="665"/>
      <c r="K392" s="665"/>
      <c r="L392" s="665"/>
      <c r="M392" s="665"/>
      <c r="N392" s="665">
        <v>4</v>
      </c>
      <c r="O392" s="665">
        <v>9368.7199999999993</v>
      </c>
      <c r="P392" s="678"/>
      <c r="Q392" s="666">
        <v>2342.1799999999998</v>
      </c>
    </row>
    <row r="393" spans="1:17" ht="14.4" customHeight="1" x14ac:dyDescent="0.3">
      <c r="A393" s="661" t="s">
        <v>580</v>
      </c>
      <c r="B393" s="662" t="s">
        <v>7119</v>
      </c>
      <c r="C393" s="662" t="s">
        <v>6953</v>
      </c>
      <c r="D393" s="662" t="s">
        <v>7645</v>
      </c>
      <c r="E393" s="662" t="s">
        <v>7646</v>
      </c>
      <c r="F393" s="665"/>
      <c r="G393" s="665"/>
      <c r="H393" s="665"/>
      <c r="I393" s="665"/>
      <c r="J393" s="665">
        <v>17</v>
      </c>
      <c r="K393" s="665">
        <v>30091.87</v>
      </c>
      <c r="L393" s="665"/>
      <c r="M393" s="665">
        <v>1770.11</v>
      </c>
      <c r="N393" s="665">
        <v>1</v>
      </c>
      <c r="O393" s="665">
        <v>1770.11</v>
      </c>
      <c r="P393" s="678"/>
      <c r="Q393" s="666">
        <v>1770.11</v>
      </c>
    </row>
    <row r="394" spans="1:17" ht="14.4" customHeight="1" x14ac:dyDescent="0.3">
      <c r="A394" s="661" t="s">
        <v>580</v>
      </c>
      <c r="B394" s="662" t="s">
        <v>7119</v>
      </c>
      <c r="C394" s="662" t="s">
        <v>6953</v>
      </c>
      <c r="D394" s="662" t="s">
        <v>7647</v>
      </c>
      <c r="E394" s="662" t="s">
        <v>7648</v>
      </c>
      <c r="F394" s="665">
        <v>2</v>
      </c>
      <c r="G394" s="665">
        <v>44642</v>
      </c>
      <c r="H394" s="665">
        <v>1</v>
      </c>
      <c r="I394" s="665">
        <v>22321</v>
      </c>
      <c r="J394" s="665">
        <v>2</v>
      </c>
      <c r="K394" s="665">
        <v>44642</v>
      </c>
      <c r="L394" s="665">
        <v>1</v>
      </c>
      <c r="M394" s="665">
        <v>22321</v>
      </c>
      <c r="N394" s="665"/>
      <c r="O394" s="665"/>
      <c r="P394" s="678"/>
      <c r="Q394" s="666"/>
    </row>
    <row r="395" spans="1:17" ht="14.4" customHeight="1" x14ac:dyDescent="0.3">
      <c r="A395" s="661" t="s">
        <v>580</v>
      </c>
      <c r="B395" s="662" t="s">
        <v>7119</v>
      </c>
      <c r="C395" s="662" t="s">
        <v>6953</v>
      </c>
      <c r="D395" s="662" t="s">
        <v>7649</v>
      </c>
      <c r="E395" s="662"/>
      <c r="F395" s="665">
        <v>1</v>
      </c>
      <c r="G395" s="665">
        <v>22321</v>
      </c>
      <c r="H395" s="665">
        <v>1</v>
      </c>
      <c r="I395" s="665">
        <v>22321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580</v>
      </c>
      <c r="B396" s="662" t="s">
        <v>7119</v>
      </c>
      <c r="C396" s="662" t="s">
        <v>6953</v>
      </c>
      <c r="D396" s="662" t="s">
        <v>7650</v>
      </c>
      <c r="E396" s="662" t="s">
        <v>7651</v>
      </c>
      <c r="F396" s="665">
        <v>9</v>
      </c>
      <c r="G396" s="665">
        <v>16191</v>
      </c>
      <c r="H396" s="665">
        <v>1</v>
      </c>
      <c r="I396" s="665">
        <v>1799</v>
      </c>
      <c r="J396" s="665">
        <v>11</v>
      </c>
      <c r="K396" s="665">
        <v>19789</v>
      </c>
      <c r="L396" s="665">
        <v>1.2222222222222223</v>
      </c>
      <c r="M396" s="665">
        <v>1799</v>
      </c>
      <c r="N396" s="665">
        <v>120</v>
      </c>
      <c r="O396" s="665">
        <v>215880</v>
      </c>
      <c r="P396" s="678">
        <v>13.333333333333334</v>
      </c>
      <c r="Q396" s="666">
        <v>1799</v>
      </c>
    </row>
    <row r="397" spans="1:17" ht="14.4" customHeight="1" x14ac:dyDescent="0.3">
      <c r="A397" s="661" t="s">
        <v>580</v>
      </c>
      <c r="B397" s="662" t="s">
        <v>7119</v>
      </c>
      <c r="C397" s="662" t="s">
        <v>6953</v>
      </c>
      <c r="D397" s="662" t="s">
        <v>7652</v>
      </c>
      <c r="E397" s="662" t="s">
        <v>7653</v>
      </c>
      <c r="F397" s="665">
        <v>1</v>
      </c>
      <c r="G397" s="665">
        <v>5523.82</v>
      </c>
      <c r="H397" s="665">
        <v>1</v>
      </c>
      <c r="I397" s="665">
        <v>5523.82</v>
      </c>
      <c r="J397" s="665"/>
      <c r="K397" s="665"/>
      <c r="L397" s="665"/>
      <c r="M397" s="665"/>
      <c r="N397" s="665">
        <v>1</v>
      </c>
      <c r="O397" s="665">
        <v>5523.82</v>
      </c>
      <c r="P397" s="678">
        <v>1</v>
      </c>
      <c r="Q397" s="666">
        <v>5523.82</v>
      </c>
    </row>
    <row r="398" spans="1:17" ht="14.4" customHeight="1" x14ac:dyDescent="0.3">
      <c r="A398" s="661" t="s">
        <v>580</v>
      </c>
      <c r="B398" s="662" t="s">
        <v>7119</v>
      </c>
      <c r="C398" s="662" t="s">
        <v>6953</v>
      </c>
      <c r="D398" s="662" t="s">
        <v>7654</v>
      </c>
      <c r="E398" s="662" t="s">
        <v>7655</v>
      </c>
      <c r="F398" s="665">
        <v>4</v>
      </c>
      <c r="G398" s="665">
        <v>64010.28</v>
      </c>
      <c r="H398" s="665">
        <v>1</v>
      </c>
      <c r="I398" s="665">
        <v>16002.57</v>
      </c>
      <c r="J398" s="665">
        <v>1</v>
      </c>
      <c r="K398" s="665">
        <v>16002.57</v>
      </c>
      <c r="L398" s="665">
        <v>0.25</v>
      </c>
      <c r="M398" s="665">
        <v>16002.57</v>
      </c>
      <c r="N398" s="665">
        <v>1</v>
      </c>
      <c r="O398" s="665">
        <v>16002.57</v>
      </c>
      <c r="P398" s="678">
        <v>0.25</v>
      </c>
      <c r="Q398" s="666">
        <v>16002.57</v>
      </c>
    </row>
    <row r="399" spans="1:17" ht="14.4" customHeight="1" x14ac:dyDescent="0.3">
      <c r="A399" s="661" t="s">
        <v>580</v>
      </c>
      <c r="B399" s="662" t="s">
        <v>7119</v>
      </c>
      <c r="C399" s="662" t="s">
        <v>6953</v>
      </c>
      <c r="D399" s="662" t="s">
        <v>7656</v>
      </c>
      <c r="E399" s="662" t="s">
        <v>7657</v>
      </c>
      <c r="F399" s="665">
        <v>30</v>
      </c>
      <c r="G399" s="665">
        <v>154410</v>
      </c>
      <c r="H399" s="665">
        <v>1</v>
      </c>
      <c r="I399" s="665">
        <v>5147</v>
      </c>
      <c r="J399" s="665">
        <v>15</v>
      </c>
      <c r="K399" s="665">
        <v>77205</v>
      </c>
      <c r="L399" s="665">
        <v>0.5</v>
      </c>
      <c r="M399" s="665">
        <v>5147</v>
      </c>
      <c r="N399" s="665">
        <v>42</v>
      </c>
      <c r="O399" s="665">
        <v>216174</v>
      </c>
      <c r="P399" s="678">
        <v>1.4</v>
      </c>
      <c r="Q399" s="666">
        <v>5147</v>
      </c>
    </row>
    <row r="400" spans="1:17" ht="14.4" customHeight="1" x14ac:dyDescent="0.3">
      <c r="A400" s="661" t="s">
        <v>580</v>
      </c>
      <c r="B400" s="662" t="s">
        <v>7119</v>
      </c>
      <c r="C400" s="662" t="s">
        <v>6953</v>
      </c>
      <c r="D400" s="662" t="s">
        <v>7658</v>
      </c>
      <c r="E400" s="662" t="s">
        <v>7425</v>
      </c>
      <c r="F400" s="665">
        <v>1</v>
      </c>
      <c r="G400" s="665">
        <v>1359.71</v>
      </c>
      <c r="H400" s="665">
        <v>1</v>
      </c>
      <c r="I400" s="665">
        <v>1359.71</v>
      </c>
      <c r="J400" s="665">
        <v>1</v>
      </c>
      <c r="K400" s="665">
        <v>1359.71</v>
      </c>
      <c r="L400" s="665">
        <v>1</v>
      </c>
      <c r="M400" s="665">
        <v>1359.71</v>
      </c>
      <c r="N400" s="665">
        <v>11</v>
      </c>
      <c r="O400" s="665">
        <v>14956.810000000001</v>
      </c>
      <c r="P400" s="678">
        <v>11</v>
      </c>
      <c r="Q400" s="666">
        <v>1359.71</v>
      </c>
    </row>
    <row r="401" spans="1:17" ht="14.4" customHeight="1" x14ac:dyDescent="0.3">
      <c r="A401" s="661" t="s">
        <v>580</v>
      </c>
      <c r="B401" s="662" t="s">
        <v>7119</v>
      </c>
      <c r="C401" s="662" t="s">
        <v>6953</v>
      </c>
      <c r="D401" s="662" t="s">
        <v>7659</v>
      </c>
      <c r="E401" s="662" t="s">
        <v>7660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1423.96</v>
      </c>
      <c r="P401" s="678"/>
      <c r="Q401" s="666">
        <v>1423.96</v>
      </c>
    </row>
    <row r="402" spans="1:17" ht="14.4" customHeight="1" x14ac:dyDescent="0.3">
      <c r="A402" s="661" t="s">
        <v>580</v>
      </c>
      <c r="B402" s="662" t="s">
        <v>7119</v>
      </c>
      <c r="C402" s="662" t="s">
        <v>6953</v>
      </c>
      <c r="D402" s="662" t="s">
        <v>7661</v>
      </c>
      <c r="E402" s="662" t="s">
        <v>7662</v>
      </c>
      <c r="F402" s="665">
        <v>1</v>
      </c>
      <c r="G402" s="665">
        <v>28000</v>
      </c>
      <c r="H402" s="665">
        <v>1</v>
      </c>
      <c r="I402" s="665">
        <v>28000</v>
      </c>
      <c r="J402" s="665">
        <v>14</v>
      </c>
      <c r="K402" s="665">
        <v>392000</v>
      </c>
      <c r="L402" s="665">
        <v>14</v>
      </c>
      <c r="M402" s="665">
        <v>28000</v>
      </c>
      <c r="N402" s="665">
        <v>95</v>
      </c>
      <c r="O402" s="665">
        <v>2660000</v>
      </c>
      <c r="P402" s="678">
        <v>95</v>
      </c>
      <c r="Q402" s="666">
        <v>28000</v>
      </c>
    </row>
    <row r="403" spans="1:17" ht="14.4" customHeight="1" x14ac:dyDescent="0.3">
      <c r="A403" s="661" t="s">
        <v>580</v>
      </c>
      <c r="B403" s="662" t="s">
        <v>7119</v>
      </c>
      <c r="C403" s="662" t="s">
        <v>6953</v>
      </c>
      <c r="D403" s="662" t="s">
        <v>7663</v>
      </c>
      <c r="E403" s="662" t="s">
        <v>7664</v>
      </c>
      <c r="F403" s="665">
        <v>2</v>
      </c>
      <c r="G403" s="665">
        <v>61553.78</v>
      </c>
      <c r="H403" s="665">
        <v>1</v>
      </c>
      <c r="I403" s="665">
        <v>30776.89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580</v>
      </c>
      <c r="B404" s="662" t="s">
        <v>7119</v>
      </c>
      <c r="C404" s="662" t="s">
        <v>6953</v>
      </c>
      <c r="D404" s="662" t="s">
        <v>7665</v>
      </c>
      <c r="E404" s="662" t="s">
        <v>7666</v>
      </c>
      <c r="F404" s="665">
        <v>28</v>
      </c>
      <c r="G404" s="665">
        <v>307940.92000000004</v>
      </c>
      <c r="H404" s="665">
        <v>1</v>
      </c>
      <c r="I404" s="665">
        <v>10997.890000000001</v>
      </c>
      <c r="J404" s="665">
        <v>21</v>
      </c>
      <c r="K404" s="665">
        <v>230955.69</v>
      </c>
      <c r="L404" s="665">
        <v>0.74999999999999989</v>
      </c>
      <c r="M404" s="665">
        <v>10997.89</v>
      </c>
      <c r="N404" s="665">
        <v>17</v>
      </c>
      <c r="O404" s="665">
        <v>186964.13</v>
      </c>
      <c r="P404" s="678">
        <v>0.6071428571428571</v>
      </c>
      <c r="Q404" s="666">
        <v>10997.89</v>
      </c>
    </row>
    <row r="405" spans="1:17" ht="14.4" customHeight="1" x14ac:dyDescent="0.3">
      <c r="A405" s="661" t="s">
        <v>580</v>
      </c>
      <c r="B405" s="662" t="s">
        <v>7119</v>
      </c>
      <c r="C405" s="662" t="s">
        <v>6953</v>
      </c>
      <c r="D405" s="662" t="s">
        <v>7667</v>
      </c>
      <c r="E405" s="662" t="s">
        <v>7666</v>
      </c>
      <c r="F405" s="665">
        <v>16</v>
      </c>
      <c r="G405" s="665">
        <v>175966.24000000005</v>
      </c>
      <c r="H405" s="665">
        <v>1</v>
      </c>
      <c r="I405" s="665">
        <v>10997.890000000003</v>
      </c>
      <c r="J405" s="665">
        <v>7</v>
      </c>
      <c r="K405" s="665">
        <v>76985.23</v>
      </c>
      <c r="L405" s="665">
        <v>0.43749999999999983</v>
      </c>
      <c r="M405" s="665">
        <v>10997.89</v>
      </c>
      <c r="N405" s="665">
        <v>12</v>
      </c>
      <c r="O405" s="665">
        <v>131974.68</v>
      </c>
      <c r="P405" s="678">
        <v>0.74999999999999978</v>
      </c>
      <c r="Q405" s="666">
        <v>10997.89</v>
      </c>
    </row>
    <row r="406" spans="1:17" ht="14.4" customHeight="1" x14ac:dyDescent="0.3">
      <c r="A406" s="661" t="s">
        <v>580</v>
      </c>
      <c r="B406" s="662" t="s">
        <v>7119</v>
      </c>
      <c r="C406" s="662" t="s">
        <v>6953</v>
      </c>
      <c r="D406" s="662" t="s">
        <v>7668</v>
      </c>
      <c r="E406" s="662" t="s">
        <v>7669</v>
      </c>
      <c r="F406" s="665">
        <v>117</v>
      </c>
      <c r="G406" s="665">
        <v>1133972.19</v>
      </c>
      <c r="H406" s="665">
        <v>1</v>
      </c>
      <c r="I406" s="665">
        <v>9692.07</v>
      </c>
      <c r="J406" s="665">
        <v>117</v>
      </c>
      <c r="K406" s="665">
        <v>1133972.1899999997</v>
      </c>
      <c r="L406" s="665">
        <v>0.99999999999999978</v>
      </c>
      <c r="M406" s="665">
        <v>9692.0699999999979</v>
      </c>
      <c r="N406" s="665">
        <v>111</v>
      </c>
      <c r="O406" s="665">
        <v>1075819.77</v>
      </c>
      <c r="P406" s="678">
        <v>0.94871794871794879</v>
      </c>
      <c r="Q406" s="666">
        <v>9692.07</v>
      </c>
    </row>
    <row r="407" spans="1:17" ht="14.4" customHeight="1" x14ac:dyDescent="0.3">
      <c r="A407" s="661" t="s">
        <v>580</v>
      </c>
      <c r="B407" s="662" t="s">
        <v>7119</v>
      </c>
      <c r="C407" s="662" t="s">
        <v>6953</v>
      </c>
      <c r="D407" s="662" t="s">
        <v>7670</v>
      </c>
      <c r="E407" s="662" t="s">
        <v>7671</v>
      </c>
      <c r="F407" s="665">
        <v>33</v>
      </c>
      <c r="G407" s="665">
        <v>362930.36999999994</v>
      </c>
      <c r="H407" s="665">
        <v>1</v>
      </c>
      <c r="I407" s="665">
        <v>10997.889999999998</v>
      </c>
      <c r="J407" s="665">
        <v>23</v>
      </c>
      <c r="K407" s="665">
        <v>252951.47000000003</v>
      </c>
      <c r="L407" s="665">
        <v>0.69696969696969713</v>
      </c>
      <c r="M407" s="665">
        <v>10997.890000000001</v>
      </c>
      <c r="N407" s="665">
        <v>20</v>
      </c>
      <c r="O407" s="665">
        <v>219957.8</v>
      </c>
      <c r="P407" s="678">
        <v>0.60606060606060619</v>
      </c>
      <c r="Q407" s="666">
        <v>10997.89</v>
      </c>
    </row>
    <row r="408" spans="1:17" ht="14.4" customHeight="1" x14ac:dyDescent="0.3">
      <c r="A408" s="661" t="s">
        <v>580</v>
      </c>
      <c r="B408" s="662" t="s">
        <v>7119</v>
      </c>
      <c r="C408" s="662" t="s">
        <v>6953</v>
      </c>
      <c r="D408" s="662" t="s">
        <v>7672</v>
      </c>
      <c r="E408" s="662" t="s">
        <v>7671</v>
      </c>
      <c r="F408" s="665">
        <v>60</v>
      </c>
      <c r="G408" s="665">
        <v>1634200.2000000002</v>
      </c>
      <c r="H408" s="665">
        <v>1</v>
      </c>
      <c r="I408" s="665">
        <v>27236.670000000002</v>
      </c>
      <c r="J408" s="665">
        <v>59</v>
      </c>
      <c r="K408" s="665">
        <v>1606963.53</v>
      </c>
      <c r="L408" s="665">
        <v>0.98333333333333328</v>
      </c>
      <c r="M408" s="665">
        <v>27236.670000000002</v>
      </c>
      <c r="N408" s="665">
        <v>35</v>
      </c>
      <c r="O408" s="665">
        <v>953283.45000000007</v>
      </c>
      <c r="P408" s="678">
        <v>0.58333333333333326</v>
      </c>
      <c r="Q408" s="666">
        <v>27236.670000000002</v>
      </c>
    </row>
    <row r="409" spans="1:17" ht="14.4" customHeight="1" x14ac:dyDescent="0.3">
      <c r="A409" s="661" t="s">
        <v>580</v>
      </c>
      <c r="B409" s="662" t="s">
        <v>7119</v>
      </c>
      <c r="C409" s="662" t="s">
        <v>6953</v>
      </c>
      <c r="D409" s="662" t="s">
        <v>7673</v>
      </c>
      <c r="E409" s="662" t="s">
        <v>7674</v>
      </c>
      <c r="F409" s="665">
        <v>78</v>
      </c>
      <c r="G409" s="665">
        <v>143403.78</v>
      </c>
      <c r="H409" s="665">
        <v>1</v>
      </c>
      <c r="I409" s="665">
        <v>1838.51</v>
      </c>
      <c r="J409" s="665">
        <v>26</v>
      </c>
      <c r="K409" s="665">
        <v>47801.26</v>
      </c>
      <c r="L409" s="665">
        <v>0.33333333333333337</v>
      </c>
      <c r="M409" s="665">
        <v>1838.51</v>
      </c>
      <c r="N409" s="665">
        <v>12</v>
      </c>
      <c r="O409" s="665">
        <v>22062.12</v>
      </c>
      <c r="P409" s="678">
        <v>0.15384615384615383</v>
      </c>
      <c r="Q409" s="666">
        <v>1838.51</v>
      </c>
    </row>
    <row r="410" spans="1:17" ht="14.4" customHeight="1" x14ac:dyDescent="0.3">
      <c r="A410" s="661" t="s">
        <v>580</v>
      </c>
      <c r="B410" s="662" t="s">
        <v>7119</v>
      </c>
      <c r="C410" s="662" t="s">
        <v>6953</v>
      </c>
      <c r="D410" s="662" t="s">
        <v>7675</v>
      </c>
      <c r="E410" s="662" t="s">
        <v>7676</v>
      </c>
      <c r="F410" s="665">
        <v>1</v>
      </c>
      <c r="G410" s="665">
        <v>848.78</v>
      </c>
      <c r="H410" s="665">
        <v>1</v>
      </c>
      <c r="I410" s="665">
        <v>848.78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580</v>
      </c>
      <c r="B411" s="662" t="s">
        <v>7119</v>
      </c>
      <c r="C411" s="662" t="s">
        <v>6953</v>
      </c>
      <c r="D411" s="662" t="s">
        <v>7677</v>
      </c>
      <c r="E411" s="662" t="s">
        <v>7678</v>
      </c>
      <c r="F411" s="665">
        <v>4</v>
      </c>
      <c r="G411" s="665">
        <v>11317.08</v>
      </c>
      <c r="H411" s="665">
        <v>1</v>
      </c>
      <c r="I411" s="665">
        <v>2829.27</v>
      </c>
      <c r="J411" s="665"/>
      <c r="K411" s="665"/>
      <c r="L411" s="665"/>
      <c r="M411" s="665"/>
      <c r="N411" s="665">
        <v>3</v>
      </c>
      <c r="O411" s="665">
        <v>8487.81</v>
      </c>
      <c r="P411" s="678">
        <v>0.75</v>
      </c>
      <c r="Q411" s="666">
        <v>2829.27</v>
      </c>
    </row>
    <row r="412" spans="1:17" ht="14.4" customHeight="1" x14ac:dyDescent="0.3">
      <c r="A412" s="661" t="s">
        <v>580</v>
      </c>
      <c r="B412" s="662" t="s">
        <v>7119</v>
      </c>
      <c r="C412" s="662" t="s">
        <v>6953</v>
      </c>
      <c r="D412" s="662" t="s">
        <v>7679</v>
      </c>
      <c r="E412" s="662" t="s">
        <v>7680</v>
      </c>
      <c r="F412" s="665"/>
      <c r="G412" s="665"/>
      <c r="H412" s="665"/>
      <c r="I412" s="665"/>
      <c r="J412" s="665">
        <v>2</v>
      </c>
      <c r="K412" s="665">
        <v>4259.46</v>
      </c>
      <c r="L412" s="665"/>
      <c r="M412" s="665">
        <v>2129.73</v>
      </c>
      <c r="N412" s="665"/>
      <c r="O412" s="665"/>
      <c r="P412" s="678"/>
      <c r="Q412" s="666"/>
    </row>
    <row r="413" spans="1:17" ht="14.4" customHeight="1" x14ac:dyDescent="0.3">
      <c r="A413" s="661" t="s">
        <v>580</v>
      </c>
      <c r="B413" s="662" t="s">
        <v>7119</v>
      </c>
      <c r="C413" s="662" t="s">
        <v>6953</v>
      </c>
      <c r="D413" s="662" t="s">
        <v>7681</v>
      </c>
      <c r="E413" s="662" t="s">
        <v>7682</v>
      </c>
      <c r="F413" s="665">
        <v>57</v>
      </c>
      <c r="G413" s="665">
        <v>2008472.52</v>
      </c>
      <c r="H413" s="665">
        <v>1</v>
      </c>
      <c r="I413" s="665">
        <v>35236.36</v>
      </c>
      <c r="J413" s="665">
        <v>203</v>
      </c>
      <c r="K413" s="665">
        <v>7152981.0800000001</v>
      </c>
      <c r="L413" s="665">
        <v>3.5614035087719298</v>
      </c>
      <c r="M413" s="665">
        <v>35236.36</v>
      </c>
      <c r="N413" s="665">
        <v>112</v>
      </c>
      <c r="O413" s="665">
        <v>3946472.32</v>
      </c>
      <c r="P413" s="678">
        <v>1.9649122807017543</v>
      </c>
      <c r="Q413" s="666">
        <v>35236.36</v>
      </c>
    </row>
    <row r="414" spans="1:17" ht="14.4" customHeight="1" x14ac:dyDescent="0.3">
      <c r="A414" s="661" t="s">
        <v>580</v>
      </c>
      <c r="B414" s="662" t="s">
        <v>7119</v>
      </c>
      <c r="C414" s="662" t="s">
        <v>6953</v>
      </c>
      <c r="D414" s="662" t="s">
        <v>7683</v>
      </c>
      <c r="E414" s="662" t="s">
        <v>7684</v>
      </c>
      <c r="F414" s="665">
        <v>55</v>
      </c>
      <c r="G414" s="665">
        <v>1083969.1499999999</v>
      </c>
      <c r="H414" s="665">
        <v>1</v>
      </c>
      <c r="I414" s="665">
        <v>19708.53</v>
      </c>
      <c r="J414" s="665">
        <v>201</v>
      </c>
      <c r="K414" s="665">
        <v>3961414.5300000003</v>
      </c>
      <c r="L414" s="665">
        <v>3.6545454545454552</v>
      </c>
      <c r="M414" s="665">
        <v>19708.530000000002</v>
      </c>
      <c r="N414" s="665">
        <v>112</v>
      </c>
      <c r="O414" s="665">
        <v>2207355.36</v>
      </c>
      <c r="P414" s="678">
        <v>2.0363636363636366</v>
      </c>
      <c r="Q414" s="666">
        <v>19708.53</v>
      </c>
    </row>
    <row r="415" spans="1:17" ht="14.4" customHeight="1" x14ac:dyDescent="0.3">
      <c r="A415" s="661" t="s">
        <v>580</v>
      </c>
      <c r="B415" s="662" t="s">
        <v>7119</v>
      </c>
      <c r="C415" s="662" t="s">
        <v>6953</v>
      </c>
      <c r="D415" s="662" t="s">
        <v>7685</v>
      </c>
      <c r="E415" s="662" t="s">
        <v>7686</v>
      </c>
      <c r="F415" s="665">
        <v>101</v>
      </c>
      <c r="G415" s="665">
        <v>943457.15999999992</v>
      </c>
      <c r="H415" s="665">
        <v>1</v>
      </c>
      <c r="I415" s="665">
        <v>9341.16</v>
      </c>
      <c r="J415" s="665">
        <v>204</v>
      </c>
      <c r="K415" s="665">
        <v>1905596.6400000001</v>
      </c>
      <c r="L415" s="665">
        <v>2.0198019801980203</v>
      </c>
      <c r="M415" s="665">
        <v>9341.16</v>
      </c>
      <c r="N415" s="665">
        <v>120</v>
      </c>
      <c r="O415" s="665">
        <v>1120939.1999999997</v>
      </c>
      <c r="P415" s="678">
        <v>1.1881188118811878</v>
      </c>
      <c r="Q415" s="666">
        <v>9341.159999999998</v>
      </c>
    </row>
    <row r="416" spans="1:17" ht="14.4" customHeight="1" x14ac:dyDescent="0.3">
      <c r="A416" s="661" t="s">
        <v>580</v>
      </c>
      <c r="B416" s="662" t="s">
        <v>7119</v>
      </c>
      <c r="C416" s="662" t="s">
        <v>6953</v>
      </c>
      <c r="D416" s="662" t="s">
        <v>7687</v>
      </c>
      <c r="E416" s="662" t="s">
        <v>7688</v>
      </c>
      <c r="F416" s="665">
        <v>55</v>
      </c>
      <c r="G416" s="665">
        <v>342513.05</v>
      </c>
      <c r="H416" s="665">
        <v>1</v>
      </c>
      <c r="I416" s="665">
        <v>6227.51</v>
      </c>
      <c r="J416" s="665">
        <v>196</v>
      </c>
      <c r="K416" s="665">
        <v>1220591.96</v>
      </c>
      <c r="L416" s="665">
        <v>3.5636363636363635</v>
      </c>
      <c r="M416" s="665">
        <v>6227.51</v>
      </c>
      <c r="N416" s="665">
        <v>114</v>
      </c>
      <c r="O416" s="665">
        <v>709936.14</v>
      </c>
      <c r="P416" s="678">
        <v>2.0727272727272728</v>
      </c>
      <c r="Q416" s="666">
        <v>6227.51</v>
      </c>
    </row>
    <row r="417" spans="1:17" ht="14.4" customHeight="1" x14ac:dyDescent="0.3">
      <c r="A417" s="661" t="s">
        <v>580</v>
      </c>
      <c r="B417" s="662" t="s">
        <v>7119</v>
      </c>
      <c r="C417" s="662" t="s">
        <v>6953</v>
      </c>
      <c r="D417" s="662" t="s">
        <v>7689</v>
      </c>
      <c r="E417" s="662" t="s">
        <v>7690</v>
      </c>
      <c r="F417" s="665">
        <v>4</v>
      </c>
      <c r="G417" s="665">
        <v>73580</v>
      </c>
      <c r="H417" s="665">
        <v>1</v>
      </c>
      <c r="I417" s="665">
        <v>18395</v>
      </c>
      <c r="J417" s="665">
        <v>3</v>
      </c>
      <c r="K417" s="665">
        <v>55185</v>
      </c>
      <c r="L417" s="665">
        <v>0.75</v>
      </c>
      <c r="M417" s="665">
        <v>18395</v>
      </c>
      <c r="N417" s="665">
        <v>3</v>
      </c>
      <c r="O417" s="665">
        <v>55185</v>
      </c>
      <c r="P417" s="678">
        <v>0.75</v>
      </c>
      <c r="Q417" s="666">
        <v>18395</v>
      </c>
    </row>
    <row r="418" spans="1:17" ht="14.4" customHeight="1" x14ac:dyDescent="0.3">
      <c r="A418" s="661" t="s">
        <v>580</v>
      </c>
      <c r="B418" s="662" t="s">
        <v>7119</v>
      </c>
      <c r="C418" s="662" t="s">
        <v>6953</v>
      </c>
      <c r="D418" s="662" t="s">
        <v>7691</v>
      </c>
      <c r="E418" s="662" t="s">
        <v>7692</v>
      </c>
      <c r="F418" s="665"/>
      <c r="G418" s="665"/>
      <c r="H418" s="665"/>
      <c r="I418" s="665"/>
      <c r="J418" s="665">
        <v>3</v>
      </c>
      <c r="K418" s="665">
        <v>119370</v>
      </c>
      <c r="L418" s="665"/>
      <c r="M418" s="665">
        <v>39790</v>
      </c>
      <c r="N418" s="665">
        <v>6</v>
      </c>
      <c r="O418" s="665">
        <v>238740</v>
      </c>
      <c r="P418" s="678"/>
      <c r="Q418" s="666">
        <v>39790</v>
      </c>
    </row>
    <row r="419" spans="1:17" ht="14.4" customHeight="1" x14ac:dyDescent="0.3">
      <c r="A419" s="661" t="s">
        <v>580</v>
      </c>
      <c r="B419" s="662" t="s">
        <v>7119</v>
      </c>
      <c r="C419" s="662" t="s">
        <v>6953</v>
      </c>
      <c r="D419" s="662" t="s">
        <v>7693</v>
      </c>
      <c r="E419" s="662" t="s">
        <v>7694</v>
      </c>
      <c r="F419" s="665">
        <v>89</v>
      </c>
      <c r="G419" s="665">
        <v>668657</v>
      </c>
      <c r="H419" s="665">
        <v>1</v>
      </c>
      <c r="I419" s="665">
        <v>7513</v>
      </c>
      <c r="J419" s="665">
        <v>98</v>
      </c>
      <c r="K419" s="665">
        <v>736274</v>
      </c>
      <c r="L419" s="665">
        <v>1.101123595505618</v>
      </c>
      <c r="M419" s="665">
        <v>7513</v>
      </c>
      <c r="N419" s="665">
        <v>88</v>
      </c>
      <c r="O419" s="665">
        <v>661144</v>
      </c>
      <c r="P419" s="678">
        <v>0.9887640449438202</v>
      </c>
      <c r="Q419" s="666">
        <v>7513</v>
      </c>
    </row>
    <row r="420" spans="1:17" ht="14.4" customHeight="1" x14ac:dyDescent="0.3">
      <c r="A420" s="661" t="s">
        <v>580</v>
      </c>
      <c r="B420" s="662" t="s">
        <v>7119</v>
      </c>
      <c r="C420" s="662" t="s">
        <v>6953</v>
      </c>
      <c r="D420" s="662" t="s">
        <v>7695</v>
      </c>
      <c r="E420" s="662" t="s">
        <v>7696</v>
      </c>
      <c r="F420" s="665"/>
      <c r="G420" s="665"/>
      <c r="H420" s="665"/>
      <c r="I420" s="665"/>
      <c r="J420" s="665"/>
      <c r="K420" s="665"/>
      <c r="L420" s="665"/>
      <c r="M420" s="665"/>
      <c r="N420" s="665">
        <v>6</v>
      </c>
      <c r="O420" s="665">
        <v>7524</v>
      </c>
      <c r="P420" s="678"/>
      <c r="Q420" s="666">
        <v>1254</v>
      </c>
    </row>
    <row r="421" spans="1:17" ht="14.4" customHeight="1" x14ac:dyDescent="0.3">
      <c r="A421" s="661" t="s">
        <v>580</v>
      </c>
      <c r="B421" s="662" t="s">
        <v>7119</v>
      </c>
      <c r="C421" s="662" t="s">
        <v>6953</v>
      </c>
      <c r="D421" s="662" t="s">
        <v>7697</v>
      </c>
      <c r="E421" s="662" t="s">
        <v>7698</v>
      </c>
      <c r="F421" s="665">
        <v>3</v>
      </c>
      <c r="G421" s="665">
        <v>41972.73</v>
      </c>
      <c r="H421" s="665">
        <v>1</v>
      </c>
      <c r="I421" s="665">
        <v>13990.910000000002</v>
      </c>
      <c r="J421" s="665">
        <v>1</v>
      </c>
      <c r="K421" s="665">
        <v>13990.91</v>
      </c>
      <c r="L421" s="665">
        <v>0.33333333333333331</v>
      </c>
      <c r="M421" s="665">
        <v>13990.91</v>
      </c>
      <c r="N421" s="665"/>
      <c r="O421" s="665"/>
      <c r="P421" s="678"/>
      <c r="Q421" s="666"/>
    </row>
    <row r="422" spans="1:17" ht="14.4" customHeight="1" x14ac:dyDescent="0.3">
      <c r="A422" s="661" t="s">
        <v>580</v>
      </c>
      <c r="B422" s="662" t="s">
        <v>7119</v>
      </c>
      <c r="C422" s="662" t="s">
        <v>6953</v>
      </c>
      <c r="D422" s="662" t="s">
        <v>7699</v>
      </c>
      <c r="E422" s="662" t="s">
        <v>7586</v>
      </c>
      <c r="F422" s="665">
        <v>1</v>
      </c>
      <c r="G422" s="665">
        <v>153.9</v>
      </c>
      <c r="H422" s="665">
        <v>1</v>
      </c>
      <c r="I422" s="665">
        <v>153.9</v>
      </c>
      <c r="J422" s="665"/>
      <c r="K422" s="665"/>
      <c r="L422" s="665"/>
      <c r="M422" s="665"/>
      <c r="N422" s="665">
        <v>1</v>
      </c>
      <c r="O422" s="665">
        <v>153.9</v>
      </c>
      <c r="P422" s="678">
        <v>1</v>
      </c>
      <c r="Q422" s="666">
        <v>153.9</v>
      </c>
    </row>
    <row r="423" spans="1:17" ht="14.4" customHeight="1" x14ac:dyDescent="0.3">
      <c r="A423" s="661" t="s">
        <v>580</v>
      </c>
      <c r="B423" s="662" t="s">
        <v>7119</v>
      </c>
      <c r="C423" s="662" t="s">
        <v>6953</v>
      </c>
      <c r="D423" s="662" t="s">
        <v>7700</v>
      </c>
      <c r="E423" s="662" t="s">
        <v>7701</v>
      </c>
      <c r="F423" s="665">
        <v>1</v>
      </c>
      <c r="G423" s="665">
        <v>8115.76</v>
      </c>
      <c r="H423" s="665">
        <v>1</v>
      </c>
      <c r="I423" s="665">
        <v>8115.76</v>
      </c>
      <c r="J423" s="665">
        <v>2</v>
      </c>
      <c r="K423" s="665">
        <v>16231.52</v>
      </c>
      <c r="L423" s="665">
        <v>2</v>
      </c>
      <c r="M423" s="665">
        <v>8115.76</v>
      </c>
      <c r="N423" s="665">
        <v>1</v>
      </c>
      <c r="O423" s="665">
        <v>8115.76</v>
      </c>
      <c r="P423" s="678">
        <v>1</v>
      </c>
      <c r="Q423" s="666">
        <v>8115.76</v>
      </c>
    </row>
    <row r="424" spans="1:17" ht="14.4" customHeight="1" x14ac:dyDescent="0.3">
      <c r="A424" s="661" t="s">
        <v>580</v>
      </c>
      <c r="B424" s="662" t="s">
        <v>7119</v>
      </c>
      <c r="C424" s="662" t="s">
        <v>6953</v>
      </c>
      <c r="D424" s="662" t="s">
        <v>7702</v>
      </c>
      <c r="E424" s="662" t="s">
        <v>7703</v>
      </c>
      <c r="F424" s="665">
        <v>11</v>
      </c>
      <c r="G424" s="665">
        <v>77497.2</v>
      </c>
      <c r="H424" s="665">
        <v>1</v>
      </c>
      <c r="I424" s="665">
        <v>7045.2</v>
      </c>
      <c r="J424" s="665">
        <v>27</v>
      </c>
      <c r="K424" s="665">
        <v>190220.40000000002</v>
      </c>
      <c r="L424" s="665">
        <v>2.454545454545455</v>
      </c>
      <c r="M424" s="665">
        <v>7045.2000000000007</v>
      </c>
      <c r="N424" s="665">
        <v>7</v>
      </c>
      <c r="O424" s="665">
        <v>49316.399999999994</v>
      </c>
      <c r="P424" s="678">
        <v>0.63636363636363635</v>
      </c>
      <c r="Q424" s="666">
        <v>7045.1999999999989</v>
      </c>
    </row>
    <row r="425" spans="1:17" ht="14.4" customHeight="1" x14ac:dyDescent="0.3">
      <c r="A425" s="661" t="s">
        <v>580</v>
      </c>
      <c r="B425" s="662" t="s">
        <v>7119</v>
      </c>
      <c r="C425" s="662" t="s">
        <v>6953</v>
      </c>
      <c r="D425" s="662" t="s">
        <v>7704</v>
      </c>
      <c r="E425" s="662" t="s">
        <v>7705</v>
      </c>
      <c r="F425" s="665">
        <v>142</v>
      </c>
      <c r="G425" s="665">
        <v>225496</v>
      </c>
      <c r="H425" s="665">
        <v>1</v>
      </c>
      <c r="I425" s="665">
        <v>1588</v>
      </c>
      <c r="J425" s="665">
        <v>138</v>
      </c>
      <c r="K425" s="665">
        <v>219144</v>
      </c>
      <c r="L425" s="665">
        <v>0.971830985915493</v>
      </c>
      <c r="M425" s="665">
        <v>1588</v>
      </c>
      <c r="N425" s="665">
        <v>151</v>
      </c>
      <c r="O425" s="665">
        <v>239788</v>
      </c>
      <c r="P425" s="678">
        <v>1.0633802816901408</v>
      </c>
      <c r="Q425" s="666">
        <v>1588</v>
      </c>
    </row>
    <row r="426" spans="1:17" ht="14.4" customHeight="1" x14ac:dyDescent="0.3">
      <c r="A426" s="661" t="s">
        <v>580</v>
      </c>
      <c r="B426" s="662" t="s">
        <v>7119</v>
      </c>
      <c r="C426" s="662" t="s">
        <v>6953</v>
      </c>
      <c r="D426" s="662" t="s">
        <v>7706</v>
      </c>
      <c r="E426" s="662" t="s">
        <v>7707</v>
      </c>
      <c r="F426" s="665">
        <v>222</v>
      </c>
      <c r="G426" s="665">
        <v>555888</v>
      </c>
      <c r="H426" s="665">
        <v>1</v>
      </c>
      <c r="I426" s="665">
        <v>2504</v>
      </c>
      <c r="J426" s="665">
        <v>236</v>
      </c>
      <c r="K426" s="665">
        <v>590944</v>
      </c>
      <c r="L426" s="665">
        <v>1.0630630630630631</v>
      </c>
      <c r="M426" s="665">
        <v>2504</v>
      </c>
      <c r="N426" s="665">
        <v>149</v>
      </c>
      <c r="O426" s="665">
        <v>373096</v>
      </c>
      <c r="P426" s="678">
        <v>0.6711711711711712</v>
      </c>
      <c r="Q426" s="666">
        <v>2504</v>
      </c>
    </row>
    <row r="427" spans="1:17" ht="14.4" customHeight="1" x14ac:dyDescent="0.3">
      <c r="A427" s="661" t="s">
        <v>580</v>
      </c>
      <c r="B427" s="662" t="s">
        <v>7119</v>
      </c>
      <c r="C427" s="662" t="s">
        <v>6953</v>
      </c>
      <c r="D427" s="662" t="s">
        <v>7708</v>
      </c>
      <c r="E427" s="662" t="s">
        <v>7709</v>
      </c>
      <c r="F427" s="665">
        <v>11</v>
      </c>
      <c r="G427" s="665">
        <v>241916.4</v>
      </c>
      <c r="H427" s="665">
        <v>1</v>
      </c>
      <c r="I427" s="665">
        <v>21992.399999999998</v>
      </c>
      <c r="J427" s="665">
        <v>13</v>
      </c>
      <c r="K427" s="665">
        <v>285901.19999999995</v>
      </c>
      <c r="L427" s="665">
        <v>1.1818181818181817</v>
      </c>
      <c r="M427" s="665">
        <v>21992.399999999998</v>
      </c>
      <c r="N427" s="665">
        <v>13</v>
      </c>
      <c r="O427" s="665">
        <v>285901.2</v>
      </c>
      <c r="P427" s="678">
        <v>1.1818181818181819</v>
      </c>
      <c r="Q427" s="666">
        <v>21992.400000000001</v>
      </c>
    </row>
    <row r="428" spans="1:17" ht="14.4" customHeight="1" x14ac:dyDescent="0.3">
      <c r="A428" s="661" t="s">
        <v>580</v>
      </c>
      <c r="B428" s="662" t="s">
        <v>7119</v>
      </c>
      <c r="C428" s="662" t="s">
        <v>6953</v>
      </c>
      <c r="D428" s="662" t="s">
        <v>7710</v>
      </c>
      <c r="E428" s="662" t="s">
        <v>7709</v>
      </c>
      <c r="F428" s="665">
        <v>14</v>
      </c>
      <c r="G428" s="665">
        <v>174237</v>
      </c>
      <c r="H428" s="665">
        <v>1</v>
      </c>
      <c r="I428" s="665">
        <v>12445.5</v>
      </c>
      <c r="J428" s="665">
        <v>13</v>
      </c>
      <c r="K428" s="665">
        <v>161791.5</v>
      </c>
      <c r="L428" s="665">
        <v>0.9285714285714286</v>
      </c>
      <c r="M428" s="665">
        <v>12445.5</v>
      </c>
      <c r="N428" s="665">
        <v>13</v>
      </c>
      <c r="O428" s="665">
        <v>161791.5</v>
      </c>
      <c r="P428" s="678">
        <v>0.9285714285714286</v>
      </c>
      <c r="Q428" s="666">
        <v>12445.5</v>
      </c>
    </row>
    <row r="429" spans="1:17" ht="14.4" customHeight="1" x14ac:dyDescent="0.3">
      <c r="A429" s="661" t="s">
        <v>580</v>
      </c>
      <c r="B429" s="662" t="s">
        <v>7119</v>
      </c>
      <c r="C429" s="662" t="s">
        <v>6953</v>
      </c>
      <c r="D429" s="662" t="s">
        <v>7711</v>
      </c>
      <c r="E429" s="662" t="s">
        <v>7709</v>
      </c>
      <c r="F429" s="665">
        <v>12</v>
      </c>
      <c r="G429" s="665">
        <v>63519.600000000006</v>
      </c>
      <c r="H429" s="665">
        <v>1</v>
      </c>
      <c r="I429" s="665">
        <v>5293.3</v>
      </c>
      <c r="J429" s="665">
        <v>13</v>
      </c>
      <c r="K429" s="665">
        <v>68812.899999999994</v>
      </c>
      <c r="L429" s="665">
        <v>1.083333333333333</v>
      </c>
      <c r="M429" s="665">
        <v>5293.2999999999993</v>
      </c>
      <c r="N429" s="665">
        <v>13</v>
      </c>
      <c r="O429" s="665">
        <v>68812.900000000009</v>
      </c>
      <c r="P429" s="678">
        <v>1.0833333333333335</v>
      </c>
      <c r="Q429" s="666">
        <v>5293.3000000000011</v>
      </c>
    </row>
    <row r="430" spans="1:17" ht="14.4" customHeight="1" x14ac:dyDescent="0.3">
      <c r="A430" s="661" t="s">
        <v>580</v>
      </c>
      <c r="B430" s="662" t="s">
        <v>7119</v>
      </c>
      <c r="C430" s="662" t="s">
        <v>6953</v>
      </c>
      <c r="D430" s="662" t="s">
        <v>7712</v>
      </c>
      <c r="E430" s="662" t="s">
        <v>7713</v>
      </c>
      <c r="F430" s="665">
        <v>5</v>
      </c>
      <c r="G430" s="665">
        <v>110370</v>
      </c>
      <c r="H430" s="665">
        <v>1</v>
      </c>
      <c r="I430" s="665">
        <v>22074</v>
      </c>
      <c r="J430" s="665">
        <v>8</v>
      </c>
      <c r="K430" s="665">
        <v>176592</v>
      </c>
      <c r="L430" s="665">
        <v>1.6</v>
      </c>
      <c r="M430" s="665">
        <v>22074</v>
      </c>
      <c r="N430" s="665">
        <v>4</v>
      </c>
      <c r="O430" s="665">
        <v>88296</v>
      </c>
      <c r="P430" s="678">
        <v>0.8</v>
      </c>
      <c r="Q430" s="666">
        <v>22074</v>
      </c>
    </row>
    <row r="431" spans="1:17" ht="14.4" customHeight="1" x14ac:dyDescent="0.3">
      <c r="A431" s="661" t="s">
        <v>580</v>
      </c>
      <c r="B431" s="662" t="s">
        <v>7119</v>
      </c>
      <c r="C431" s="662" t="s">
        <v>6953</v>
      </c>
      <c r="D431" s="662" t="s">
        <v>7714</v>
      </c>
      <c r="E431" s="662" t="s">
        <v>7403</v>
      </c>
      <c r="F431" s="665">
        <v>2</v>
      </c>
      <c r="G431" s="665">
        <v>4176.6000000000004</v>
      </c>
      <c r="H431" s="665">
        <v>1</v>
      </c>
      <c r="I431" s="665">
        <v>2088.3000000000002</v>
      </c>
      <c r="J431" s="665"/>
      <c r="K431" s="665"/>
      <c r="L431" s="665"/>
      <c r="M431" s="665"/>
      <c r="N431" s="665">
        <v>19</v>
      </c>
      <c r="O431" s="665">
        <v>39677.699999999997</v>
      </c>
      <c r="P431" s="678">
        <v>9.4999999999999982</v>
      </c>
      <c r="Q431" s="666">
        <v>2088.2999999999997</v>
      </c>
    </row>
    <row r="432" spans="1:17" ht="14.4" customHeight="1" x14ac:dyDescent="0.3">
      <c r="A432" s="661" t="s">
        <v>580</v>
      </c>
      <c r="B432" s="662" t="s">
        <v>7119</v>
      </c>
      <c r="C432" s="662" t="s">
        <v>6953</v>
      </c>
      <c r="D432" s="662" t="s">
        <v>7715</v>
      </c>
      <c r="E432" s="662" t="s">
        <v>7716</v>
      </c>
      <c r="F432" s="665">
        <v>1</v>
      </c>
      <c r="G432" s="665">
        <v>717.4</v>
      </c>
      <c r="H432" s="665">
        <v>1</v>
      </c>
      <c r="I432" s="665">
        <v>717.4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580</v>
      </c>
      <c r="B433" s="662" t="s">
        <v>7119</v>
      </c>
      <c r="C433" s="662" t="s">
        <v>6953</v>
      </c>
      <c r="D433" s="662" t="s">
        <v>7717</v>
      </c>
      <c r="E433" s="662" t="s">
        <v>7718</v>
      </c>
      <c r="F433" s="665">
        <v>1</v>
      </c>
      <c r="G433" s="665">
        <v>3662.61</v>
      </c>
      <c r="H433" s="665">
        <v>1</v>
      </c>
      <c r="I433" s="665">
        <v>3662.61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580</v>
      </c>
      <c r="B434" s="662" t="s">
        <v>7119</v>
      </c>
      <c r="C434" s="662" t="s">
        <v>6953</v>
      </c>
      <c r="D434" s="662" t="s">
        <v>7719</v>
      </c>
      <c r="E434" s="662" t="s">
        <v>7720</v>
      </c>
      <c r="F434" s="665"/>
      <c r="G434" s="665"/>
      <c r="H434" s="665"/>
      <c r="I434" s="665"/>
      <c r="J434" s="665">
        <v>1</v>
      </c>
      <c r="K434" s="665">
        <v>14966</v>
      </c>
      <c r="L434" s="665"/>
      <c r="M434" s="665">
        <v>14966</v>
      </c>
      <c r="N434" s="665">
        <v>5</v>
      </c>
      <c r="O434" s="665">
        <v>74830</v>
      </c>
      <c r="P434" s="678"/>
      <c r="Q434" s="666">
        <v>14966</v>
      </c>
    </row>
    <row r="435" spans="1:17" ht="14.4" customHeight="1" x14ac:dyDescent="0.3">
      <c r="A435" s="661" t="s">
        <v>580</v>
      </c>
      <c r="B435" s="662" t="s">
        <v>7119</v>
      </c>
      <c r="C435" s="662" t="s">
        <v>6953</v>
      </c>
      <c r="D435" s="662" t="s">
        <v>7721</v>
      </c>
      <c r="E435" s="662" t="s">
        <v>7722</v>
      </c>
      <c r="F435" s="665">
        <v>12</v>
      </c>
      <c r="G435" s="665">
        <v>80172</v>
      </c>
      <c r="H435" s="665">
        <v>1</v>
      </c>
      <c r="I435" s="665">
        <v>6681</v>
      </c>
      <c r="J435" s="665">
        <v>32</v>
      </c>
      <c r="K435" s="665">
        <v>213792</v>
      </c>
      <c r="L435" s="665">
        <v>2.6666666666666665</v>
      </c>
      <c r="M435" s="665">
        <v>6681</v>
      </c>
      <c r="N435" s="665">
        <v>85</v>
      </c>
      <c r="O435" s="665">
        <v>567885</v>
      </c>
      <c r="P435" s="678">
        <v>7.083333333333333</v>
      </c>
      <c r="Q435" s="666">
        <v>6681</v>
      </c>
    </row>
    <row r="436" spans="1:17" ht="14.4" customHeight="1" x14ac:dyDescent="0.3">
      <c r="A436" s="661" t="s">
        <v>580</v>
      </c>
      <c r="B436" s="662" t="s">
        <v>7119</v>
      </c>
      <c r="C436" s="662" t="s">
        <v>6953</v>
      </c>
      <c r="D436" s="662" t="s">
        <v>7723</v>
      </c>
      <c r="E436" s="662" t="s">
        <v>7724</v>
      </c>
      <c r="F436" s="665">
        <v>4</v>
      </c>
      <c r="G436" s="665">
        <v>40994.400000000001</v>
      </c>
      <c r="H436" s="665">
        <v>1</v>
      </c>
      <c r="I436" s="665">
        <v>10248.6</v>
      </c>
      <c r="J436" s="665">
        <v>12</v>
      </c>
      <c r="K436" s="665">
        <v>122983.2</v>
      </c>
      <c r="L436" s="665">
        <v>3</v>
      </c>
      <c r="M436" s="665">
        <v>10248.6</v>
      </c>
      <c r="N436" s="665">
        <v>17</v>
      </c>
      <c r="O436" s="665">
        <v>174226.2</v>
      </c>
      <c r="P436" s="678">
        <v>4.25</v>
      </c>
      <c r="Q436" s="666">
        <v>10248.6</v>
      </c>
    </row>
    <row r="437" spans="1:17" ht="14.4" customHeight="1" x14ac:dyDescent="0.3">
      <c r="A437" s="661" t="s">
        <v>580</v>
      </c>
      <c r="B437" s="662" t="s">
        <v>7119</v>
      </c>
      <c r="C437" s="662" t="s">
        <v>6953</v>
      </c>
      <c r="D437" s="662" t="s">
        <v>7725</v>
      </c>
      <c r="E437" s="662" t="s">
        <v>7726</v>
      </c>
      <c r="F437" s="665">
        <v>2</v>
      </c>
      <c r="G437" s="665">
        <v>13596</v>
      </c>
      <c r="H437" s="665">
        <v>1</v>
      </c>
      <c r="I437" s="665">
        <v>6798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580</v>
      </c>
      <c r="B438" s="662" t="s">
        <v>7119</v>
      </c>
      <c r="C438" s="662" t="s">
        <v>6953</v>
      </c>
      <c r="D438" s="662" t="s">
        <v>7727</v>
      </c>
      <c r="E438" s="662" t="s">
        <v>7728</v>
      </c>
      <c r="F438" s="665"/>
      <c r="G438" s="665"/>
      <c r="H438" s="665"/>
      <c r="I438" s="665"/>
      <c r="J438" s="665">
        <v>2</v>
      </c>
      <c r="K438" s="665">
        <v>5316</v>
      </c>
      <c r="L438" s="665"/>
      <c r="M438" s="665">
        <v>2658</v>
      </c>
      <c r="N438" s="665">
        <v>4</v>
      </c>
      <c r="O438" s="665">
        <v>10632</v>
      </c>
      <c r="P438" s="678"/>
      <c r="Q438" s="666">
        <v>2658</v>
      </c>
    </row>
    <row r="439" spans="1:17" ht="14.4" customHeight="1" x14ac:dyDescent="0.3">
      <c r="A439" s="661" t="s">
        <v>580</v>
      </c>
      <c r="B439" s="662" t="s">
        <v>7119</v>
      </c>
      <c r="C439" s="662" t="s">
        <v>6953</v>
      </c>
      <c r="D439" s="662" t="s">
        <v>7729</v>
      </c>
      <c r="E439" s="662" t="s">
        <v>7730</v>
      </c>
      <c r="F439" s="665">
        <v>2</v>
      </c>
      <c r="G439" s="665">
        <v>13076.42</v>
      </c>
      <c r="H439" s="665">
        <v>1</v>
      </c>
      <c r="I439" s="665">
        <v>6538.21</v>
      </c>
      <c r="J439" s="665">
        <v>2</v>
      </c>
      <c r="K439" s="665">
        <v>13076.42</v>
      </c>
      <c r="L439" s="665">
        <v>1</v>
      </c>
      <c r="M439" s="665">
        <v>6538.21</v>
      </c>
      <c r="N439" s="665"/>
      <c r="O439" s="665"/>
      <c r="P439" s="678"/>
      <c r="Q439" s="666"/>
    </row>
    <row r="440" spans="1:17" ht="14.4" customHeight="1" x14ac:dyDescent="0.3">
      <c r="A440" s="661" t="s">
        <v>580</v>
      </c>
      <c r="B440" s="662" t="s">
        <v>7119</v>
      </c>
      <c r="C440" s="662" t="s">
        <v>6953</v>
      </c>
      <c r="D440" s="662" t="s">
        <v>7731</v>
      </c>
      <c r="E440" s="662" t="s">
        <v>7732</v>
      </c>
      <c r="F440" s="665">
        <v>2</v>
      </c>
      <c r="G440" s="665">
        <v>62814</v>
      </c>
      <c r="H440" s="665">
        <v>1</v>
      </c>
      <c r="I440" s="665">
        <v>31407</v>
      </c>
      <c r="J440" s="665">
        <v>2</v>
      </c>
      <c r="K440" s="665">
        <v>62814</v>
      </c>
      <c r="L440" s="665">
        <v>1</v>
      </c>
      <c r="M440" s="665">
        <v>31407</v>
      </c>
      <c r="N440" s="665">
        <v>1</v>
      </c>
      <c r="O440" s="665">
        <v>31407</v>
      </c>
      <c r="P440" s="678">
        <v>0.5</v>
      </c>
      <c r="Q440" s="666">
        <v>31407</v>
      </c>
    </row>
    <row r="441" spans="1:17" ht="14.4" customHeight="1" x14ac:dyDescent="0.3">
      <c r="A441" s="661" t="s">
        <v>580</v>
      </c>
      <c r="B441" s="662" t="s">
        <v>7119</v>
      </c>
      <c r="C441" s="662" t="s">
        <v>6953</v>
      </c>
      <c r="D441" s="662" t="s">
        <v>7733</v>
      </c>
      <c r="E441" s="662" t="s">
        <v>7734</v>
      </c>
      <c r="F441" s="665">
        <v>2</v>
      </c>
      <c r="G441" s="665">
        <v>41247.279999999999</v>
      </c>
      <c r="H441" s="665">
        <v>1</v>
      </c>
      <c r="I441" s="665">
        <v>20623.64</v>
      </c>
      <c r="J441" s="665">
        <v>3</v>
      </c>
      <c r="K441" s="665">
        <v>61870.92</v>
      </c>
      <c r="L441" s="665">
        <v>1.5</v>
      </c>
      <c r="M441" s="665">
        <v>20623.64</v>
      </c>
      <c r="N441" s="665">
        <v>8</v>
      </c>
      <c r="O441" s="665">
        <v>164989.12</v>
      </c>
      <c r="P441" s="678">
        <v>4</v>
      </c>
      <c r="Q441" s="666">
        <v>20623.64</v>
      </c>
    </row>
    <row r="442" spans="1:17" ht="14.4" customHeight="1" x14ac:dyDescent="0.3">
      <c r="A442" s="661" t="s">
        <v>580</v>
      </c>
      <c r="B442" s="662" t="s">
        <v>7119</v>
      </c>
      <c r="C442" s="662" t="s">
        <v>6953</v>
      </c>
      <c r="D442" s="662" t="s">
        <v>7735</v>
      </c>
      <c r="E442" s="662" t="s">
        <v>7736</v>
      </c>
      <c r="F442" s="665">
        <v>5</v>
      </c>
      <c r="G442" s="665">
        <v>178104.25</v>
      </c>
      <c r="H442" s="665">
        <v>1</v>
      </c>
      <c r="I442" s="665">
        <v>35620.85</v>
      </c>
      <c r="J442" s="665">
        <v>11</v>
      </c>
      <c r="K442" s="665">
        <v>391829.35000000003</v>
      </c>
      <c r="L442" s="665">
        <v>2.2000000000000002</v>
      </c>
      <c r="M442" s="665">
        <v>35620.850000000006</v>
      </c>
      <c r="N442" s="665">
        <v>27</v>
      </c>
      <c r="O442" s="665">
        <v>961762.95</v>
      </c>
      <c r="P442" s="678">
        <v>5.3999999999999995</v>
      </c>
      <c r="Q442" s="666">
        <v>35620.85</v>
      </c>
    </row>
    <row r="443" spans="1:17" ht="14.4" customHeight="1" x14ac:dyDescent="0.3">
      <c r="A443" s="661" t="s">
        <v>580</v>
      </c>
      <c r="B443" s="662" t="s">
        <v>7119</v>
      </c>
      <c r="C443" s="662" t="s">
        <v>6953</v>
      </c>
      <c r="D443" s="662" t="s">
        <v>7737</v>
      </c>
      <c r="E443" s="662" t="s">
        <v>7738</v>
      </c>
      <c r="F443" s="665"/>
      <c r="G443" s="665"/>
      <c r="H443" s="665"/>
      <c r="I443" s="665"/>
      <c r="J443" s="665">
        <v>1</v>
      </c>
      <c r="K443" s="665">
        <v>552.9</v>
      </c>
      <c r="L443" s="665"/>
      <c r="M443" s="665">
        <v>552.9</v>
      </c>
      <c r="N443" s="665"/>
      <c r="O443" s="665"/>
      <c r="P443" s="678"/>
      <c r="Q443" s="666"/>
    </row>
    <row r="444" spans="1:17" ht="14.4" customHeight="1" x14ac:dyDescent="0.3">
      <c r="A444" s="661" t="s">
        <v>580</v>
      </c>
      <c r="B444" s="662" t="s">
        <v>7119</v>
      </c>
      <c r="C444" s="662" t="s">
        <v>6953</v>
      </c>
      <c r="D444" s="662" t="s">
        <v>7739</v>
      </c>
      <c r="E444" s="662" t="s">
        <v>7740</v>
      </c>
      <c r="F444" s="665">
        <v>1</v>
      </c>
      <c r="G444" s="665">
        <v>31132.52</v>
      </c>
      <c r="H444" s="665">
        <v>1</v>
      </c>
      <c r="I444" s="665">
        <v>31132.52</v>
      </c>
      <c r="J444" s="665">
        <v>2</v>
      </c>
      <c r="K444" s="665">
        <v>62265.04</v>
      </c>
      <c r="L444" s="665">
        <v>2</v>
      </c>
      <c r="M444" s="665">
        <v>31132.52</v>
      </c>
      <c r="N444" s="665">
        <v>1</v>
      </c>
      <c r="O444" s="665">
        <v>31132.52</v>
      </c>
      <c r="P444" s="678">
        <v>1</v>
      </c>
      <c r="Q444" s="666">
        <v>31132.52</v>
      </c>
    </row>
    <row r="445" spans="1:17" ht="14.4" customHeight="1" x14ac:dyDescent="0.3">
      <c r="A445" s="661" t="s">
        <v>580</v>
      </c>
      <c r="B445" s="662" t="s">
        <v>7119</v>
      </c>
      <c r="C445" s="662" t="s">
        <v>6953</v>
      </c>
      <c r="D445" s="662" t="s">
        <v>7741</v>
      </c>
      <c r="E445" s="662" t="s">
        <v>7740</v>
      </c>
      <c r="F445" s="665">
        <v>3</v>
      </c>
      <c r="G445" s="665">
        <v>72339.240000000005</v>
      </c>
      <c r="H445" s="665">
        <v>1</v>
      </c>
      <c r="I445" s="665">
        <v>24113.08</v>
      </c>
      <c r="J445" s="665">
        <v>5</v>
      </c>
      <c r="K445" s="665">
        <v>120565.40000000001</v>
      </c>
      <c r="L445" s="665">
        <v>1.6666666666666667</v>
      </c>
      <c r="M445" s="665">
        <v>24113.08</v>
      </c>
      <c r="N445" s="665"/>
      <c r="O445" s="665"/>
      <c r="P445" s="678"/>
      <c r="Q445" s="666"/>
    </row>
    <row r="446" spans="1:17" ht="14.4" customHeight="1" x14ac:dyDescent="0.3">
      <c r="A446" s="661" t="s">
        <v>580</v>
      </c>
      <c r="B446" s="662" t="s">
        <v>7119</v>
      </c>
      <c r="C446" s="662" t="s">
        <v>6953</v>
      </c>
      <c r="D446" s="662" t="s">
        <v>7742</v>
      </c>
      <c r="E446" s="662" t="s">
        <v>7743</v>
      </c>
      <c r="F446" s="665">
        <v>2</v>
      </c>
      <c r="G446" s="665">
        <v>47381.22</v>
      </c>
      <c r="H446" s="665">
        <v>1</v>
      </c>
      <c r="I446" s="665">
        <v>23690.61</v>
      </c>
      <c r="J446" s="665">
        <v>7</v>
      </c>
      <c r="K446" s="665">
        <v>165834.27000000002</v>
      </c>
      <c r="L446" s="665">
        <v>3.5000000000000004</v>
      </c>
      <c r="M446" s="665">
        <v>23690.610000000004</v>
      </c>
      <c r="N446" s="665">
        <v>2</v>
      </c>
      <c r="O446" s="665">
        <v>47381.22</v>
      </c>
      <c r="P446" s="678">
        <v>1</v>
      </c>
      <c r="Q446" s="666">
        <v>23690.61</v>
      </c>
    </row>
    <row r="447" spans="1:17" ht="14.4" customHeight="1" x14ac:dyDescent="0.3">
      <c r="A447" s="661" t="s">
        <v>580</v>
      </c>
      <c r="B447" s="662" t="s">
        <v>7119</v>
      </c>
      <c r="C447" s="662" t="s">
        <v>6953</v>
      </c>
      <c r="D447" s="662" t="s">
        <v>7744</v>
      </c>
      <c r="E447" s="662" t="s">
        <v>7745</v>
      </c>
      <c r="F447" s="665">
        <v>2</v>
      </c>
      <c r="G447" s="665">
        <v>25672.94</v>
      </c>
      <c r="H447" s="665">
        <v>1</v>
      </c>
      <c r="I447" s="665">
        <v>12836.47</v>
      </c>
      <c r="J447" s="665">
        <v>10</v>
      </c>
      <c r="K447" s="665">
        <v>128364.7</v>
      </c>
      <c r="L447" s="665">
        <v>5</v>
      </c>
      <c r="M447" s="665">
        <v>12836.47</v>
      </c>
      <c r="N447" s="665">
        <v>2</v>
      </c>
      <c r="O447" s="665">
        <v>25672.94</v>
      </c>
      <c r="P447" s="678">
        <v>1</v>
      </c>
      <c r="Q447" s="666">
        <v>12836.47</v>
      </c>
    </row>
    <row r="448" spans="1:17" ht="14.4" customHeight="1" x14ac:dyDescent="0.3">
      <c r="A448" s="661" t="s">
        <v>580</v>
      </c>
      <c r="B448" s="662" t="s">
        <v>7119</v>
      </c>
      <c r="C448" s="662" t="s">
        <v>6953</v>
      </c>
      <c r="D448" s="662" t="s">
        <v>7746</v>
      </c>
      <c r="E448" s="662" t="s">
        <v>7745</v>
      </c>
      <c r="F448" s="665">
        <v>4</v>
      </c>
      <c r="G448" s="665">
        <v>51345.88</v>
      </c>
      <c r="H448" s="665">
        <v>1</v>
      </c>
      <c r="I448" s="665">
        <v>12836.47</v>
      </c>
      <c r="J448" s="665">
        <v>4</v>
      </c>
      <c r="K448" s="665">
        <v>51345.88</v>
      </c>
      <c r="L448" s="665">
        <v>1</v>
      </c>
      <c r="M448" s="665">
        <v>12836.47</v>
      </c>
      <c r="N448" s="665"/>
      <c r="O448" s="665"/>
      <c r="P448" s="678"/>
      <c r="Q448" s="666"/>
    </row>
    <row r="449" spans="1:17" ht="14.4" customHeight="1" x14ac:dyDescent="0.3">
      <c r="A449" s="661" t="s">
        <v>580</v>
      </c>
      <c r="B449" s="662" t="s">
        <v>7119</v>
      </c>
      <c r="C449" s="662" t="s">
        <v>6953</v>
      </c>
      <c r="D449" s="662" t="s">
        <v>7747</v>
      </c>
      <c r="E449" s="662" t="s">
        <v>7743</v>
      </c>
      <c r="F449" s="665">
        <v>4</v>
      </c>
      <c r="G449" s="665">
        <v>66554.679999999993</v>
      </c>
      <c r="H449" s="665">
        <v>1</v>
      </c>
      <c r="I449" s="665">
        <v>16638.669999999998</v>
      </c>
      <c r="J449" s="665">
        <v>12</v>
      </c>
      <c r="K449" s="665">
        <v>199664.03999999998</v>
      </c>
      <c r="L449" s="665">
        <v>3</v>
      </c>
      <c r="M449" s="665">
        <v>16638.669999999998</v>
      </c>
      <c r="N449" s="665">
        <v>1</v>
      </c>
      <c r="O449" s="665">
        <v>16638.669999999998</v>
      </c>
      <c r="P449" s="678">
        <v>0.25</v>
      </c>
      <c r="Q449" s="666">
        <v>16638.669999999998</v>
      </c>
    </row>
    <row r="450" spans="1:17" ht="14.4" customHeight="1" x14ac:dyDescent="0.3">
      <c r="A450" s="661" t="s">
        <v>580</v>
      </c>
      <c r="B450" s="662" t="s">
        <v>7119</v>
      </c>
      <c r="C450" s="662" t="s">
        <v>6953</v>
      </c>
      <c r="D450" s="662" t="s">
        <v>7748</v>
      </c>
      <c r="E450" s="662" t="s">
        <v>7745</v>
      </c>
      <c r="F450" s="665">
        <v>2</v>
      </c>
      <c r="G450" s="665">
        <v>29832.62</v>
      </c>
      <c r="H450" s="665">
        <v>1</v>
      </c>
      <c r="I450" s="665">
        <v>14916.31</v>
      </c>
      <c r="J450" s="665">
        <v>2</v>
      </c>
      <c r="K450" s="665">
        <v>29832.62</v>
      </c>
      <c r="L450" s="665">
        <v>1</v>
      </c>
      <c r="M450" s="665">
        <v>14916.31</v>
      </c>
      <c r="N450" s="665"/>
      <c r="O450" s="665"/>
      <c r="P450" s="678"/>
      <c r="Q450" s="666"/>
    </row>
    <row r="451" spans="1:17" ht="14.4" customHeight="1" x14ac:dyDescent="0.3">
      <c r="A451" s="661" t="s">
        <v>580</v>
      </c>
      <c r="B451" s="662" t="s">
        <v>7119</v>
      </c>
      <c r="C451" s="662" t="s">
        <v>6953</v>
      </c>
      <c r="D451" s="662" t="s">
        <v>7749</v>
      </c>
      <c r="E451" s="662" t="s">
        <v>7745</v>
      </c>
      <c r="F451" s="665">
        <v>1</v>
      </c>
      <c r="G451" s="665">
        <v>12836.47</v>
      </c>
      <c r="H451" s="665">
        <v>1</v>
      </c>
      <c r="I451" s="665">
        <v>12836.47</v>
      </c>
      <c r="J451" s="665">
        <v>5</v>
      </c>
      <c r="K451" s="665">
        <v>64182.349999999991</v>
      </c>
      <c r="L451" s="665">
        <v>5</v>
      </c>
      <c r="M451" s="665">
        <v>12836.469999999998</v>
      </c>
      <c r="N451" s="665"/>
      <c r="O451" s="665"/>
      <c r="P451" s="678"/>
      <c r="Q451" s="666"/>
    </row>
    <row r="452" spans="1:17" ht="14.4" customHeight="1" x14ac:dyDescent="0.3">
      <c r="A452" s="661" t="s">
        <v>580</v>
      </c>
      <c r="B452" s="662" t="s">
        <v>7119</v>
      </c>
      <c r="C452" s="662" t="s">
        <v>6953</v>
      </c>
      <c r="D452" s="662" t="s">
        <v>7750</v>
      </c>
      <c r="E452" s="662" t="s">
        <v>7751</v>
      </c>
      <c r="F452" s="665">
        <v>1</v>
      </c>
      <c r="G452" s="665">
        <v>8949.9</v>
      </c>
      <c r="H452" s="665">
        <v>1</v>
      </c>
      <c r="I452" s="665">
        <v>8949.9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580</v>
      </c>
      <c r="B453" s="662" t="s">
        <v>7119</v>
      </c>
      <c r="C453" s="662" t="s">
        <v>6953</v>
      </c>
      <c r="D453" s="662" t="s">
        <v>7752</v>
      </c>
      <c r="E453" s="662" t="s">
        <v>7753</v>
      </c>
      <c r="F453" s="665">
        <v>1</v>
      </c>
      <c r="G453" s="665">
        <v>31190.959999999999</v>
      </c>
      <c r="H453" s="665">
        <v>1</v>
      </c>
      <c r="I453" s="665">
        <v>31190.959999999999</v>
      </c>
      <c r="J453" s="665"/>
      <c r="K453" s="665"/>
      <c r="L453" s="665"/>
      <c r="M453" s="665"/>
      <c r="N453" s="665">
        <v>1</v>
      </c>
      <c r="O453" s="665">
        <v>31190.959999999999</v>
      </c>
      <c r="P453" s="678">
        <v>1</v>
      </c>
      <c r="Q453" s="666">
        <v>31190.959999999999</v>
      </c>
    </row>
    <row r="454" spans="1:17" ht="14.4" customHeight="1" x14ac:dyDescent="0.3">
      <c r="A454" s="661" t="s">
        <v>580</v>
      </c>
      <c r="B454" s="662" t="s">
        <v>7119</v>
      </c>
      <c r="C454" s="662" t="s">
        <v>6953</v>
      </c>
      <c r="D454" s="662" t="s">
        <v>7754</v>
      </c>
      <c r="E454" s="662" t="s">
        <v>7755</v>
      </c>
      <c r="F454" s="665">
        <v>3</v>
      </c>
      <c r="G454" s="665">
        <v>43539.72</v>
      </c>
      <c r="H454" s="665">
        <v>1</v>
      </c>
      <c r="I454" s="665">
        <v>14513.24</v>
      </c>
      <c r="J454" s="665">
        <v>4</v>
      </c>
      <c r="K454" s="665">
        <v>58000</v>
      </c>
      <c r="L454" s="665">
        <v>1.3321169727320248</v>
      </c>
      <c r="M454" s="665">
        <v>14500</v>
      </c>
      <c r="N454" s="665"/>
      <c r="O454" s="665"/>
      <c r="P454" s="678"/>
      <c r="Q454" s="666"/>
    </row>
    <row r="455" spans="1:17" ht="14.4" customHeight="1" x14ac:dyDescent="0.3">
      <c r="A455" s="661" t="s">
        <v>580</v>
      </c>
      <c r="B455" s="662" t="s">
        <v>7119</v>
      </c>
      <c r="C455" s="662" t="s">
        <v>6953</v>
      </c>
      <c r="D455" s="662" t="s">
        <v>7756</v>
      </c>
      <c r="E455" s="662" t="s">
        <v>7757</v>
      </c>
      <c r="F455" s="665">
        <v>3</v>
      </c>
      <c r="G455" s="665">
        <v>77022.180000000008</v>
      </c>
      <c r="H455" s="665">
        <v>1</v>
      </c>
      <c r="I455" s="665">
        <v>25674.06</v>
      </c>
      <c r="J455" s="665">
        <v>4</v>
      </c>
      <c r="K455" s="665">
        <v>51348.12</v>
      </c>
      <c r="L455" s="665">
        <v>0.66666666666666663</v>
      </c>
      <c r="M455" s="665">
        <v>12837.03</v>
      </c>
      <c r="N455" s="665"/>
      <c r="O455" s="665"/>
      <c r="P455" s="678"/>
      <c r="Q455" s="666"/>
    </row>
    <row r="456" spans="1:17" ht="14.4" customHeight="1" x14ac:dyDescent="0.3">
      <c r="A456" s="661" t="s">
        <v>580</v>
      </c>
      <c r="B456" s="662" t="s">
        <v>7119</v>
      </c>
      <c r="C456" s="662" t="s">
        <v>6953</v>
      </c>
      <c r="D456" s="662" t="s">
        <v>7758</v>
      </c>
      <c r="E456" s="662" t="s">
        <v>7759</v>
      </c>
      <c r="F456" s="665">
        <v>3</v>
      </c>
      <c r="G456" s="665">
        <v>73744.649999999994</v>
      </c>
      <c r="H456" s="665">
        <v>1</v>
      </c>
      <c r="I456" s="665">
        <v>24581.55</v>
      </c>
      <c r="J456" s="665">
        <v>4</v>
      </c>
      <c r="K456" s="665">
        <v>49163.1</v>
      </c>
      <c r="L456" s="665">
        <v>0.66666666666666674</v>
      </c>
      <c r="M456" s="665">
        <v>12290.775</v>
      </c>
      <c r="N456" s="665"/>
      <c r="O456" s="665"/>
      <c r="P456" s="678"/>
      <c r="Q456" s="666"/>
    </row>
    <row r="457" spans="1:17" ht="14.4" customHeight="1" x14ac:dyDescent="0.3">
      <c r="A457" s="661" t="s">
        <v>580</v>
      </c>
      <c r="B457" s="662" t="s">
        <v>7119</v>
      </c>
      <c r="C457" s="662" t="s">
        <v>6953</v>
      </c>
      <c r="D457" s="662" t="s">
        <v>7760</v>
      </c>
      <c r="E457" s="662" t="s">
        <v>7761</v>
      </c>
      <c r="F457" s="665">
        <v>3</v>
      </c>
      <c r="G457" s="665">
        <v>21304.02</v>
      </c>
      <c r="H457" s="665">
        <v>1</v>
      </c>
      <c r="I457" s="665">
        <v>7101.34</v>
      </c>
      <c r="J457" s="665">
        <v>4</v>
      </c>
      <c r="K457" s="665">
        <v>14202.68</v>
      </c>
      <c r="L457" s="665">
        <v>0.66666666666666663</v>
      </c>
      <c r="M457" s="665">
        <v>3550.67</v>
      </c>
      <c r="N457" s="665"/>
      <c r="O457" s="665"/>
      <c r="P457" s="678"/>
      <c r="Q457" s="666"/>
    </row>
    <row r="458" spans="1:17" ht="14.4" customHeight="1" x14ac:dyDescent="0.3">
      <c r="A458" s="661" t="s">
        <v>580</v>
      </c>
      <c r="B458" s="662" t="s">
        <v>7119</v>
      </c>
      <c r="C458" s="662" t="s">
        <v>6953</v>
      </c>
      <c r="D458" s="662" t="s">
        <v>7762</v>
      </c>
      <c r="E458" s="662" t="s">
        <v>7763</v>
      </c>
      <c r="F458" s="665">
        <v>3</v>
      </c>
      <c r="G458" s="665">
        <v>58761.81</v>
      </c>
      <c r="H458" s="665">
        <v>1</v>
      </c>
      <c r="I458" s="665">
        <v>19587.27</v>
      </c>
      <c r="J458" s="665">
        <v>5</v>
      </c>
      <c r="K458" s="665">
        <v>97936.35</v>
      </c>
      <c r="L458" s="665">
        <v>1.6666666666666667</v>
      </c>
      <c r="M458" s="665">
        <v>19587.27</v>
      </c>
      <c r="N458" s="665"/>
      <c r="O458" s="665"/>
      <c r="P458" s="678"/>
      <c r="Q458" s="666"/>
    </row>
    <row r="459" spans="1:17" ht="14.4" customHeight="1" x14ac:dyDescent="0.3">
      <c r="A459" s="661" t="s">
        <v>580</v>
      </c>
      <c r="B459" s="662" t="s">
        <v>7119</v>
      </c>
      <c r="C459" s="662" t="s">
        <v>6953</v>
      </c>
      <c r="D459" s="662" t="s">
        <v>7764</v>
      </c>
      <c r="E459" s="662" t="s">
        <v>7765</v>
      </c>
      <c r="F459" s="665">
        <v>3</v>
      </c>
      <c r="G459" s="665">
        <v>27670.92</v>
      </c>
      <c r="H459" s="665">
        <v>1</v>
      </c>
      <c r="I459" s="665">
        <v>9223.64</v>
      </c>
      <c r="J459" s="665">
        <v>4</v>
      </c>
      <c r="K459" s="665">
        <v>36894.559999999998</v>
      </c>
      <c r="L459" s="665">
        <v>1.3333333333333333</v>
      </c>
      <c r="M459" s="665">
        <v>9223.64</v>
      </c>
      <c r="N459" s="665"/>
      <c r="O459" s="665"/>
      <c r="P459" s="678"/>
      <c r="Q459" s="666"/>
    </row>
    <row r="460" spans="1:17" ht="14.4" customHeight="1" x14ac:dyDescent="0.3">
      <c r="A460" s="661" t="s">
        <v>580</v>
      </c>
      <c r="B460" s="662" t="s">
        <v>7119</v>
      </c>
      <c r="C460" s="662" t="s">
        <v>6953</v>
      </c>
      <c r="D460" s="662" t="s">
        <v>7766</v>
      </c>
      <c r="E460" s="662" t="s">
        <v>7767</v>
      </c>
      <c r="F460" s="665">
        <v>1</v>
      </c>
      <c r="G460" s="665">
        <v>11607.27</v>
      </c>
      <c r="H460" s="665">
        <v>1</v>
      </c>
      <c r="I460" s="665">
        <v>11607.27</v>
      </c>
      <c r="J460" s="665">
        <v>4</v>
      </c>
      <c r="K460" s="665">
        <v>46429.08</v>
      </c>
      <c r="L460" s="665">
        <v>4</v>
      </c>
      <c r="M460" s="665">
        <v>11607.27</v>
      </c>
      <c r="N460" s="665">
        <v>2</v>
      </c>
      <c r="O460" s="665">
        <v>23214.54</v>
      </c>
      <c r="P460" s="678">
        <v>2</v>
      </c>
      <c r="Q460" s="666">
        <v>11607.27</v>
      </c>
    </row>
    <row r="461" spans="1:17" ht="14.4" customHeight="1" x14ac:dyDescent="0.3">
      <c r="A461" s="661" t="s">
        <v>580</v>
      </c>
      <c r="B461" s="662" t="s">
        <v>7119</v>
      </c>
      <c r="C461" s="662" t="s">
        <v>6953</v>
      </c>
      <c r="D461" s="662" t="s">
        <v>7768</v>
      </c>
      <c r="E461" s="662" t="s">
        <v>7769</v>
      </c>
      <c r="F461" s="665"/>
      <c r="G461" s="665"/>
      <c r="H461" s="665"/>
      <c r="I461" s="665"/>
      <c r="J461" s="665"/>
      <c r="K461" s="665"/>
      <c r="L461" s="665"/>
      <c r="M461" s="665"/>
      <c r="N461" s="665">
        <v>4</v>
      </c>
      <c r="O461" s="665">
        <v>46429.08</v>
      </c>
      <c r="P461" s="678"/>
      <c r="Q461" s="666">
        <v>11607.27</v>
      </c>
    </row>
    <row r="462" spans="1:17" ht="14.4" customHeight="1" x14ac:dyDescent="0.3">
      <c r="A462" s="661" t="s">
        <v>580</v>
      </c>
      <c r="B462" s="662" t="s">
        <v>7119</v>
      </c>
      <c r="C462" s="662" t="s">
        <v>6953</v>
      </c>
      <c r="D462" s="662" t="s">
        <v>7770</v>
      </c>
      <c r="E462" s="662" t="s">
        <v>7771</v>
      </c>
      <c r="F462" s="665">
        <v>25</v>
      </c>
      <c r="G462" s="665">
        <v>159550</v>
      </c>
      <c r="H462" s="665">
        <v>1</v>
      </c>
      <c r="I462" s="665">
        <v>6382</v>
      </c>
      <c r="J462" s="665">
        <v>19</v>
      </c>
      <c r="K462" s="665">
        <v>121258</v>
      </c>
      <c r="L462" s="665">
        <v>0.76</v>
      </c>
      <c r="M462" s="665">
        <v>6382</v>
      </c>
      <c r="N462" s="665">
        <v>9</v>
      </c>
      <c r="O462" s="665">
        <v>57438</v>
      </c>
      <c r="P462" s="678">
        <v>0.36</v>
      </c>
      <c r="Q462" s="666">
        <v>6382</v>
      </c>
    </row>
    <row r="463" spans="1:17" ht="14.4" customHeight="1" x14ac:dyDescent="0.3">
      <c r="A463" s="661" t="s">
        <v>580</v>
      </c>
      <c r="B463" s="662" t="s">
        <v>7119</v>
      </c>
      <c r="C463" s="662" t="s">
        <v>6953</v>
      </c>
      <c r="D463" s="662" t="s">
        <v>7772</v>
      </c>
      <c r="E463" s="662" t="s">
        <v>7581</v>
      </c>
      <c r="F463" s="665">
        <v>4</v>
      </c>
      <c r="G463" s="665">
        <v>583.6</v>
      </c>
      <c r="H463" s="665">
        <v>1</v>
      </c>
      <c r="I463" s="665">
        <v>145.9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580</v>
      </c>
      <c r="B464" s="662" t="s">
        <v>7119</v>
      </c>
      <c r="C464" s="662" t="s">
        <v>6953</v>
      </c>
      <c r="D464" s="662" t="s">
        <v>7773</v>
      </c>
      <c r="E464" s="662" t="s">
        <v>7774</v>
      </c>
      <c r="F464" s="665">
        <v>9</v>
      </c>
      <c r="G464" s="665">
        <v>7007.4</v>
      </c>
      <c r="H464" s="665">
        <v>1</v>
      </c>
      <c r="I464" s="665">
        <v>778.59999999999991</v>
      </c>
      <c r="J464" s="665">
        <v>18</v>
      </c>
      <c r="K464" s="665">
        <v>14014.8</v>
      </c>
      <c r="L464" s="665">
        <v>2</v>
      </c>
      <c r="M464" s="665">
        <v>778.59999999999991</v>
      </c>
      <c r="N464" s="665">
        <v>20</v>
      </c>
      <c r="O464" s="665">
        <v>15572.000000000002</v>
      </c>
      <c r="P464" s="678">
        <v>2.2222222222222228</v>
      </c>
      <c r="Q464" s="666">
        <v>778.60000000000014</v>
      </c>
    </row>
    <row r="465" spans="1:17" ht="14.4" customHeight="1" x14ac:dyDescent="0.3">
      <c r="A465" s="661" t="s">
        <v>580</v>
      </c>
      <c r="B465" s="662" t="s">
        <v>7119</v>
      </c>
      <c r="C465" s="662" t="s">
        <v>6953</v>
      </c>
      <c r="D465" s="662" t="s">
        <v>7775</v>
      </c>
      <c r="E465" s="662" t="s">
        <v>7776</v>
      </c>
      <c r="F465" s="665">
        <v>1</v>
      </c>
      <c r="G465" s="665">
        <v>64169.67</v>
      </c>
      <c r="H465" s="665">
        <v>1</v>
      </c>
      <c r="I465" s="665">
        <v>64169.67</v>
      </c>
      <c r="J465" s="665">
        <v>6</v>
      </c>
      <c r="K465" s="665">
        <v>385018.01999999996</v>
      </c>
      <c r="L465" s="665">
        <v>5.9999999999999991</v>
      </c>
      <c r="M465" s="665">
        <v>64169.669999999991</v>
      </c>
      <c r="N465" s="665">
        <v>1</v>
      </c>
      <c r="O465" s="665">
        <v>64169.67</v>
      </c>
      <c r="P465" s="678">
        <v>1</v>
      </c>
      <c r="Q465" s="666">
        <v>64169.67</v>
      </c>
    </row>
    <row r="466" spans="1:17" ht="14.4" customHeight="1" x14ac:dyDescent="0.3">
      <c r="A466" s="661" t="s">
        <v>580</v>
      </c>
      <c r="B466" s="662" t="s">
        <v>7119</v>
      </c>
      <c r="C466" s="662" t="s">
        <v>6953</v>
      </c>
      <c r="D466" s="662" t="s">
        <v>7777</v>
      </c>
      <c r="E466" s="662" t="s">
        <v>7776</v>
      </c>
      <c r="F466" s="665">
        <v>1</v>
      </c>
      <c r="G466" s="665">
        <v>53474.71</v>
      </c>
      <c r="H466" s="665">
        <v>1</v>
      </c>
      <c r="I466" s="665">
        <v>53474.71</v>
      </c>
      <c r="J466" s="665">
        <v>5</v>
      </c>
      <c r="K466" s="665">
        <v>267373.55</v>
      </c>
      <c r="L466" s="665">
        <v>5</v>
      </c>
      <c r="M466" s="665">
        <v>53474.71</v>
      </c>
      <c r="N466" s="665">
        <v>1</v>
      </c>
      <c r="O466" s="665">
        <v>53474.71</v>
      </c>
      <c r="P466" s="678">
        <v>1</v>
      </c>
      <c r="Q466" s="666">
        <v>53474.71</v>
      </c>
    </row>
    <row r="467" spans="1:17" ht="14.4" customHeight="1" x14ac:dyDescent="0.3">
      <c r="A467" s="661" t="s">
        <v>580</v>
      </c>
      <c r="B467" s="662" t="s">
        <v>7119</v>
      </c>
      <c r="C467" s="662" t="s">
        <v>6953</v>
      </c>
      <c r="D467" s="662" t="s">
        <v>7778</v>
      </c>
      <c r="E467" s="662"/>
      <c r="F467" s="665">
        <v>1</v>
      </c>
      <c r="G467" s="665">
        <v>15950.67</v>
      </c>
      <c r="H467" s="665">
        <v>1</v>
      </c>
      <c r="I467" s="665">
        <v>15950.67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580</v>
      </c>
      <c r="B468" s="662" t="s">
        <v>7119</v>
      </c>
      <c r="C468" s="662" t="s">
        <v>6953</v>
      </c>
      <c r="D468" s="662" t="s">
        <v>7779</v>
      </c>
      <c r="E468" s="662" t="s">
        <v>7780</v>
      </c>
      <c r="F468" s="665">
        <v>4</v>
      </c>
      <c r="G468" s="665">
        <v>13621.96</v>
      </c>
      <c r="H468" s="665">
        <v>1</v>
      </c>
      <c r="I468" s="665">
        <v>3405.49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580</v>
      </c>
      <c r="B469" s="662" t="s">
        <v>7119</v>
      </c>
      <c r="C469" s="662" t="s">
        <v>6953</v>
      </c>
      <c r="D469" s="662" t="s">
        <v>7781</v>
      </c>
      <c r="E469" s="662" t="s">
        <v>7782</v>
      </c>
      <c r="F469" s="665">
        <v>4</v>
      </c>
      <c r="G469" s="665">
        <v>77734.399999999994</v>
      </c>
      <c r="H469" s="665">
        <v>1</v>
      </c>
      <c r="I469" s="665">
        <v>19433.599999999999</v>
      </c>
      <c r="J469" s="665"/>
      <c r="K469" s="665"/>
      <c r="L469" s="665"/>
      <c r="M469" s="665"/>
      <c r="N469" s="665">
        <v>1</v>
      </c>
      <c r="O469" s="665">
        <v>19433.599999999999</v>
      </c>
      <c r="P469" s="678">
        <v>0.25</v>
      </c>
      <c r="Q469" s="666">
        <v>19433.599999999999</v>
      </c>
    </row>
    <row r="470" spans="1:17" ht="14.4" customHeight="1" x14ac:dyDescent="0.3">
      <c r="A470" s="661" t="s">
        <v>580</v>
      </c>
      <c r="B470" s="662" t="s">
        <v>7119</v>
      </c>
      <c r="C470" s="662" t="s">
        <v>6953</v>
      </c>
      <c r="D470" s="662" t="s">
        <v>7783</v>
      </c>
      <c r="E470" s="662" t="s">
        <v>7784</v>
      </c>
      <c r="F470" s="665">
        <v>394</v>
      </c>
      <c r="G470" s="665">
        <v>751752</v>
      </c>
      <c r="H470" s="665">
        <v>1</v>
      </c>
      <c r="I470" s="665">
        <v>1908</v>
      </c>
      <c r="J470" s="665">
        <v>410</v>
      </c>
      <c r="K470" s="665">
        <v>778464</v>
      </c>
      <c r="L470" s="665">
        <v>1.0355329949238579</v>
      </c>
      <c r="M470" s="665">
        <v>1898.6926829268293</v>
      </c>
      <c r="N470" s="665">
        <v>436</v>
      </c>
      <c r="O470" s="665">
        <v>831888</v>
      </c>
      <c r="P470" s="678">
        <v>1.1065989847715736</v>
      </c>
      <c r="Q470" s="666">
        <v>1908</v>
      </c>
    </row>
    <row r="471" spans="1:17" ht="14.4" customHeight="1" x14ac:dyDescent="0.3">
      <c r="A471" s="661" t="s">
        <v>580</v>
      </c>
      <c r="B471" s="662" t="s">
        <v>7119</v>
      </c>
      <c r="C471" s="662" t="s">
        <v>6953</v>
      </c>
      <c r="D471" s="662" t="s">
        <v>7785</v>
      </c>
      <c r="E471" s="662" t="s">
        <v>7786</v>
      </c>
      <c r="F471" s="665">
        <v>3</v>
      </c>
      <c r="G471" s="665">
        <v>16515</v>
      </c>
      <c r="H471" s="665">
        <v>1</v>
      </c>
      <c r="I471" s="665">
        <v>5505</v>
      </c>
      <c r="J471" s="665">
        <v>3</v>
      </c>
      <c r="K471" s="665">
        <v>16515</v>
      </c>
      <c r="L471" s="665">
        <v>1</v>
      </c>
      <c r="M471" s="665">
        <v>5505</v>
      </c>
      <c r="N471" s="665"/>
      <c r="O471" s="665"/>
      <c r="P471" s="678"/>
      <c r="Q471" s="666"/>
    </row>
    <row r="472" spans="1:17" ht="14.4" customHeight="1" x14ac:dyDescent="0.3">
      <c r="A472" s="661" t="s">
        <v>580</v>
      </c>
      <c r="B472" s="662" t="s">
        <v>7119</v>
      </c>
      <c r="C472" s="662" t="s">
        <v>6953</v>
      </c>
      <c r="D472" s="662" t="s">
        <v>7787</v>
      </c>
      <c r="E472" s="662" t="s">
        <v>7788</v>
      </c>
      <c r="F472" s="665">
        <v>1</v>
      </c>
      <c r="G472" s="665">
        <v>1872</v>
      </c>
      <c r="H472" s="665">
        <v>1</v>
      </c>
      <c r="I472" s="665">
        <v>1872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580</v>
      </c>
      <c r="B473" s="662" t="s">
        <v>7119</v>
      </c>
      <c r="C473" s="662" t="s">
        <v>6953</v>
      </c>
      <c r="D473" s="662" t="s">
        <v>7789</v>
      </c>
      <c r="E473" s="662" t="s">
        <v>7790</v>
      </c>
      <c r="F473" s="665"/>
      <c r="G473" s="665"/>
      <c r="H473" s="665"/>
      <c r="I473" s="665"/>
      <c r="J473" s="665">
        <v>1</v>
      </c>
      <c r="K473" s="665">
        <v>1562.8</v>
      </c>
      <c r="L473" s="665"/>
      <c r="M473" s="665">
        <v>1562.8</v>
      </c>
      <c r="N473" s="665">
        <v>1</v>
      </c>
      <c r="O473" s="665">
        <v>1562.8</v>
      </c>
      <c r="P473" s="678"/>
      <c r="Q473" s="666">
        <v>1562.8</v>
      </c>
    </row>
    <row r="474" spans="1:17" ht="14.4" customHeight="1" x14ac:dyDescent="0.3">
      <c r="A474" s="661" t="s">
        <v>580</v>
      </c>
      <c r="B474" s="662" t="s">
        <v>7119</v>
      </c>
      <c r="C474" s="662" t="s">
        <v>6953</v>
      </c>
      <c r="D474" s="662" t="s">
        <v>7791</v>
      </c>
      <c r="E474" s="662" t="s">
        <v>7792</v>
      </c>
      <c r="F474" s="665"/>
      <c r="G474" s="665"/>
      <c r="H474" s="665"/>
      <c r="I474" s="665"/>
      <c r="J474" s="665">
        <v>2</v>
      </c>
      <c r="K474" s="665">
        <v>15262</v>
      </c>
      <c r="L474" s="665"/>
      <c r="M474" s="665">
        <v>7631</v>
      </c>
      <c r="N474" s="665">
        <v>2</v>
      </c>
      <c r="O474" s="665">
        <v>15262</v>
      </c>
      <c r="P474" s="678"/>
      <c r="Q474" s="666">
        <v>7631</v>
      </c>
    </row>
    <row r="475" spans="1:17" ht="14.4" customHeight="1" x14ac:dyDescent="0.3">
      <c r="A475" s="661" t="s">
        <v>580</v>
      </c>
      <c r="B475" s="662" t="s">
        <v>7119</v>
      </c>
      <c r="C475" s="662" t="s">
        <v>6953</v>
      </c>
      <c r="D475" s="662" t="s">
        <v>7793</v>
      </c>
      <c r="E475" s="662" t="s">
        <v>7481</v>
      </c>
      <c r="F475" s="665"/>
      <c r="G475" s="665"/>
      <c r="H475" s="665"/>
      <c r="I475" s="665"/>
      <c r="J475" s="665">
        <v>2</v>
      </c>
      <c r="K475" s="665">
        <v>1911.06</v>
      </c>
      <c r="L475" s="665"/>
      <c r="M475" s="665">
        <v>955.53</v>
      </c>
      <c r="N475" s="665"/>
      <c r="O475" s="665"/>
      <c r="P475" s="678"/>
      <c r="Q475" s="666"/>
    </row>
    <row r="476" spans="1:17" ht="14.4" customHeight="1" x14ac:dyDescent="0.3">
      <c r="A476" s="661" t="s">
        <v>580</v>
      </c>
      <c r="B476" s="662" t="s">
        <v>7119</v>
      </c>
      <c r="C476" s="662" t="s">
        <v>6953</v>
      </c>
      <c r="D476" s="662" t="s">
        <v>7794</v>
      </c>
      <c r="E476" s="662" t="s">
        <v>7795</v>
      </c>
      <c r="F476" s="665">
        <v>1</v>
      </c>
      <c r="G476" s="665">
        <v>31922.07</v>
      </c>
      <c r="H476" s="665">
        <v>1</v>
      </c>
      <c r="I476" s="665">
        <v>31922.07</v>
      </c>
      <c r="J476" s="665">
        <v>3</v>
      </c>
      <c r="K476" s="665">
        <v>95766.209999999992</v>
      </c>
      <c r="L476" s="665">
        <v>2.9999999999999996</v>
      </c>
      <c r="M476" s="665">
        <v>31922.069999999996</v>
      </c>
      <c r="N476" s="665"/>
      <c r="O476" s="665"/>
      <c r="P476" s="678"/>
      <c r="Q476" s="666"/>
    </row>
    <row r="477" spans="1:17" ht="14.4" customHeight="1" x14ac:dyDescent="0.3">
      <c r="A477" s="661" t="s">
        <v>580</v>
      </c>
      <c r="B477" s="662" t="s">
        <v>7119</v>
      </c>
      <c r="C477" s="662" t="s">
        <v>6953</v>
      </c>
      <c r="D477" s="662" t="s">
        <v>7796</v>
      </c>
      <c r="E477" s="662" t="s">
        <v>7345</v>
      </c>
      <c r="F477" s="665">
        <v>1</v>
      </c>
      <c r="G477" s="665">
        <v>3443</v>
      </c>
      <c r="H477" s="665">
        <v>1</v>
      </c>
      <c r="I477" s="665">
        <v>3443</v>
      </c>
      <c r="J477" s="665">
        <v>1</v>
      </c>
      <c r="K477" s="665">
        <v>3443</v>
      </c>
      <c r="L477" s="665">
        <v>1</v>
      </c>
      <c r="M477" s="665">
        <v>3443</v>
      </c>
      <c r="N477" s="665"/>
      <c r="O477" s="665"/>
      <c r="P477" s="678"/>
      <c r="Q477" s="666"/>
    </row>
    <row r="478" spans="1:17" ht="14.4" customHeight="1" x14ac:dyDescent="0.3">
      <c r="A478" s="661" t="s">
        <v>580</v>
      </c>
      <c r="B478" s="662" t="s">
        <v>7119</v>
      </c>
      <c r="C478" s="662" t="s">
        <v>6953</v>
      </c>
      <c r="D478" s="662" t="s">
        <v>7797</v>
      </c>
      <c r="E478" s="662" t="s">
        <v>7798</v>
      </c>
      <c r="F478" s="665"/>
      <c r="G478" s="665"/>
      <c r="H478" s="665"/>
      <c r="I478" s="665"/>
      <c r="J478" s="665">
        <v>1</v>
      </c>
      <c r="K478" s="665">
        <v>11607.27</v>
      </c>
      <c r="L478" s="665"/>
      <c r="M478" s="665">
        <v>11607.27</v>
      </c>
      <c r="N478" s="665"/>
      <c r="O478" s="665"/>
      <c r="P478" s="678"/>
      <c r="Q478" s="666"/>
    </row>
    <row r="479" spans="1:17" ht="14.4" customHeight="1" x14ac:dyDescent="0.3">
      <c r="A479" s="661" t="s">
        <v>580</v>
      </c>
      <c r="B479" s="662" t="s">
        <v>7119</v>
      </c>
      <c r="C479" s="662" t="s">
        <v>6953</v>
      </c>
      <c r="D479" s="662" t="s">
        <v>7799</v>
      </c>
      <c r="E479" s="662" t="s">
        <v>7800</v>
      </c>
      <c r="F479" s="665"/>
      <c r="G479" s="665"/>
      <c r="H479" s="665"/>
      <c r="I479" s="665"/>
      <c r="J479" s="665">
        <v>1</v>
      </c>
      <c r="K479" s="665">
        <v>318</v>
      </c>
      <c r="L479" s="665"/>
      <c r="M479" s="665">
        <v>318</v>
      </c>
      <c r="N479" s="665"/>
      <c r="O479" s="665"/>
      <c r="P479" s="678"/>
      <c r="Q479" s="666"/>
    </row>
    <row r="480" spans="1:17" ht="14.4" customHeight="1" x14ac:dyDescent="0.3">
      <c r="A480" s="661" t="s">
        <v>580</v>
      </c>
      <c r="B480" s="662" t="s">
        <v>7119</v>
      </c>
      <c r="C480" s="662" t="s">
        <v>6953</v>
      </c>
      <c r="D480" s="662" t="s">
        <v>7801</v>
      </c>
      <c r="E480" s="662" t="s">
        <v>7399</v>
      </c>
      <c r="F480" s="665"/>
      <c r="G480" s="665"/>
      <c r="H480" s="665"/>
      <c r="I480" s="665"/>
      <c r="J480" s="665">
        <v>1</v>
      </c>
      <c r="K480" s="665">
        <v>8487.82</v>
      </c>
      <c r="L480" s="665"/>
      <c r="M480" s="665">
        <v>8487.82</v>
      </c>
      <c r="N480" s="665">
        <v>3</v>
      </c>
      <c r="O480" s="665">
        <v>25463.46</v>
      </c>
      <c r="P480" s="678"/>
      <c r="Q480" s="666">
        <v>8487.82</v>
      </c>
    </row>
    <row r="481" spans="1:17" ht="14.4" customHeight="1" x14ac:dyDescent="0.3">
      <c r="A481" s="661" t="s">
        <v>580</v>
      </c>
      <c r="B481" s="662" t="s">
        <v>7119</v>
      </c>
      <c r="C481" s="662" t="s">
        <v>6953</v>
      </c>
      <c r="D481" s="662" t="s">
        <v>7802</v>
      </c>
      <c r="E481" s="662" t="s">
        <v>7803</v>
      </c>
      <c r="F481" s="665"/>
      <c r="G481" s="665"/>
      <c r="H481" s="665"/>
      <c r="I481" s="665"/>
      <c r="J481" s="665">
        <v>1</v>
      </c>
      <c r="K481" s="665">
        <v>16247.77</v>
      </c>
      <c r="L481" s="665"/>
      <c r="M481" s="665">
        <v>16247.77</v>
      </c>
      <c r="N481" s="665"/>
      <c r="O481" s="665"/>
      <c r="P481" s="678"/>
      <c r="Q481" s="666"/>
    </row>
    <row r="482" spans="1:17" ht="14.4" customHeight="1" x14ac:dyDescent="0.3">
      <c r="A482" s="661" t="s">
        <v>580</v>
      </c>
      <c r="B482" s="662" t="s">
        <v>7119</v>
      </c>
      <c r="C482" s="662" t="s">
        <v>6953</v>
      </c>
      <c r="D482" s="662" t="s">
        <v>7804</v>
      </c>
      <c r="E482" s="662" t="s">
        <v>7448</v>
      </c>
      <c r="F482" s="665">
        <v>1</v>
      </c>
      <c r="G482" s="665">
        <v>3203.4</v>
      </c>
      <c r="H482" s="665">
        <v>1</v>
      </c>
      <c r="I482" s="665">
        <v>3203.4</v>
      </c>
      <c r="J482" s="665"/>
      <c r="K482" s="665"/>
      <c r="L482" s="665"/>
      <c r="M482" s="665"/>
      <c r="N482" s="665">
        <v>2</v>
      </c>
      <c r="O482" s="665">
        <v>6406.8</v>
      </c>
      <c r="P482" s="678">
        <v>2</v>
      </c>
      <c r="Q482" s="666">
        <v>3203.4</v>
      </c>
    </row>
    <row r="483" spans="1:17" ht="14.4" customHeight="1" x14ac:dyDescent="0.3">
      <c r="A483" s="661" t="s">
        <v>580</v>
      </c>
      <c r="B483" s="662" t="s">
        <v>7119</v>
      </c>
      <c r="C483" s="662" t="s">
        <v>6953</v>
      </c>
      <c r="D483" s="662" t="s">
        <v>7805</v>
      </c>
      <c r="E483" s="662" t="s">
        <v>7806</v>
      </c>
      <c r="F483" s="665">
        <v>1</v>
      </c>
      <c r="G483" s="665">
        <v>1681.5</v>
      </c>
      <c r="H483" s="665">
        <v>1</v>
      </c>
      <c r="I483" s="665">
        <v>1681.5</v>
      </c>
      <c r="J483" s="665"/>
      <c r="K483" s="665"/>
      <c r="L483" s="665"/>
      <c r="M483" s="665"/>
      <c r="N483" s="665">
        <v>1</v>
      </c>
      <c r="O483" s="665">
        <v>1681.5</v>
      </c>
      <c r="P483" s="678">
        <v>1</v>
      </c>
      <c r="Q483" s="666">
        <v>1681.5</v>
      </c>
    </row>
    <row r="484" spans="1:17" ht="14.4" customHeight="1" x14ac:dyDescent="0.3">
      <c r="A484" s="661" t="s">
        <v>580</v>
      </c>
      <c r="B484" s="662" t="s">
        <v>7119</v>
      </c>
      <c r="C484" s="662" t="s">
        <v>6953</v>
      </c>
      <c r="D484" s="662" t="s">
        <v>7807</v>
      </c>
      <c r="E484" s="662" t="s">
        <v>7734</v>
      </c>
      <c r="F484" s="665">
        <v>1</v>
      </c>
      <c r="G484" s="665">
        <v>14405.45</v>
      </c>
      <c r="H484" s="665">
        <v>1</v>
      </c>
      <c r="I484" s="665">
        <v>14405.45</v>
      </c>
      <c r="J484" s="665"/>
      <c r="K484" s="665"/>
      <c r="L484" s="665"/>
      <c r="M484" s="665"/>
      <c r="N484" s="665">
        <v>2</v>
      </c>
      <c r="O484" s="665">
        <v>28810.9</v>
      </c>
      <c r="P484" s="678">
        <v>2</v>
      </c>
      <c r="Q484" s="666">
        <v>14405.45</v>
      </c>
    </row>
    <row r="485" spans="1:17" ht="14.4" customHeight="1" x14ac:dyDescent="0.3">
      <c r="A485" s="661" t="s">
        <v>580</v>
      </c>
      <c r="B485" s="662" t="s">
        <v>7119</v>
      </c>
      <c r="C485" s="662" t="s">
        <v>6953</v>
      </c>
      <c r="D485" s="662" t="s">
        <v>7808</v>
      </c>
      <c r="E485" s="662" t="s">
        <v>7809</v>
      </c>
      <c r="F485" s="665"/>
      <c r="G485" s="665"/>
      <c r="H485" s="665"/>
      <c r="I485" s="665"/>
      <c r="J485" s="665">
        <v>2</v>
      </c>
      <c r="K485" s="665">
        <v>1126</v>
      </c>
      <c r="L485" s="665"/>
      <c r="M485" s="665">
        <v>563</v>
      </c>
      <c r="N485" s="665">
        <v>1</v>
      </c>
      <c r="O485" s="665">
        <v>563</v>
      </c>
      <c r="P485" s="678"/>
      <c r="Q485" s="666">
        <v>563</v>
      </c>
    </row>
    <row r="486" spans="1:17" ht="14.4" customHeight="1" x14ac:dyDescent="0.3">
      <c r="A486" s="661" t="s">
        <v>580</v>
      </c>
      <c r="B486" s="662" t="s">
        <v>7119</v>
      </c>
      <c r="C486" s="662" t="s">
        <v>6953</v>
      </c>
      <c r="D486" s="662" t="s">
        <v>7810</v>
      </c>
      <c r="E486" s="662" t="s">
        <v>7478</v>
      </c>
      <c r="F486" s="665"/>
      <c r="G486" s="665"/>
      <c r="H486" s="665"/>
      <c r="I486" s="665"/>
      <c r="J486" s="665">
        <v>3</v>
      </c>
      <c r="K486" s="665">
        <v>1775.28</v>
      </c>
      <c r="L486" s="665"/>
      <c r="M486" s="665">
        <v>591.76</v>
      </c>
      <c r="N486" s="665"/>
      <c r="O486" s="665"/>
      <c r="P486" s="678"/>
      <c r="Q486" s="666"/>
    </row>
    <row r="487" spans="1:17" ht="14.4" customHeight="1" x14ac:dyDescent="0.3">
      <c r="A487" s="661" t="s">
        <v>580</v>
      </c>
      <c r="B487" s="662" t="s">
        <v>7119</v>
      </c>
      <c r="C487" s="662" t="s">
        <v>6953</v>
      </c>
      <c r="D487" s="662" t="s">
        <v>7811</v>
      </c>
      <c r="E487" s="662" t="s">
        <v>7776</v>
      </c>
      <c r="F487" s="665"/>
      <c r="G487" s="665"/>
      <c r="H487" s="665"/>
      <c r="I487" s="665"/>
      <c r="J487" s="665">
        <v>9</v>
      </c>
      <c r="K487" s="665">
        <v>197459.28</v>
      </c>
      <c r="L487" s="665"/>
      <c r="M487" s="665">
        <v>21939.919999999998</v>
      </c>
      <c r="N487" s="665">
        <v>2</v>
      </c>
      <c r="O487" s="665">
        <v>43879.839999999997</v>
      </c>
      <c r="P487" s="678"/>
      <c r="Q487" s="666">
        <v>21939.919999999998</v>
      </c>
    </row>
    <row r="488" spans="1:17" ht="14.4" customHeight="1" x14ac:dyDescent="0.3">
      <c r="A488" s="661" t="s">
        <v>580</v>
      </c>
      <c r="B488" s="662" t="s">
        <v>7119</v>
      </c>
      <c r="C488" s="662" t="s">
        <v>6953</v>
      </c>
      <c r="D488" s="662" t="s">
        <v>7812</v>
      </c>
      <c r="E488" s="662" t="s">
        <v>7813</v>
      </c>
      <c r="F488" s="665"/>
      <c r="G488" s="665"/>
      <c r="H488" s="665"/>
      <c r="I488" s="665"/>
      <c r="J488" s="665">
        <v>1</v>
      </c>
      <c r="K488" s="665">
        <v>13899</v>
      </c>
      <c r="L488" s="665"/>
      <c r="M488" s="665">
        <v>13899</v>
      </c>
      <c r="N488" s="665"/>
      <c r="O488" s="665"/>
      <c r="P488" s="678"/>
      <c r="Q488" s="666"/>
    </row>
    <row r="489" spans="1:17" ht="14.4" customHeight="1" x14ac:dyDescent="0.3">
      <c r="A489" s="661" t="s">
        <v>580</v>
      </c>
      <c r="B489" s="662" t="s">
        <v>7119</v>
      </c>
      <c r="C489" s="662" t="s">
        <v>6953</v>
      </c>
      <c r="D489" s="662" t="s">
        <v>7814</v>
      </c>
      <c r="E489" s="662" t="s">
        <v>7815</v>
      </c>
      <c r="F489" s="665"/>
      <c r="G489" s="665"/>
      <c r="H489" s="665"/>
      <c r="I489" s="665"/>
      <c r="J489" s="665">
        <v>1</v>
      </c>
      <c r="K489" s="665">
        <v>1379</v>
      </c>
      <c r="L489" s="665"/>
      <c r="M489" s="665">
        <v>1379</v>
      </c>
      <c r="N489" s="665"/>
      <c r="O489" s="665"/>
      <c r="P489" s="678"/>
      <c r="Q489" s="666"/>
    </row>
    <row r="490" spans="1:17" ht="14.4" customHeight="1" x14ac:dyDescent="0.3">
      <c r="A490" s="661" t="s">
        <v>580</v>
      </c>
      <c r="B490" s="662" t="s">
        <v>7119</v>
      </c>
      <c r="C490" s="662" t="s">
        <v>6953</v>
      </c>
      <c r="D490" s="662" t="s">
        <v>7816</v>
      </c>
      <c r="E490" s="662" t="s">
        <v>7817</v>
      </c>
      <c r="F490" s="665">
        <v>10</v>
      </c>
      <c r="G490" s="665">
        <v>147600</v>
      </c>
      <c r="H490" s="665">
        <v>1</v>
      </c>
      <c r="I490" s="665">
        <v>14760</v>
      </c>
      <c r="J490" s="665">
        <v>10</v>
      </c>
      <c r="K490" s="665">
        <v>147600</v>
      </c>
      <c r="L490" s="665">
        <v>1</v>
      </c>
      <c r="M490" s="665">
        <v>14760</v>
      </c>
      <c r="N490" s="665">
        <v>24</v>
      </c>
      <c r="O490" s="665">
        <v>354240</v>
      </c>
      <c r="P490" s="678">
        <v>2.4</v>
      </c>
      <c r="Q490" s="666">
        <v>14760</v>
      </c>
    </row>
    <row r="491" spans="1:17" ht="14.4" customHeight="1" x14ac:dyDescent="0.3">
      <c r="A491" s="661" t="s">
        <v>580</v>
      </c>
      <c r="B491" s="662" t="s">
        <v>7119</v>
      </c>
      <c r="C491" s="662" t="s">
        <v>6953</v>
      </c>
      <c r="D491" s="662" t="s">
        <v>7818</v>
      </c>
      <c r="E491" s="662" t="s">
        <v>7819</v>
      </c>
      <c r="F491" s="665">
        <v>4</v>
      </c>
      <c r="G491" s="665">
        <v>11592.36</v>
      </c>
      <c r="H491" s="665">
        <v>1</v>
      </c>
      <c r="I491" s="665">
        <v>2898.09</v>
      </c>
      <c r="J491" s="665">
        <v>1</v>
      </c>
      <c r="K491" s="665">
        <v>2898.09</v>
      </c>
      <c r="L491" s="665">
        <v>0.25</v>
      </c>
      <c r="M491" s="665">
        <v>2898.09</v>
      </c>
      <c r="N491" s="665">
        <v>1</v>
      </c>
      <c r="O491" s="665">
        <v>2811.15</v>
      </c>
      <c r="P491" s="678">
        <v>0.24250023291202136</v>
      </c>
      <c r="Q491" s="666">
        <v>2811.15</v>
      </c>
    </row>
    <row r="492" spans="1:17" ht="14.4" customHeight="1" x14ac:dyDescent="0.3">
      <c r="A492" s="661" t="s">
        <v>580</v>
      </c>
      <c r="B492" s="662" t="s">
        <v>7119</v>
      </c>
      <c r="C492" s="662" t="s">
        <v>6953</v>
      </c>
      <c r="D492" s="662" t="s">
        <v>7820</v>
      </c>
      <c r="E492" s="662" t="s">
        <v>7821</v>
      </c>
      <c r="F492" s="665"/>
      <c r="G492" s="665"/>
      <c r="H492" s="665"/>
      <c r="I492" s="665"/>
      <c r="J492" s="665">
        <v>1</v>
      </c>
      <c r="K492" s="665">
        <v>17800</v>
      </c>
      <c r="L492" s="665"/>
      <c r="M492" s="665">
        <v>17800</v>
      </c>
      <c r="N492" s="665"/>
      <c r="O492" s="665"/>
      <c r="P492" s="678"/>
      <c r="Q492" s="666"/>
    </row>
    <row r="493" spans="1:17" ht="14.4" customHeight="1" x14ac:dyDescent="0.3">
      <c r="A493" s="661" t="s">
        <v>580</v>
      </c>
      <c r="B493" s="662" t="s">
        <v>7119</v>
      </c>
      <c r="C493" s="662" t="s">
        <v>6953</v>
      </c>
      <c r="D493" s="662" t="s">
        <v>7822</v>
      </c>
      <c r="E493" s="662" t="s">
        <v>7823</v>
      </c>
      <c r="F493" s="665"/>
      <c r="G493" s="665"/>
      <c r="H493" s="665"/>
      <c r="I493" s="665"/>
      <c r="J493" s="665">
        <v>2</v>
      </c>
      <c r="K493" s="665">
        <v>18240</v>
      </c>
      <c r="L493" s="665"/>
      <c r="M493" s="665">
        <v>9120</v>
      </c>
      <c r="N493" s="665">
        <v>1</v>
      </c>
      <c r="O493" s="665">
        <v>9120</v>
      </c>
      <c r="P493" s="678"/>
      <c r="Q493" s="666">
        <v>9120</v>
      </c>
    </row>
    <row r="494" spans="1:17" ht="14.4" customHeight="1" x14ac:dyDescent="0.3">
      <c r="A494" s="661" t="s">
        <v>580</v>
      </c>
      <c r="B494" s="662" t="s">
        <v>7119</v>
      </c>
      <c r="C494" s="662" t="s">
        <v>6953</v>
      </c>
      <c r="D494" s="662" t="s">
        <v>7824</v>
      </c>
      <c r="E494" s="662" t="s">
        <v>7825</v>
      </c>
      <c r="F494" s="665"/>
      <c r="G494" s="665"/>
      <c r="H494" s="665"/>
      <c r="I494" s="665"/>
      <c r="J494" s="665">
        <v>1</v>
      </c>
      <c r="K494" s="665">
        <v>2469.6</v>
      </c>
      <c r="L494" s="665"/>
      <c r="M494" s="665">
        <v>2469.6</v>
      </c>
      <c r="N494" s="665"/>
      <c r="O494" s="665"/>
      <c r="P494" s="678"/>
      <c r="Q494" s="666"/>
    </row>
    <row r="495" spans="1:17" ht="14.4" customHeight="1" x14ac:dyDescent="0.3">
      <c r="A495" s="661" t="s">
        <v>580</v>
      </c>
      <c r="B495" s="662" t="s">
        <v>7119</v>
      </c>
      <c r="C495" s="662" t="s">
        <v>6953</v>
      </c>
      <c r="D495" s="662" t="s">
        <v>7826</v>
      </c>
      <c r="E495" s="662" t="s">
        <v>7827</v>
      </c>
      <c r="F495" s="665"/>
      <c r="G495" s="665"/>
      <c r="H495" s="665"/>
      <c r="I495" s="665"/>
      <c r="J495" s="665">
        <v>3</v>
      </c>
      <c r="K495" s="665">
        <v>2240.1</v>
      </c>
      <c r="L495" s="665"/>
      <c r="M495" s="665">
        <v>746.69999999999993</v>
      </c>
      <c r="N495" s="665"/>
      <c r="O495" s="665"/>
      <c r="P495" s="678"/>
      <c r="Q495" s="666"/>
    </row>
    <row r="496" spans="1:17" ht="14.4" customHeight="1" x14ac:dyDescent="0.3">
      <c r="A496" s="661" t="s">
        <v>580</v>
      </c>
      <c r="B496" s="662" t="s">
        <v>7119</v>
      </c>
      <c r="C496" s="662" t="s">
        <v>6953</v>
      </c>
      <c r="D496" s="662" t="s">
        <v>7828</v>
      </c>
      <c r="E496" s="662" t="s">
        <v>7664</v>
      </c>
      <c r="F496" s="665"/>
      <c r="G496" s="665"/>
      <c r="H496" s="665"/>
      <c r="I496" s="665"/>
      <c r="J496" s="665">
        <v>1</v>
      </c>
      <c r="K496" s="665">
        <v>30776.89</v>
      </c>
      <c r="L496" s="665"/>
      <c r="M496" s="665">
        <v>30776.89</v>
      </c>
      <c r="N496" s="665"/>
      <c r="O496" s="665"/>
      <c r="P496" s="678"/>
      <c r="Q496" s="666"/>
    </row>
    <row r="497" spans="1:17" ht="14.4" customHeight="1" x14ac:dyDescent="0.3">
      <c r="A497" s="661" t="s">
        <v>580</v>
      </c>
      <c r="B497" s="662" t="s">
        <v>7119</v>
      </c>
      <c r="C497" s="662" t="s">
        <v>6953</v>
      </c>
      <c r="D497" s="662" t="s">
        <v>7829</v>
      </c>
      <c r="E497" s="662" t="s">
        <v>7406</v>
      </c>
      <c r="F497" s="665">
        <v>1</v>
      </c>
      <c r="G497" s="665">
        <v>226.8</v>
      </c>
      <c r="H497" s="665">
        <v>1</v>
      </c>
      <c r="I497" s="665">
        <v>226.8</v>
      </c>
      <c r="J497" s="665">
        <v>2</v>
      </c>
      <c r="K497" s="665">
        <v>453.6</v>
      </c>
      <c r="L497" s="665">
        <v>2</v>
      </c>
      <c r="M497" s="665">
        <v>226.8</v>
      </c>
      <c r="N497" s="665">
        <v>1</v>
      </c>
      <c r="O497" s="665">
        <v>226.8</v>
      </c>
      <c r="P497" s="678">
        <v>1</v>
      </c>
      <c r="Q497" s="666">
        <v>226.8</v>
      </c>
    </row>
    <row r="498" spans="1:17" ht="14.4" customHeight="1" x14ac:dyDescent="0.3">
      <c r="A498" s="661" t="s">
        <v>580</v>
      </c>
      <c r="B498" s="662" t="s">
        <v>7119</v>
      </c>
      <c r="C498" s="662" t="s">
        <v>6953</v>
      </c>
      <c r="D498" s="662" t="s">
        <v>7830</v>
      </c>
      <c r="E498" s="662" t="s">
        <v>7831</v>
      </c>
      <c r="F498" s="665"/>
      <c r="G498" s="665"/>
      <c r="H498" s="665"/>
      <c r="I498" s="665"/>
      <c r="J498" s="665">
        <v>1</v>
      </c>
      <c r="K498" s="665">
        <v>25590</v>
      </c>
      <c r="L498" s="665"/>
      <c r="M498" s="665">
        <v>25590</v>
      </c>
      <c r="N498" s="665">
        <v>1</v>
      </c>
      <c r="O498" s="665">
        <v>25590</v>
      </c>
      <c r="P498" s="678"/>
      <c r="Q498" s="666">
        <v>25590</v>
      </c>
    </row>
    <row r="499" spans="1:17" ht="14.4" customHeight="1" x14ac:dyDescent="0.3">
      <c r="A499" s="661" t="s">
        <v>580</v>
      </c>
      <c r="B499" s="662" t="s">
        <v>7119</v>
      </c>
      <c r="C499" s="662" t="s">
        <v>6953</v>
      </c>
      <c r="D499" s="662" t="s">
        <v>7832</v>
      </c>
      <c r="E499" s="662" t="s">
        <v>7403</v>
      </c>
      <c r="F499" s="665">
        <v>3</v>
      </c>
      <c r="G499" s="665">
        <v>6156</v>
      </c>
      <c r="H499" s="665">
        <v>1</v>
      </c>
      <c r="I499" s="665">
        <v>2052</v>
      </c>
      <c r="J499" s="665">
        <v>10</v>
      </c>
      <c r="K499" s="665">
        <v>20520</v>
      </c>
      <c r="L499" s="665">
        <v>3.3333333333333335</v>
      </c>
      <c r="M499" s="665">
        <v>2052</v>
      </c>
      <c r="N499" s="665">
        <v>3</v>
      </c>
      <c r="O499" s="665">
        <v>6156</v>
      </c>
      <c r="P499" s="678">
        <v>1</v>
      </c>
      <c r="Q499" s="666">
        <v>2052</v>
      </c>
    </row>
    <row r="500" spans="1:17" ht="14.4" customHeight="1" x14ac:dyDescent="0.3">
      <c r="A500" s="661" t="s">
        <v>580</v>
      </c>
      <c r="B500" s="662" t="s">
        <v>7119</v>
      </c>
      <c r="C500" s="662" t="s">
        <v>6953</v>
      </c>
      <c r="D500" s="662" t="s">
        <v>7833</v>
      </c>
      <c r="E500" s="662" t="s">
        <v>7834</v>
      </c>
      <c r="F500" s="665">
        <v>10</v>
      </c>
      <c r="G500" s="665">
        <v>10550.2</v>
      </c>
      <c r="H500" s="665">
        <v>1</v>
      </c>
      <c r="I500" s="665">
        <v>1055.02</v>
      </c>
      <c r="J500" s="665"/>
      <c r="K500" s="665"/>
      <c r="L500" s="665"/>
      <c r="M500" s="665"/>
      <c r="N500" s="665">
        <v>24</v>
      </c>
      <c r="O500" s="665">
        <v>25320.48</v>
      </c>
      <c r="P500" s="678">
        <v>2.4</v>
      </c>
      <c r="Q500" s="666">
        <v>1055.02</v>
      </c>
    </row>
    <row r="501" spans="1:17" ht="14.4" customHeight="1" x14ac:dyDescent="0.3">
      <c r="A501" s="661" t="s">
        <v>580</v>
      </c>
      <c r="B501" s="662" t="s">
        <v>7119</v>
      </c>
      <c r="C501" s="662" t="s">
        <v>6953</v>
      </c>
      <c r="D501" s="662" t="s">
        <v>7835</v>
      </c>
      <c r="E501" s="662" t="s">
        <v>7836</v>
      </c>
      <c r="F501" s="665"/>
      <c r="G501" s="665"/>
      <c r="H501" s="665"/>
      <c r="I501" s="665"/>
      <c r="J501" s="665">
        <v>9</v>
      </c>
      <c r="K501" s="665">
        <v>11193.75</v>
      </c>
      <c r="L501" s="665"/>
      <c r="M501" s="665">
        <v>1243.75</v>
      </c>
      <c r="N501" s="665"/>
      <c r="O501" s="665"/>
      <c r="P501" s="678"/>
      <c r="Q501" s="666"/>
    </row>
    <row r="502" spans="1:17" ht="14.4" customHeight="1" x14ac:dyDescent="0.3">
      <c r="A502" s="661" t="s">
        <v>580</v>
      </c>
      <c r="B502" s="662" t="s">
        <v>7119</v>
      </c>
      <c r="C502" s="662" t="s">
        <v>6953</v>
      </c>
      <c r="D502" s="662" t="s">
        <v>7837</v>
      </c>
      <c r="E502" s="662" t="s">
        <v>7838</v>
      </c>
      <c r="F502" s="665"/>
      <c r="G502" s="665"/>
      <c r="H502" s="665"/>
      <c r="I502" s="665"/>
      <c r="J502" s="665">
        <v>3</v>
      </c>
      <c r="K502" s="665">
        <v>3637.65</v>
      </c>
      <c r="L502" s="665"/>
      <c r="M502" s="665">
        <v>1212.55</v>
      </c>
      <c r="N502" s="665">
        <v>21</v>
      </c>
      <c r="O502" s="665">
        <v>25463.55</v>
      </c>
      <c r="P502" s="678"/>
      <c r="Q502" s="666">
        <v>1212.55</v>
      </c>
    </row>
    <row r="503" spans="1:17" ht="14.4" customHeight="1" x14ac:dyDescent="0.3">
      <c r="A503" s="661" t="s">
        <v>580</v>
      </c>
      <c r="B503" s="662" t="s">
        <v>7119</v>
      </c>
      <c r="C503" s="662" t="s">
        <v>6953</v>
      </c>
      <c r="D503" s="662" t="s">
        <v>7839</v>
      </c>
      <c r="E503" s="662" t="s">
        <v>7840</v>
      </c>
      <c r="F503" s="665"/>
      <c r="G503" s="665"/>
      <c r="H503" s="665"/>
      <c r="I503" s="665"/>
      <c r="J503" s="665">
        <v>1</v>
      </c>
      <c r="K503" s="665">
        <v>11774.13</v>
      </c>
      <c r="L503" s="665"/>
      <c r="M503" s="665">
        <v>11774.13</v>
      </c>
      <c r="N503" s="665"/>
      <c r="O503" s="665"/>
      <c r="P503" s="678"/>
      <c r="Q503" s="666"/>
    </row>
    <row r="504" spans="1:17" ht="14.4" customHeight="1" x14ac:dyDescent="0.3">
      <c r="A504" s="661" t="s">
        <v>580</v>
      </c>
      <c r="B504" s="662" t="s">
        <v>7119</v>
      </c>
      <c r="C504" s="662" t="s">
        <v>6953</v>
      </c>
      <c r="D504" s="662" t="s">
        <v>7841</v>
      </c>
      <c r="E504" s="662" t="s">
        <v>7842</v>
      </c>
      <c r="F504" s="665"/>
      <c r="G504" s="665"/>
      <c r="H504" s="665"/>
      <c r="I504" s="665"/>
      <c r="J504" s="665">
        <v>3</v>
      </c>
      <c r="K504" s="665">
        <v>27645</v>
      </c>
      <c r="L504" s="665"/>
      <c r="M504" s="665">
        <v>9215</v>
      </c>
      <c r="N504" s="665">
        <v>6</v>
      </c>
      <c r="O504" s="665">
        <v>55290</v>
      </c>
      <c r="P504" s="678"/>
      <c r="Q504" s="666">
        <v>9215</v>
      </c>
    </row>
    <row r="505" spans="1:17" ht="14.4" customHeight="1" x14ac:dyDescent="0.3">
      <c r="A505" s="661" t="s">
        <v>580</v>
      </c>
      <c r="B505" s="662" t="s">
        <v>7119</v>
      </c>
      <c r="C505" s="662" t="s">
        <v>6953</v>
      </c>
      <c r="D505" s="662" t="s">
        <v>7843</v>
      </c>
      <c r="E505" s="662" t="s">
        <v>7844</v>
      </c>
      <c r="F505" s="665"/>
      <c r="G505" s="665"/>
      <c r="H505" s="665"/>
      <c r="I505" s="665"/>
      <c r="J505" s="665">
        <v>2</v>
      </c>
      <c r="K505" s="665">
        <v>52942</v>
      </c>
      <c r="L505" s="665"/>
      <c r="M505" s="665">
        <v>26471</v>
      </c>
      <c r="N505" s="665">
        <v>5</v>
      </c>
      <c r="O505" s="665">
        <v>132355</v>
      </c>
      <c r="P505" s="678"/>
      <c r="Q505" s="666">
        <v>26471</v>
      </c>
    </row>
    <row r="506" spans="1:17" ht="14.4" customHeight="1" x14ac:dyDescent="0.3">
      <c r="A506" s="661" t="s">
        <v>580</v>
      </c>
      <c r="B506" s="662" t="s">
        <v>7119</v>
      </c>
      <c r="C506" s="662" t="s">
        <v>6953</v>
      </c>
      <c r="D506" s="662" t="s">
        <v>7845</v>
      </c>
      <c r="E506" s="662" t="s">
        <v>7846</v>
      </c>
      <c r="F506" s="665">
        <v>1</v>
      </c>
      <c r="G506" s="665">
        <v>45352.31</v>
      </c>
      <c r="H506" s="665">
        <v>1</v>
      </c>
      <c r="I506" s="665">
        <v>45352.31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580</v>
      </c>
      <c r="B507" s="662" t="s">
        <v>7119</v>
      </c>
      <c r="C507" s="662" t="s">
        <v>6953</v>
      </c>
      <c r="D507" s="662" t="s">
        <v>7847</v>
      </c>
      <c r="E507" s="662" t="s">
        <v>7848</v>
      </c>
      <c r="F507" s="665">
        <v>1</v>
      </c>
      <c r="G507" s="665">
        <v>34467.379999999997</v>
      </c>
      <c r="H507" s="665">
        <v>1</v>
      </c>
      <c r="I507" s="665">
        <v>34467.379999999997</v>
      </c>
      <c r="J507" s="665">
        <v>1</v>
      </c>
      <c r="K507" s="665">
        <v>34467.379999999997</v>
      </c>
      <c r="L507" s="665">
        <v>1</v>
      </c>
      <c r="M507" s="665">
        <v>34467.379999999997</v>
      </c>
      <c r="N507" s="665"/>
      <c r="O507" s="665"/>
      <c r="P507" s="678"/>
      <c r="Q507" s="666"/>
    </row>
    <row r="508" spans="1:17" ht="14.4" customHeight="1" x14ac:dyDescent="0.3">
      <c r="A508" s="661" t="s">
        <v>580</v>
      </c>
      <c r="B508" s="662" t="s">
        <v>7119</v>
      </c>
      <c r="C508" s="662" t="s">
        <v>6953</v>
      </c>
      <c r="D508" s="662" t="s">
        <v>7849</v>
      </c>
      <c r="E508" s="662" t="s">
        <v>7848</v>
      </c>
      <c r="F508" s="665">
        <v>1</v>
      </c>
      <c r="G508" s="665">
        <v>20316.87</v>
      </c>
      <c r="H508" s="665">
        <v>1</v>
      </c>
      <c r="I508" s="665">
        <v>20316.87</v>
      </c>
      <c r="J508" s="665">
        <v>1</v>
      </c>
      <c r="K508" s="665">
        <v>20316.87</v>
      </c>
      <c r="L508" s="665">
        <v>1</v>
      </c>
      <c r="M508" s="665">
        <v>20316.87</v>
      </c>
      <c r="N508" s="665"/>
      <c r="O508" s="665"/>
      <c r="P508" s="678"/>
      <c r="Q508" s="666"/>
    </row>
    <row r="509" spans="1:17" ht="14.4" customHeight="1" x14ac:dyDescent="0.3">
      <c r="A509" s="661" t="s">
        <v>580</v>
      </c>
      <c r="B509" s="662" t="s">
        <v>7119</v>
      </c>
      <c r="C509" s="662" t="s">
        <v>6953</v>
      </c>
      <c r="D509" s="662" t="s">
        <v>7850</v>
      </c>
      <c r="E509" s="662" t="s">
        <v>7851</v>
      </c>
      <c r="F509" s="665"/>
      <c r="G509" s="665"/>
      <c r="H509" s="665"/>
      <c r="I509" s="665"/>
      <c r="J509" s="665">
        <v>1</v>
      </c>
      <c r="K509" s="665">
        <v>5531.38</v>
      </c>
      <c r="L509" s="665"/>
      <c r="M509" s="665">
        <v>5531.38</v>
      </c>
      <c r="N509" s="665"/>
      <c r="O509" s="665"/>
      <c r="P509" s="678"/>
      <c r="Q509" s="666"/>
    </row>
    <row r="510" spans="1:17" ht="14.4" customHeight="1" x14ac:dyDescent="0.3">
      <c r="A510" s="661" t="s">
        <v>580</v>
      </c>
      <c r="B510" s="662" t="s">
        <v>7119</v>
      </c>
      <c r="C510" s="662" t="s">
        <v>6953</v>
      </c>
      <c r="D510" s="662" t="s">
        <v>7852</v>
      </c>
      <c r="E510" s="662" t="s">
        <v>7853</v>
      </c>
      <c r="F510" s="665"/>
      <c r="G510" s="665"/>
      <c r="H510" s="665"/>
      <c r="I510" s="665"/>
      <c r="J510" s="665">
        <v>2</v>
      </c>
      <c r="K510" s="665">
        <v>2719.42</v>
      </c>
      <c r="L510" s="665"/>
      <c r="M510" s="665">
        <v>1359.71</v>
      </c>
      <c r="N510" s="665">
        <v>28</v>
      </c>
      <c r="O510" s="665">
        <v>38071.879999999997</v>
      </c>
      <c r="P510" s="678"/>
      <c r="Q510" s="666">
        <v>1359.7099999999998</v>
      </c>
    </row>
    <row r="511" spans="1:17" ht="14.4" customHeight="1" x14ac:dyDescent="0.3">
      <c r="A511" s="661" t="s">
        <v>580</v>
      </c>
      <c r="B511" s="662" t="s">
        <v>7119</v>
      </c>
      <c r="C511" s="662" t="s">
        <v>6953</v>
      </c>
      <c r="D511" s="662" t="s">
        <v>7854</v>
      </c>
      <c r="E511" s="662" t="s">
        <v>7855</v>
      </c>
      <c r="F511" s="665"/>
      <c r="G511" s="665"/>
      <c r="H511" s="665"/>
      <c r="I511" s="665"/>
      <c r="J511" s="665">
        <v>4</v>
      </c>
      <c r="K511" s="665">
        <v>54400</v>
      </c>
      <c r="L511" s="665"/>
      <c r="M511" s="665">
        <v>13600</v>
      </c>
      <c r="N511" s="665">
        <v>2</v>
      </c>
      <c r="O511" s="665">
        <v>27200</v>
      </c>
      <c r="P511" s="678"/>
      <c r="Q511" s="666">
        <v>13600</v>
      </c>
    </row>
    <row r="512" spans="1:17" ht="14.4" customHeight="1" x14ac:dyDescent="0.3">
      <c r="A512" s="661" t="s">
        <v>580</v>
      </c>
      <c r="B512" s="662" t="s">
        <v>7119</v>
      </c>
      <c r="C512" s="662" t="s">
        <v>6953</v>
      </c>
      <c r="D512" s="662" t="s">
        <v>7856</v>
      </c>
      <c r="E512" s="662" t="s">
        <v>7857</v>
      </c>
      <c r="F512" s="665"/>
      <c r="G512" s="665"/>
      <c r="H512" s="665"/>
      <c r="I512" s="665"/>
      <c r="J512" s="665">
        <v>4</v>
      </c>
      <c r="K512" s="665">
        <v>29457.599999999999</v>
      </c>
      <c r="L512" s="665"/>
      <c r="M512" s="665">
        <v>7364.4</v>
      </c>
      <c r="N512" s="665"/>
      <c r="O512" s="665"/>
      <c r="P512" s="678"/>
      <c r="Q512" s="666"/>
    </row>
    <row r="513" spans="1:17" ht="14.4" customHeight="1" x14ac:dyDescent="0.3">
      <c r="A513" s="661" t="s">
        <v>580</v>
      </c>
      <c r="B513" s="662" t="s">
        <v>7119</v>
      </c>
      <c r="C513" s="662" t="s">
        <v>6953</v>
      </c>
      <c r="D513" s="662" t="s">
        <v>7858</v>
      </c>
      <c r="E513" s="662" t="s">
        <v>7859</v>
      </c>
      <c r="F513" s="665">
        <v>2</v>
      </c>
      <c r="G513" s="665">
        <v>1978</v>
      </c>
      <c r="H513" s="665">
        <v>1</v>
      </c>
      <c r="I513" s="665">
        <v>989</v>
      </c>
      <c r="J513" s="665">
        <v>2</v>
      </c>
      <c r="K513" s="665">
        <v>1978</v>
      </c>
      <c r="L513" s="665">
        <v>1</v>
      </c>
      <c r="M513" s="665">
        <v>989</v>
      </c>
      <c r="N513" s="665">
        <v>13</v>
      </c>
      <c r="O513" s="665">
        <v>12857</v>
      </c>
      <c r="P513" s="678">
        <v>6.5</v>
      </c>
      <c r="Q513" s="666">
        <v>989</v>
      </c>
    </row>
    <row r="514" spans="1:17" ht="14.4" customHeight="1" x14ac:dyDescent="0.3">
      <c r="A514" s="661" t="s">
        <v>580</v>
      </c>
      <c r="B514" s="662" t="s">
        <v>7119</v>
      </c>
      <c r="C514" s="662" t="s">
        <v>6953</v>
      </c>
      <c r="D514" s="662" t="s">
        <v>7860</v>
      </c>
      <c r="E514" s="662" t="s">
        <v>7861</v>
      </c>
      <c r="F514" s="665"/>
      <c r="G514" s="665"/>
      <c r="H514" s="665"/>
      <c r="I514" s="665"/>
      <c r="J514" s="665">
        <v>1</v>
      </c>
      <c r="K514" s="665">
        <v>46318.2</v>
      </c>
      <c r="L514" s="665"/>
      <c r="M514" s="665">
        <v>46318.2</v>
      </c>
      <c r="N514" s="665"/>
      <c r="O514" s="665"/>
      <c r="P514" s="678"/>
      <c r="Q514" s="666"/>
    </row>
    <row r="515" spans="1:17" ht="14.4" customHeight="1" x14ac:dyDescent="0.3">
      <c r="A515" s="661" t="s">
        <v>580</v>
      </c>
      <c r="B515" s="662" t="s">
        <v>7119</v>
      </c>
      <c r="C515" s="662" t="s">
        <v>6953</v>
      </c>
      <c r="D515" s="662" t="s">
        <v>7862</v>
      </c>
      <c r="E515" s="662" t="s">
        <v>7863</v>
      </c>
      <c r="F515" s="665">
        <v>1</v>
      </c>
      <c r="G515" s="665">
        <v>7837</v>
      </c>
      <c r="H515" s="665">
        <v>1</v>
      </c>
      <c r="I515" s="665">
        <v>7837</v>
      </c>
      <c r="J515" s="665">
        <v>1</v>
      </c>
      <c r="K515" s="665">
        <v>7837</v>
      </c>
      <c r="L515" s="665">
        <v>1</v>
      </c>
      <c r="M515" s="665">
        <v>7837</v>
      </c>
      <c r="N515" s="665">
        <v>1</v>
      </c>
      <c r="O515" s="665">
        <v>7837</v>
      </c>
      <c r="P515" s="678">
        <v>1</v>
      </c>
      <c r="Q515" s="666">
        <v>7837</v>
      </c>
    </row>
    <row r="516" spans="1:17" ht="14.4" customHeight="1" x14ac:dyDescent="0.3">
      <c r="A516" s="661" t="s">
        <v>580</v>
      </c>
      <c r="B516" s="662" t="s">
        <v>7119</v>
      </c>
      <c r="C516" s="662" t="s">
        <v>6953</v>
      </c>
      <c r="D516" s="662" t="s">
        <v>7864</v>
      </c>
      <c r="E516" s="662" t="s">
        <v>7848</v>
      </c>
      <c r="F516" s="665">
        <v>1</v>
      </c>
      <c r="G516" s="665">
        <v>35000.07</v>
      </c>
      <c r="H516" s="665">
        <v>1</v>
      </c>
      <c r="I516" s="665">
        <v>35000.07</v>
      </c>
      <c r="J516" s="665">
        <v>1</v>
      </c>
      <c r="K516" s="665">
        <v>35000.07</v>
      </c>
      <c r="L516" s="665">
        <v>1</v>
      </c>
      <c r="M516" s="665">
        <v>35000.07</v>
      </c>
      <c r="N516" s="665"/>
      <c r="O516" s="665"/>
      <c r="P516" s="678"/>
      <c r="Q516" s="666"/>
    </row>
    <row r="517" spans="1:17" ht="14.4" customHeight="1" x14ac:dyDescent="0.3">
      <c r="A517" s="661" t="s">
        <v>580</v>
      </c>
      <c r="B517" s="662" t="s">
        <v>7119</v>
      </c>
      <c r="C517" s="662" t="s">
        <v>6953</v>
      </c>
      <c r="D517" s="662" t="s">
        <v>7865</v>
      </c>
      <c r="E517" s="662" t="s">
        <v>7866</v>
      </c>
      <c r="F517" s="665"/>
      <c r="G517" s="665"/>
      <c r="H517" s="665"/>
      <c r="I517" s="665"/>
      <c r="J517" s="665">
        <v>4</v>
      </c>
      <c r="K517" s="665">
        <v>6872.44</v>
      </c>
      <c r="L517" s="665"/>
      <c r="M517" s="665">
        <v>1718.11</v>
      </c>
      <c r="N517" s="665"/>
      <c r="O517" s="665"/>
      <c r="P517" s="678"/>
      <c r="Q517" s="666"/>
    </row>
    <row r="518" spans="1:17" ht="14.4" customHeight="1" x14ac:dyDescent="0.3">
      <c r="A518" s="661" t="s">
        <v>580</v>
      </c>
      <c r="B518" s="662" t="s">
        <v>7119</v>
      </c>
      <c r="C518" s="662" t="s">
        <v>6953</v>
      </c>
      <c r="D518" s="662" t="s">
        <v>7867</v>
      </c>
      <c r="E518" s="662" t="s">
        <v>7868</v>
      </c>
      <c r="F518" s="665"/>
      <c r="G518" s="665"/>
      <c r="H518" s="665"/>
      <c r="I518" s="665"/>
      <c r="J518" s="665">
        <v>3</v>
      </c>
      <c r="K518" s="665">
        <v>4140</v>
      </c>
      <c r="L518" s="665"/>
      <c r="M518" s="665">
        <v>1380</v>
      </c>
      <c r="N518" s="665">
        <v>1</v>
      </c>
      <c r="O518" s="665">
        <v>1380</v>
      </c>
      <c r="P518" s="678"/>
      <c r="Q518" s="666">
        <v>1380</v>
      </c>
    </row>
    <row r="519" spans="1:17" ht="14.4" customHeight="1" x14ac:dyDescent="0.3">
      <c r="A519" s="661" t="s">
        <v>580</v>
      </c>
      <c r="B519" s="662" t="s">
        <v>7119</v>
      </c>
      <c r="C519" s="662" t="s">
        <v>6953</v>
      </c>
      <c r="D519" s="662" t="s">
        <v>7869</v>
      </c>
      <c r="E519" s="662" t="s">
        <v>7870</v>
      </c>
      <c r="F519" s="665"/>
      <c r="G519" s="665"/>
      <c r="H519" s="665"/>
      <c r="I519" s="665"/>
      <c r="J519" s="665">
        <v>3</v>
      </c>
      <c r="K519" s="665">
        <v>16247.77</v>
      </c>
      <c r="L519" s="665"/>
      <c r="M519" s="665">
        <v>5415.9233333333332</v>
      </c>
      <c r="N519" s="665"/>
      <c r="O519" s="665"/>
      <c r="P519" s="678"/>
      <c r="Q519" s="666"/>
    </row>
    <row r="520" spans="1:17" ht="14.4" customHeight="1" x14ac:dyDescent="0.3">
      <c r="A520" s="661" t="s">
        <v>580</v>
      </c>
      <c r="B520" s="662" t="s">
        <v>7119</v>
      </c>
      <c r="C520" s="662" t="s">
        <v>6953</v>
      </c>
      <c r="D520" s="662" t="s">
        <v>7871</v>
      </c>
      <c r="E520" s="662" t="s">
        <v>7872</v>
      </c>
      <c r="F520" s="665">
        <v>1</v>
      </c>
      <c r="G520" s="665">
        <v>16714.47</v>
      </c>
      <c r="H520" s="665">
        <v>1</v>
      </c>
      <c r="I520" s="665">
        <v>16714.47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580</v>
      </c>
      <c r="B521" s="662" t="s">
        <v>7119</v>
      </c>
      <c r="C521" s="662" t="s">
        <v>6953</v>
      </c>
      <c r="D521" s="662" t="s">
        <v>7873</v>
      </c>
      <c r="E521" s="662" t="s">
        <v>7874</v>
      </c>
      <c r="F521" s="665"/>
      <c r="G521" s="665"/>
      <c r="H521" s="665"/>
      <c r="I521" s="665"/>
      <c r="J521" s="665">
        <v>1</v>
      </c>
      <c r="K521" s="665">
        <v>29932</v>
      </c>
      <c r="L521" s="665"/>
      <c r="M521" s="665">
        <v>29932</v>
      </c>
      <c r="N521" s="665"/>
      <c r="O521" s="665"/>
      <c r="P521" s="678"/>
      <c r="Q521" s="666"/>
    </row>
    <row r="522" spans="1:17" ht="14.4" customHeight="1" x14ac:dyDescent="0.3">
      <c r="A522" s="661" t="s">
        <v>580</v>
      </c>
      <c r="B522" s="662" t="s">
        <v>7119</v>
      </c>
      <c r="C522" s="662" t="s">
        <v>6953</v>
      </c>
      <c r="D522" s="662" t="s">
        <v>7875</v>
      </c>
      <c r="E522" s="662" t="s">
        <v>7876</v>
      </c>
      <c r="F522" s="665"/>
      <c r="G522" s="665"/>
      <c r="H522" s="665"/>
      <c r="I522" s="665"/>
      <c r="J522" s="665">
        <v>3</v>
      </c>
      <c r="K522" s="665">
        <v>839.46</v>
      </c>
      <c r="L522" s="665"/>
      <c r="M522" s="665">
        <v>279.82</v>
      </c>
      <c r="N522" s="665">
        <v>4</v>
      </c>
      <c r="O522" s="665">
        <v>1119.28</v>
      </c>
      <c r="P522" s="678"/>
      <c r="Q522" s="666">
        <v>279.82</v>
      </c>
    </row>
    <row r="523" spans="1:17" ht="14.4" customHeight="1" x14ac:dyDescent="0.3">
      <c r="A523" s="661" t="s">
        <v>580</v>
      </c>
      <c r="B523" s="662" t="s">
        <v>7119</v>
      </c>
      <c r="C523" s="662" t="s">
        <v>6953</v>
      </c>
      <c r="D523" s="662" t="s">
        <v>7877</v>
      </c>
      <c r="E523" s="662" t="s">
        <v>7776</v>
      </c>
      <c r="F523" s="665"/>
      <c r="G523" s="665"/>
      <c r="H523" s="665"/>
      <c r="I523" s="665"/>
      <c r="J523" s="665">
        <v>5</v>
      </c>
      <c r="K523" s="665">
        <v>93198.65</v>
      </c>
      <c r="L523" s="665"/>
      <c r="M523" s="665">
        <v>18639.73</v>
      </c>
      <c r="N523" s="665">
        <v>3</v>
      </c>
      <c r="O523" s="665">
        <v>55919.19</v>
      </c>
      <c r="P523" s="678"/>
      <c r="Q523" s="666">
        <v>18639.73</v>
      </c>
    </row>
    <row r="524" spans="1:17" ht="14.4" customHeight="1" x14ac:dyDescent="0.3">
      <c r="A524" s="661" t="s">
        <v>580</v>
      </c>
      <c r="B524" s="662" t="s">
        <v>7119</v>
      </c>
      <c r="C524" s="662" t="s">
        <v>6953</v>
      </c>
      <c r="D524" s="662" t="s">
        <v>7878</v>
      </c>
      <c r="E524" s="662" t="s">
        <v>7879</v>
      </c>
      <c r="F524" s="665"/>
      <c r="G524" s="665"/>
      <c r="H524" s="665"/>
      <c r="I524" s="665"/>
      <c r="J524" s="665"/>
      <c r="K524" s="665"/>
      <c r="L524" s="665"/>
      <c r="M524" s="665"/>
      <c r="N524" s="665">
        <v>3</v>
      </c>
      <c r="O524" s="665">
        <v>12616.68</v>
      </c>
      <c r="P524" s="678"/>
      <c r="Q524" s="666">
        <v>4205.5600000000004</v>
      </c>
    </row>
    <row r="525" spans="1:17" ht="14.4" customHeight="1" x14ac:dyDescent="0.3">
      <c r="A525" s="661" t="s">
        <v>580</v>
      </c>
      <c r="B525" s="662" t="s">
        <v>7119</v>
      </c>
      <c r="C525" s="662" t="s">
        <v>6953</v>
      </c>
      <c r="D525" s="662" t="s">
        <v>7880</v>
      </c>
      <c r="E525" s="662" t="s">
        <v>7879</v>
      </c>
      <c r="F525" s="665"/>
      <c r="G525" s="665"/>
      <c r="H525" s="665"/>
      <c r="I525" s="665"/>
      <c r="J525" s="665"/>
      <c r="K525" s="665"/>
      <c r="L525" s="665"/>
      <c r="M525" s="665"/>
      <c r="N525" s="665">
        <v>4</v>
      </c>
      <c r="O525" s="665">
        <v>19736.52</v>
      </c>
      <c r="P525" s="678"/>
      <c r="Q525" s="666">
        <v>4934.13</v>
      </c>
    </row>
    <row r="526" spans="1:17" ht="14.4" customHeight="1" x14ac:dyDescent="0.3">
      <c r="A526" s="661" t="s">
        <v>580</v>
      </c>
      <c r="B526" s="662" t="s">
        <v>7119</v>
      </c>
      <c r="C526" s="662" t="s">
        <v>6953</v>
      </c>
      <c r="D526" s="662" t="s">
        <v>7881</v>
      </c>
      <c r="E526" s="662" t="s">
        <v>7882</v>
      </c>
      <c r="F526" s="665"/>
      <c r="G526" s="665"/>
      <c r="H526" s="665"/>
      <c r="I526" s="665"/>
      <c r="J526" s="665">
        <v>1</v>
      </c>
      <c r="K526" s="665">
        <v>12448</v>
      </c>
      <c r="L526" s="665"/>
      <c r="M526" s="665">
        <v>12448</v>
      </c>
      <c r="N526" s="665"/>
      <c r="O526" s="665"/>
      <c r="P526" s="678"/>
      <c r="Q526" s="666"/>
    </row>
    <row r="527" spans="1:17" ht="14.4" customHeight="1" x14ac:dyDescent="0.3">
      <c r="A527" s="661" t="s">
        <v>580</v>
      </c>
      <c r="B527" s="662" t="s">
        <v>7119</v>
      </c>
      <c r="C527" s="662" t="s">
        <v>6953</v>
      </c>
      <c r="D527" s="662" t="s">
        <v>7883</v>
      </c>
      <c r="E527" s="662" t="s">
        <v>7884</v>
      </c>
      <c r="F527" s="665"/>
      <c r="G527" s="665"/>
      <c r="H527" s="665"/>
      <c r="I527" s="665"/>
      <c r="J527" s="665">
        <v>1</v>
      </c>
      <c r="K527" s="665">
        <v>13960</v>
      </c>
      <c r="L527" s="665"/>
      <c r="M527" s="665">
        <v>13960</v>
      </c>
      <c r="N527" s="665"/>
      <c r="O527" s="665"/>
      <c r="P527" s="678"/>
      <c r="Q527" s="666"/>
    </row>
    <row r="528" spans="1:17" ht="14.4" customHeight="1" x14ac:dyDescent="0.3">
      <c r="A528" s="661" t="s">
        <v>580</v>
      </c>
      <c r="B528" s="662" t="s">
        <v>7119</v>
      </c>
      <c r="C528" s="662" t="s">
        <v>6953</v>
      </c>
      <c r="D528" s="662" t="s">
        <v>7885</v>
      </c>
      <c r="E528" s="662" t="s">
        <v>7886</v>
      </c>
      <c r="F528" s="665"/>
      <c r="G528" s="665"/>
      <c r="H528" s="665"/>
      <c r="I528" s="665"/>
      <c r="J528" s="665">
        <v>1</v>
      </c>
      <c r="K528" s="665">
        <v>21475.11</v>
      </c>
      <c r="L528" s="665"/>
      <c r="M528" s="665">
        <v>21475.11</v>
      </c>
      <c r="N528" s="665"/>
      <c r="O528" s="665"/>
      <c r="P528" s="678"/>
      <c r="Q528" s="666"/>
    </row>
    <row r="529" spans="1:17" ht="14.4" customHeight="1" x14ac:dyDescent="0.3">
      <c r="A529" s="661" t="s">
        <v>580</v>
      </c>
      <c r="B529" s="662" t="s">
        <v>7119</v>
      </c>
      <c r="C529" s="662" t="s">
        <v>6953</v>
      </c>
      <c r="D529" s="662" t="s">
        <v>7887</v>
      </c>
      <c r="E529" s="662" t="s">
        <v>7888</v>
      </c>
      <c r="F529" s="665">
        <v>1</v>
      </c>
      <c r="G529" s="665">
        <v>22137</v>
      </c>
      <c r="H529" s="665">
        <v>1</v>
      </c>
      <c r="I529" s="665">
        <v>22137</v>
      </c>
      <c r="J529" s="665">
        <v>1</v>
      </c>
      <c r="K529" s="665">
        <v>22137</v>
      </c>
      <c r="L529" s="665">
        <v>1</v>
      </c>
      <c r="M529" s="665">
        <v>22137</v>
      </c>
      <c r="N529" s="665">
        <v>6</v>
      </c>
      <c r="O529" s="665">
        <v>132822</v>
      </c>
      <c r="P529" s="678">
        <v>6</v>
      </c>
      <c r="Q529" s="666">
        <v>22137</v>
      </c>
    </row>
    <row r="530" spans="1:17" ht="14.4" customHeight="1" x14ac:dyDescent="0.3">
      <c r="A530" s="661" t="s">
        <v>580</v>
      </c>
      <c r="B530" s="662" t="s">
        <v>7119</v>
      </c>
      <c r="C530" s="662" t="s">
        <v>6953</v>
      </c>
      <c r="D530" s="662" t="s">
        <v>7889</v>
      </c>
      <c r="E530" s="662" t="s">
        <v>7890</v>
      </c>
      <c r="F530" s="665">
        <v>1</v>
      </c>
      <c r="G530" s="665">
        <v>30150.93</v>
      </c>
      <c r="H530" s="665">
        <v>1</v>
      </c>
      <c r="I530" s="665">
        <v>30150.93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580</v>
      </c>
      <c r="B531" s="662" t="s">
        <v>7119</v>
      </c>
      <c r="C531" s="662" t="s">
        <v>6953</v>
      </c>
      <c r="D531" s="662" t="s">
        <v>7891</v>
      </c>
      <c r="E531" s="662" t="s">
        <v>7892</v>
      </c>
      <c r="F531" s="665"/>
      <c r="G531" s="665"/>
      <c r="H531" s="665"/>
      <c r="I531" s="665"/>
      <c r="J531" s="665">
        <v>1</v>
      </c>
      <c r="K531" s="665">
        <v>9223.64</v>
      </c>
      <c r="L531" s="665"/>
      <c r="M531" s="665">
        <v>9223.64</v>
      </c>
      <c r="N531" s="665"/>
      <c r="O531" s="665"/>
      <c r="P531" s="678"/>
      <c r="Q531" s="666"/>
    </row>
    <row r="532" spans="1:17" ht="14.4" customHeight="1" x14ac:dyDescent="0.3">
      <c r="A532" s="661" t="s">
        <v>580</v>
      </c>
      <c r="B532" s="662" t="s">
        <v>7119</v>
      </c>
      <c r="C532" s="662" t="s">
        <v>6953</v>
      </c>
      <c r="D532" s="662" t="s">
        <v>7893</v>
      </c>
      <c r="E532" s="662" t="s">
        <v>7894</v>
      </c>
      <c r="F532" s="665"/>
      <c r="G532" s="665"/>
      <c r="H532" s="665"/>
      <c r="I532" s="665"/>
      <c r="J532" s="665"/>
      <c r="K532" s="665"/>
      <c r="L532" s="665"/>
      <c r="M532" s="665"/>
      <c r="N532" s="665">
        <v>3</v>
      </c>
      <c r="O532" s="665">
        <v>7706.49</v>
      </c>
      <c r="P532" s="678"/>
      <c r="Q532" s="666">
        <v>2568.83</v>
      </c>
    </row>
    <row r="533" spans="1:17" ht="14.4" customHeight="1" x14ac:dyDescent="0.3">
      <c r="A533" s="661" t="s">
        <v>580</v>
      </c>
      <c r="B533" s="662" t="s">
        <v>7119</v>
      </c>
      <c r="C533" s="662" t="s">
        <v>6953</v>
      </c>
      <c r="D533" s="662" t="s">
        <v>7895</v>
      </c>
      <c r="E533" s="662" t="s">
        <v>7851</v>
      </c>
      <c r="F533" s="665"/>
      <c r="G533" s="665"/>
      <c r="H533" s="665"/>
      <c r="I533" s="665"/>
      <c r="J533" s="665">
        <v>1</v>
      </c>
      <c r="K533" s="665">
        <v>2713.2</v>
      </c>
      <c r="L533" s="665"/>
      <c r="M533" s="665">
        <v>2713.2</v>
      </c>
      <c r="N533" s="665"/>
      <c r="O533" s="665"/>
      <c r="P533" s="678"/>
      <c r="Q533" s="666"/>
    </row>
    <row r="534" spans="1:17" ht="14.4" customHeight="1" x14ac:dyDescent="0.3">
      <c r="A534" s="661" t="s">
        <v>580</v>
      </c>
      <c r="B534" s="662" t="s">
        <v>7119</v>
      </c>
      <c r="C534" s="662" t="s">
        <v>6953</v>
      </c>
      <c r="D534" s="662" t="s">
        <v>7896</v>
      </c>
      <c r="E534" s="662" t="s">
        <v>7890</v>
      </c>
      <c r="F534" s="665">
        <v>1</v>
      </c>
      <c r="G534" s="665">
        <v>61464.65</v>
      </c>
      <c r="H534" s="665">
        <v>1</v>
      </c>
      <c r="I534" s="665">
        <v>61464.65</v>
      </c>
      <c r="J534" s="665">
        <v>1</v>
      </c>
      <c r="K534" s="665">
        <v>61464.65</v>
      </c>
      <c r="L534" s="665">
        <v>1</v>
      </c>
      <c r="M534" s="665">
        <v>61464.65</v>
      </c>
      <c r="N534" s="665"/>
      <c r="O534" s="665"/>
      <c r="P534" s="678"/>
      <c r="Q534" s="666"/>
    </row>
    <row r="535" spans="1:17" ht="14.4" customHeight="1" x14ac:dyDescent="0.3">
      <c r="A535" s="661" t="s">
        <v>580</v>
      </c>
      <c r="B535" s="662" t="s">
        <v>7119</v>
      </c>
      <c r="C535" s="662" t="s">
        <v>6953</v>
      </c>
      <c r="D535" s="662" t="s">
        <v>7897</v>
      </c>
      <c r="E535" s="662" t="s">
        <v>7898</v>
      </c>
      <c r="F535" s="665"/>
      <c r="G535" s="665"/>
      <c r="H535" s="665"/>
      <c r="I535" s="665"/>
      <c r="J535" s="665">
        <v>1</v>
      </c>
      <c r="K535" s="665">
        <v>17094.900000000001</v>
      </c>
      <c r="L535" s="665"/>
      <c r="M535" s="665">
        <v>17094.900000000001</v>
      </c>
      <c r="N535" s="665">
        <v>1</v>
      </c>
      <c r="O535" s="665">
        <v>17094.900000000001</v>
      </c>
      <c r="P535" s="678"/>
      <c r="Q535" s="666">
        <v>17094.900000000001</v>
      </c>
    </row>
    <row r="536" spans="1:17" ht="14.4" customHeight="1" x14ac:dyDescent="0.3">
      <c r="A536" s="661" t="s">
        <v>580</v>
      </c>
      <c r="B536" s="662" t="s">
        <v>7119</v>
      </c>
      <c r="C536" s="662" t="s">
        <v>6953</v>
      </c>
      <c r="D536" s="662" t="s">
        <v>7899</v>
      </c>
      <c r="E536" s="662" t="s">
        <v>7900</v>
      </c>
      <c r="F536" s="665"/>
      <c r="G536" s="665"/>
      <c r="H536" s="665"/>
      <c r="I536" s="665"/>
      <c r="J536" s="665">
        <v>1</v>
      </c>
      <c r="K536" s="665">
        <v>13645.39</v>
      </c>
      <c r="L536" s="665"/>
      <c r="M536" s="665">
        <v>13645.39</v>
      </c>
      <c r="N536" s="665"/>
      <c r="O536" s="665"/>
      <c r="P536" s="678"/>
      <c r="Q536" s="666"/>
    </row>
    <row r="537" spans="1:17" ht="14.4" customHeight="1" x14ac:dyDescent="0.3">
      <c r="A537" s="661" t="s">
        <v>580</v>
      </c>
      <c r="B537" s="662" t="s">
        <v>7119</v>
      </c>
      <c r="C537" s="662" t="s">
        <v>6953</v>
      </c>
      <c r="D537" s="662" t="s">
        <v>7901</v>
      </c>
      <c r="E537" s="662" t="s">
        <v>7902</v>
      </c>
      <c r="F537" s="665"/>
      <c r="G537" s="665"/>
      <c r="H537" s="665"/>
      <c r="I537" s="665"/>
      <c r="J537" s="665"/>
      <c r="K537" s="665"/>
      <c r="L537" s="665"/>
      <c r="M537" s="665"/>
      <c r="N537" s="665">
        <v>10</v>
      </c>
      <c r="O537" s="665">
        <v>4434</v>
      </c>
      <c r="P537" s="678"/>
      <c r="Q537" s="666">
        <v>443.4</v>
      </c>
    </row>
    <row r="538" spans="1:17" ht="14.4" customHeight="1" x14ac:dyDescent="0.3">
      <c r="A538" s="661" t="s">
        <v>580</v>
      </c>
      <c r="B538" s="662" t="s">
        <v>7119</v>
      </c>
      <c r="C538" s="662" t="s">
        <v>6953</v>
      </c>
      <c r="D538" s="662" t="s">
        <v>7903</v>
      </c>
      <c r="E538" s="662" t="s">
        <v>7904</v>
      </c>
      <c r="F538" s="665"/>
      <c r="G538" s="665"/>
      <c r="H538" s="665"/>
      <c r="I538" s="665"/>
      <c r="J538" s="665">
        <v>13.1</v>
      </c>
      <c r="K538" s="665">
        <v>170300</v>
      </c>
      <c r="L538" s="665"/>
      <c r="M538" s="665">
        <v>13000</v>
      </c>
      <c r="N538" s="665">
        <v>97</v>
      </c>
      <c r="O538" s="665">
        <v>1261000</v>
      </c>
      <c r="P538" s="678"/>
      <c r="Q538" s="666">
        <v>13000</v>
      </c>
    </row>
    <row r="539" spans="1:17" ht="14.4" customHeight="1" x14ac:dyDescent="0.3">
      <c r="A539" s="661" t="s">
        <v>580</v>
      </c>
      <c r="B539" s="662" t="s">
        <v>7119</v>
      </c>
      <c r="C539" s="662" t="s">
        <v>6953</v>
      </c>
      <c r="D539" s="662" t="s">
        <v>7905</v>
      </c>
      <c r="E539" s="662" t="s">
        <v>7906</v>
      </c>
      <c r="F539" s="665"/>
      <c r="G539" s="665"/>
      <c r="H539" s="665"/>
      <c r="I539" s="665"/>
      <c r="J539" s="665"/>
      <c r="K539" s="665"/>
      <c r="L539" s="665"/>
      <c r="M539" s="665"/>
      <c r="N539" s="665">
        <v>2</v>
      </c>
      <c r="O539" s="665">
        <v>2151.5</v>
      </c>
      <c r="P539" s="678"/>
      <c r="Q539" s="666">
        <v>1075.75</v>
      </c>
    </row>
    <row r="540" spans="1:17" ht="14.4" customHeight="1" x14ac:dyDescent="0.3">
      <c r="A540" s="661" t="s">
        <v>580</v>
      </c>
      <c r="B540" s="662" t="s">
        <v>7119</v>
      </c>
      <c r="C540" s="662" t="s">
        <v>6953</v>
      </c>
      <c r="D540" s="662" t="s">
        <v>7907</v>
      </c>
      <c r="E540" s="662" t="s">
        <v>7774</v>
      </c>
      <c r="F540" s="665"/>
      <c r="G540" s="665"/>
      <c r="H540" s="665"/>
      <c r="I540" s="665"/>
      <c r="J540" s="665"/>
      <c r="K540" s="665"/>
      <c r="L540" s="665"/>
      <c r="M540" s="665"/>
      <c r="N540" s="665">
        <v>4</v>
      </c>
      <c r="O540" s="665">
        <v>3388</v>
      </c>
      <c r="P540" s="678"/>
      <c r="Q540" s="666">
        <v>847</v>
      </c>
    </row>
    <row r="541" spans="1:17" ht="14.4" customHeight="1" x14ac:dyDescent="0.3">
      <c r="A541" s="661" t="s">
        <v>580</v>
      </c>
      <c r="B541" s="662" t="s">
        <v>7119</v>
      </c>
      <c r="C541" s="662" t="s">
        <v>6953</v>
      </c>
      <c r="D541" s="662" t="s">
        <v>7908</v>
      </c>
      <c r="E541" s="662" t="s">
        <v>7909</v>
      </c>
      <c r="F541" s="665"/>
      <c r="G541" s="665"/>
      <c r="H541" s="665"/>
      <c r="I541" s="665"/>
      <c r="J541" s="665">
        <v>1</v>
      </c>
      <c r="K541" s="665">
        <v>16975.64</v>
      </c>
      <c r="L541" s="665"/>
      <c r="M541" s="665">
        <v>16975.64</v>
      </c>
      <c r="N541" s="665"/>
      <c r="O541" s="665"/>
      <c r="P541" s="678"/>
      <c r="Q541" s="666"/>
    </row>
    <row r="542" spans="1:17" ht="14.4" customHeight="1" x14ac:dyDescent="0.3">
      <c r="A542" s="661" t="s">
        <v>580</v>
      </c>
      <c r="B542" s="662" t="s">
        <v>7119</v>
      </c>
      <c r="C542" s="662" t="s">
        <v>6953</v>
      </c>
      <c r="D542" s="662" t="s">
        <v>7910</v>
      </c>
      <c r="E542" s="662" t="s">
        <v>7911</v>
      </c>
      <c r="F542" s="665"/>
      <c r="G542" s="665"/>
      <c r="H542" s="665"/>
      <c r="I542" s="665"/>
      <c r="J542" s="665"/>
      <c r="K542" s="665"/>
      <c r="L542" s="665"/>
      <c r="M542" s="665"/>
      <c r="N542" s="665">
        <v>3</v>
      </c>
      <c r="O542" s="665">
        <v>4850.1899999999996</v>
      </c>
      <c r="P542" s="678"/>
      <c r="Q542" s="666">
        <v>1616.7299999999998</v>
      </c>
    </row>
    <row r="543" spans="1:17" ht="14.4" customHeight="1" x14ac:dyDescent="0.3">
      <c r="A543" s="661" t="s">
        <v>580</v>
      </c>
      <c r="B543" s="662" t="s">
        <v>7119</v>
      </c>
      <c r="C543" s="662" t="s">
        <v>6953</v>
      </c>
      <c r="D543" s="662" t="s">
        <v>7912</v>
      </c>
      <c r="E543" s="662" t="s">
        <v>7913</v>
      </c>
      <c r="F543" s="665"/>
      <c r="G543" s="665"/>
      <c r="H543" s="665"/>
      <c r="I543" s="665"/>
      <c r="J543" s="665"/>
      <c r="K543" s="665"/>
      <c r="L543" s="665"/>
      <c r="M543" s="665"/>
      <c r="N543" s="665">
        <v>1</v>
      </c>
      <c r="O543" s="665">
        <v>210.9</v>
      </c>
      <c r="P543" s="678"/>
      <c r="Q543" s="666">
        <v>210.9</v>
      </c>
    </row>
    <row r="544" spans="1:17" ht="14.4" customHeight="1" x14ac:dyDescent="0.3">
      <c r="A544" s="661" t="s">
        <v>580</v>
      </c>
      <c r="B544" s="662" t="s">
        <v>7119</v>
      </c>
      <c r="C544" s="662" t="s">
        <v>6953</v>
      </c>
      <c r="D544" s="662" t="s">
        <v>7914</v>
      </c>
      <c r="E544" s="662" t="s">
        <v>7915</v>
      </c>
      <c r="F544" s="665"/>
      <c r="G544" s="665"/>
      <c r="H544" s="665"/>
      <c r="I544" s="665"/>
      <c r="J544" s="665">
        <v>3</v>
      </c>
      <c r="K544" s="665">
        <v>30210.120000000003</v>
      </c>
      <c r="L544" s="665"/>
      <c r="M544" s="665">
        <v>10070.040000000001</v>
      </c>
      <c r="N544" s="665">
        <v>6</v>
      </c>
      <c r="O544" s="665">
        <v>60420.240000000005</v>
      </c>
      <c r="P544" s="678"/>
      <c r="Q544" s="666">
        <v>10070.040000000001</v>
      </c>
    </row>
    <row r="545" spans="1:17" ht="14.4" customHeight="1" x14ac:dyDescent="0.3">
      <c r="A545" s="661" t="s">
        <v>580</v>
      </c>
      <c r="B545" s="662" t="s">
        <v>7119</v>
      </c>
      <c r="C545" s="662" t="s">
        <v>6953</v>
      </c>
      <c r="D545" s="662" t="s">
        <v>7916</v>
      </c>
      <c r="E545" s="662" t="s">
        <v>7917</v>
      </c>
      <c r="F545" s="665"/>
      <c r="G545" s="665"/>
      <c r="H545" s="665"/>
      <c r="I545" s="665"/>
      <c r="J545" s="665"/>
      <c r="K545" s="665"/>
      <c r="L545" s="665"/>
      <c r="M545" s="665"/>
      <c r="N545" s="665">
        <v>1</v>
      </c>
      <c r="O545" s="665">
        <v>248.73</v>
      </c>
      <c r="P545" s="678"/>
      <c r="Q545" s="666">
        <v>248.73</v>
      </c>
    </row>
    <row r="546" spans="1:17" ht="14.4" customHeight="1" x14ac:dyDescent="0.3">
      <c r="A546" s="661" t="s">
        <v>580</v>
      </c>
      <c r="B546" s="662" t="s">
        <v>7119</v>
      </c>
      <c r="C546" s="662" t="s">
        <v>6953</v>
      </c>
      <c r="D546" s="662" t="s">
        <v>7918</v>
      </c>
      <c r="E546" s="662" t="s">
        <v>7755</v>
      </c>
      <c r="F546" s="665"/>
      <c r="G546" s="665"/>
      <c r="H546" s="665"/>
      <c r="I546" s="665"/>
      <c r="J546" s="665">
        <v>1</v>
      </c>
      <c r="K546" s="665">
        <v>14500</v>
      </c>
      <c r="L546" s="665"/>
      <c r="M546" s="665">
        <v>14500</v>
      </c>
      <c r="N546" s="665">
        <v>6</v>
      </c>
      <c r="O546" s="665">
        <v>87000</v>
      </c>
      <c r="P546" s="678"/>
      <c r="Q546" s="666">
        <v>14500</v>
      </c>
    </row>
    <row r="547" spans="1:17" ht="14.4" customHeight="1" x14ac:dyDescent="0.3">
      <c r="A547" s="661" t="s">
        <v>580</v>
      </c>
      <c r="B547" s="662" t="s">
        <v>7119</v>
      </c>
      <c r="C547" s="662" t="s">
        <v>6953</v>
      </c>
      <c r="D547" s="662" t="s">
        <v>7179</v>
      </c>
      <c r="E547" s="662" t="s">
        <v>3787</v>
      </c>
      <c r="F547" s="665"/>
      <c r="G547" s="665"/>
      <c r="H547" s="665"/>
      <c r="I547" s="665"/>
      <c r="J547" s="665"/>
      <c r="K547" s="665"/>
      <c r="L547" s="665"/>
      <c r="M547" s="665"/>
      <c r="N547" s="665">
        <v>6</v>
      </c>
      <c r="O547" s="665">
        <v>229398</v>
      </c>
      <c r="P547" s="678"/>
      <c r="Q547" s="666">
        <v>38233</v>
      </c>
    </row>
    <row r="548" spans="1:17" ht="14.4" customHeight="1" x14ac:dyDescent="0.3">
      <c r="A548" s="661" t="s">
        <v>580</v>
      </c>
      <c r="B548" s="662" t="s">
        <v>7119</v>
      </c>
      <c r="C548" s="662" t="s">
        <v>6953</v>
      </c>
      <c r="D548" s="662" t="s">
        <v>7919</v>
      </c>
      <c r="E548" s="662" t="s">
        <v>7920</v>
      </c>
      <c r="F548" s="665"/>
      <c r="G548" s="665"/>
      <c r="H548" s="665"/>
      <c r="I548" s="665"/>
      <c r="J548" s="665"/>
      <c r="K548" s="665"/>
      <c r="L548" s="665"/>
      <c r="M548" s="665"/>
      <c r="N548" s="665">
        <v>12</v>
      </c>
      <c r="O548" s="665">
        <v>236390.40000000002</v>
      </c>
      <c r="P548" s="678"/>
      <c r="Q548" s="666">
        <v>19699.2</v>
      </c>
    </row>
    <row r="549" spans="1:17" ht="14.4" customHeight="1" x14ac:dyDescent="0.3">
      <c r="A549" s="661" t="s">
        <v>580</v>
      </c>
      <c r="B549" s="662" t="s">
        <v>7119</v>
      </c>
      <c r="C549" s="662" t="s">
        <v>6953</v>
      </c>
      <c r="D549" s="662" t="s">
        <v>7921</v>
      </c>
      <c r="E549" s="662" t="s">
        <v>7922</v>
      </c>
      <c r="F549" s="665"/>
      <c r="G549" s="665"/>
      <c r="H549" s="665"/>
      <c r="I549" s="665"/>
      <c r="J549" s="665"/>
      <c r="K549" s="665"/>
      <c r="L549" s="665"/>
      <c r="M549" s="665"/>
      <c r="N549" s="665">
        <v>12</v>
      </c>
      <c r="O549" s="665">
        <v>129900</v>
      </c>
      <c r="P549" s="678"/>
      <c r="Q549" s="666">
        <v>10825</v>
      </c>
    </row>
    <row r="550" spans="1:17" ht="14.4" customHeight="1" x14ac:dyDescent="0.3">
      <c r="A550" s="661" t="s">
        <v>580</v>
      </c>
      <c r="B550" s="662" t="s">
        <v>7119</v>
      </c>
      <c r="C550" s="662" t="s">
        <v>6953</v>
      </c>
      <c r="D550" s="662" t="s">
        <v>7923</v>
      </c>
      <c r="E550" s="662" t="s">
        <v>7924</v>
      </c>
      <c r="F550" s="665"/>
      <c r="G550" s="665"/>
      <c r="H550" s="665"/>
      <c r="I550" s="665"/>
      <c r="J550" s="665"/>
      <c r="K550" s="665"/>
      <c r="L550" s="665"/>
      <c r="M550" s="665"/>
      <c r="N550" s="665">
        <v>1</v>
      </c>
      <c r="O550" s="665">
        <v>9496.2000000000007</v>
      </c>
      <c r="P550" s="678"/>
      <c r="Q550" s="666">
        <v>9496.2000000000007</v>
      </c>
    </row>
    <row r="551" spans="1:17" ht="14.4" customHeight="1" x14ac:dyDescent="0.3">
      <c r="A551" s="661" t="s">
        <v>580</v>
      </c>
      <c r="B551" s="662" t="s">
        <v>7119</v>
      </c>
      <c r="C551" s="662" t="s">
        <v>6953</v>
      </c>
      <c r="D551" s="662" t="s">
        <v>7925</v>
      </c>
      <c r="E551" s="662" t="s">
        <v>7926</v>
      </c>
      <c r="F551" s="665"/>
      <c r="G551" s="665"/>
      <c r="H551" s="665"/>
      <c r="I551" s="665"/>
      <c r="J551" s="665"/>
      <c r="K551" s="665"/>
      <c r="L551" s="665"/>
      <c r="M551" s="665"/>
      <c r="N551" s="665">
        <v>1</v>
      </c>
      <c r="O551" s="665">
        <v>1616.73</v>
      </c>
      <c r="P551" s="678"/>
      <c r="Q551" s="666">
        <v>1616.73</v>
      </c>
    </row>
    <row r="552" spans="1:17" ht="14.4" customHeight="1" x14ac:dyDescent="0.3">
      <c r="A552" s="661" t="s">
        <v>580</v>
      </c>
      <c r="B552" s="662" t="s">
        <v>7119</v>
      </c>
      <c r="C552" s="662" t="s">
        <v>6953</v>
      </c>
      <c r="D552" s="662" t="s">
        <v>7927</v>
      </c>
      <c r="E552" s="662" t="s">
        <v>7928</v>
      </c>
      <c r="F552" s="665"/>
      <c r="G552" s="665"/>
      <c r="H552" s="665"/>
      <c r="I552" s="665"/>
      <c r="J552" s="665"/>
      <c r="K552" s="665"/>
      <c r="L552" s="665"/>
      <c r="M552" s="665"/>
      <c r="N552" s="665">
        <v>2</v>
      </c>
      <c r="O552" s="665">
        <v>12859.2</v>
      </c>
      <c r="P552" s="678"/>
      <c r="Q552" s="666">
        <v>6429.6</v>
      </c>
    </row>
    <row r="553" spans="1:17" ht="14.4" customHeight="1" x14ac:dyDescent="0.3">
      <c r="A553" s="661" t="s">
        <v>580</v>
      </c>
      <c r="B553" s="662" t="s">
        <v>7119</v>
      </c>
      <c r="C553" s="662" t="s">
        <v>6953</v>
      </c>
      <c r="D553" s="662" t="s">
        <v>7929</v>
      </c>
      <c r="E553" s="662" t="s">
        <v>7930</v>
      </c>
      <c r="F553" s="665"/>
      <c r="G553" s="665"/>
      <c r="H553" s="665"/>
      <c r="I553" s="665"/>
      <c r="J553" s="665"/>
      <c r="K553" s="665"/>
      <c r="L553" s="665"/>
      <c r="M553" s="665"/>
      <c r="N553" s="665">
        <v>1</v>
      </c>
      <c r="O553" s="665">
        <v>16630</v>
      </c>
      <c r="P553" s="678"/>
      <c r="Q553" s="666">
        <v>16630</v>
      </c>
    </row>
    <row r="554" spans="1:17" ht="14.4" customHeight="1" x14ac:dyDescent="0.3">
      <c r="A554" s="661" t="s">
        <v>580</v>
      </c>
      <c r="B554" s="662" t="s">
        <v>7119</v>
      </c>
      <c r="C554" s="662" t="s">
        <v>6953</v>
      </c>
      <c r="D554" s="662" t="s">
        <v>7931</v>
      </c>
      <c r="E554" s="662" t="s">
        <v>7932</v>
      </c>
      <c r="F554" s="665"/>
      <c r="G554" s="665"/>
      <c r="H554" s="665"/>
      <c r="I554" s="665"/>
      <c r="J554" s="665"/>
      <c r="K554" s="665"/>
      <c r="L554" s="665"/>
      <c r="M554" s="665"/>
      <c r="N554" s="665">
        <v>2</v>
      </c>
      <c r="O554" s="665">
        <v>387.6</v>
      </c>
      <c r="P554" s="678"/>
      <c r="Q554" s="666">
        <v>193.8</v>
      </c>
    </row>
    <row r="555" spans="1:17" ht="14.4" customHeight="1" x14ac:dyDescent="0.3">
      <c r="A555" s="661" t="s">
        <v>580</v>
      </c>
      <c r="B555" s="662" t="s">
        <v>7119</v>
      </c>
      <c r="C555" s="662" t="s">
        <v>6953</v>
      </c>
      <c r="D555" s="662" t="s">
        <v>7933</v>
      </c>
      <c r="E555" s="662" t="s">
        <v>7934</v>
      </c>
      <c r="F555" s="665"/>
      <c r="G555" s="665"/>
      <c r="H555" s="665"/>
      <c r="I555" s="665"/>
      <c r="J555" s="665"/>
      <c r="K555" s="665"/>
      <c r="L555" s="665"/>
      <c r="M555" s="665"/>
      <c r="N555" s="665">
        <v>4</v>
      </c>
      <c r="O555" s="665">
        <v>44916</v>
      </c>
      <c r="P555" s="678"/>
      <c r="Q555" s="666">
        <v>11229</v>
      </c>
    </row>
    <row r="556" spans="1:17" ht="14.4" customHeight="1" x14ac:dyDescent="0.3">
      <c r="A556" s="661" t="s">
        <v>580</v>
      </c>
      <c r="B556" s="662" t="s">
        <v>7119</v>
      </c>
      <c r="C556" s="662" t="s">
        <v>6953</v>
      </c>
      <c r="D556" s="662" t="s">
        <v>7935</v>
      </c>
      <c r="E556" s="662" t="s">
        <v>7936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31583.7</v>
      </c>
      <c r="P556" s="678"/>
      <c r="Q556" s="666">
        <v>31583.7</v>
      </c>
    </row>
    <row r="557" spans="1:17" ht="14.4" customHeight="1" x14ac:dyDescent="0.3">
      <c r="A557" s="661" t="s">
        <v>580</v>
      </c>
      <c r="B557" s="662" t="s">
        <v>7119</v>
      </c>
      <c r="C557" s="662" t="s">
        <v>6953</v>
      </c>
      <c r="D557" s="662" t="s">
        <v>7937</v>
      </c>
      <c r="E557" s="662" t="s">
        <v>7938</v>
      </c>
      <c r="F557" s="665"/>
      <c r="G557" s="665"/>
      <c r="H557" s="665"/>
      <c r="I557" s="665"/>
      <c r="J557" s="665"/>
      <c r="K557" s="665"/>
      <c r="L557" s="665"/>
      <c r="M557" s="665"/>
      <c r="N557" s="665">
        <v>1</v>
      </c>
      <c r="O557" s="665">
        <v>4703.0200000000004</v>
      </c>
      <c r="P557" s="678"/>
      <c r="Q557" s="666">
        <v>4703.0200000000004</v>
      </c>
    </row>
    <row r="558" spans="1:17" ht="14.4" customHeight="1" x14ac:dyDescent="0.3">
      <c r="A558" s="661" t="s">
        <v>580</v>
      </c>
      <c r="B558" s="662" t="s">
        <v>7119</v>
      </c>
      <c r="C558" s="662" t="s">
        <v>6953</v>
      </c>
      <c r="D558" s="662" t="s">
        <v>7939</v>
      </c>
      <c r="E558" s="662" t="s">
        <v>7936</v>
      </c>
      <c r="F558" s="665"/>
      <c r="G558" s="665"/>
      <c r="H558" s="665"/>
      <c r="I558" s="665"/>
      <c r="J558" s="665"/>
      <c r="K558" s="665"/>
      <c r="L558" s="665"/>
      <c r="M558" s="665"/>
      <c r="N558" s="665">
        <v>4</v>
      </c>
      <c r="O558" s="665">
        <v>126334.8</v>
      </c>
      <c r="P558" s="678"/>
      <c r="Q558" s="666">
        <v>31583.7</v>
      </c>
    </row>
    <row r="559" spans="1:17" ht="14.4" customHeight="1" x14ac:dyDescent="0.3">
      <c r="A559" s="661" t="s">
        <v>580</v>
      </c>
      <c r="B559" s="662" t="s">
        <v>7119</v>
      </c>
      <c r="C559" s="662" t="s">
        <v>6953</v>
      </c>
      <c r="D559" s="662" t="s">
        <v>7940</v>
      </c>
      <c r="E559" s="662" t="s">
        <v>7934</v>
      </c>
      <c r="F559" s="665"/>
      <c r="G559" s="665"/>
      <c r="H559" s="665"/>
      <c r="I559" s="665"/>
      <c r="J559" s="665"/>
      <c r="K559" s="665"/>
      <c r="L559" s="665"/>
      <c r="M559" s="665"/>
      <c r="N559" s="665">
        <v>5</v>
      </c>
      <c r="O559" s="665">
        <v>56145</v>
      </c>
      <c r="P559" s="678"/>
      <c r="Q559" s="666">
        <v>11229</v>
      </c>
    </row>
    <row r="560" spans="1:17" ht="14.4" customHeight="1" x14ac:dyDescent="0.3">
      <c r="A560" s="661" t="s">
        <v>580</v>
      </c>
      <c r="B560" s="662" t="s">
        <v>7119</v>
      </c>
      <c r="C560" s="662" t="s">
        <v>6953</v>
      </c>
      <c r="D560" s="662" t="s">
        <v>7941</v>
      </c>
      <c r="E560" s="662" t="s">
        <v>7942</v>
      </c>
      <c r="F560" s="665">
        <v>1</v>
      </c>
      <c r="G560" s="665">
        <v>20136</v>
      </c>
      <c r="H560" s="665">
        <v>1</v>
      </c>
      <c r="I560" s="665">
        <v>20136</v>
      </c>
      <c r="J560" s="665">
        <v>1</v>
      </c>
      <c r="K560" s="665">
        <v>20136</v>
      </c>
      <c r="L560" s="665">
        <v>1</v>
      </c>
      <c r="M560" s="665">
        <v>20136</v>
      </c>
      <c r="N560" s="665">
        <v>3</v>
      </c>
      <c r="O560" s="665">
        <v>60408</v>
      </c>
      <c r="P560" s="678">
        <v>3</v>
      </c>
      <c r="Q560" s="666">
        <v>20136</v>
      </c>
    </row>
    <row r="561" spans="1:17" ht="14.4" customHeight="1" x14ac:dyDescent="0.3">
      <c r="A561" s="661" t="s">
        <v>580</v>
      </c>
      <c r="B561" s="662" t="s">
        <v>7119</v>
      </c>
      <c r="C561" s="662" t="s">
        <v>6953</v>
      </c>
      <c r="D561" s="662" t="s">
        <v>7943</v>
      </c>
      <c r="E561" s="662" t="s">
        <v>7944</v>
      </c>
      <c r="F561" s="665"/>
      <c r="G561" s="665"/>
      <c r="H561" s="665"/>
      <c r="I561" s="665"/>
      <c r="J561" s="665"/>
      <c r="K561" s="665"/>
      <c r="L561" s="665"/>
      <c r="M561" s="665"/>
      <c r="N561" s="665">
        <v>2</v>
      </c>
      <c r="O561" s="665">
        <v>12793.08</v>
      </c>
      <c r="P561" s="678"/>
      <c r="Q561" s="666">
        <v>6396.54</v>
      </c>
    </row>
    <row r="562" spans="1:17" ht="14.4" customHeight="1" x14ac:dyDescent="0.3">
      <c r="A562" s="661" t="s">
        <v>580</v>
      </c>
      <c r="B562" s="662" t="s">
        <v>7119</v>
      </c>
      <c r="C562" s="662" t="s">
        <v>6953</v>
      </c>
      <c r="D562" s="662" t="s">
        <v>7945</v>
      </c>
      <c r="E562" s="662" t="s">
        <v>7698</v>
      </c>
      <c r="F562" s="665"/>
      <c r="G562" s="665"/>
      <c r="H562" s="665"/>
      <c r="I562" s="665"/>
      <c r="J562" s="665"/>
      <c r="K562" s="665"/>
      <c r="L562" s="665"/>
      <c r="M562" s="665"/>
      <c r="N562" s="665">
        <v>3</v>
      </c>
      <c r="O562" s="665">
        <v>41232.75</v>
      </c>
      <c r="P562" s="678"/>
      <c r="Q562" s="666">
        <v>13744.25</v>
      </c>
    </row>
    <row r="563" spans="1:17" ht="14.4" customHeight="1" x14ac:dyDescent="0.3">
      <c r="A563" s="661" t="s">
        <v>580</v>
      </c>
      <c r="B563" s="662" t="s">
        <v>7119</v>
      </c>
      <c r="C563" s="662" t="s">
        <v>6953</v>
      </c>
      <c r="D563" s="662" t="s">
        <v>7946</v>
      </c>
      <c r="E563" s="662" t="s">
        <v>7944</v>
      </c>
      <c r="F563" s="665"/>
      <c r="G563" s="665"/>
      <c r="H563" s="665"/>
      <c r="I563" s="665"/>
      <c r="J563" s="665"/>
      <c r="K563" s="665"/>
      <c r="L563" s="665"/>
      <c r="M563" s="665"/>
      <c r="N563" s="665">
        <v>1</v>
      </c>
      <c r="O563" s="665">
        <v>6396.54</v>
      </c>
      <c r="P563" s="678"/>
      <c r="Q563" s="666">
        <v>6396.54</v>
      </c>
    </row>
    <row r="564" spans="1:17" ht="14.4" customHeight="1" x14ac:dyDescent="0.3">
      <c r="A564" s="661" t="s">
        <v>580</v>
      </c>
      <c r="B564" s="662" t="s">
        <v>7119</v>
      </c>
      <c r="C564" s="662" t="s">
        <v>6953</v>
      </c>
      <c r="D564" s="662" t="s">
        <v>7947</v>
      </c>
      <c r="E564" s="662" t="s">
        <v>7944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6396.54</v>
      </c>
      <c r="P564" s="678"/>
      <c r="Q564" s="666">
        <v>6396.54</v>
      </c>
    </row>
    <row r="565" spans="1:17" ht="14.4" customHeight="1" x14ac:dyDescent="0.3">
      <c r="A565" s="661" t="s">
        <v>580</v>
      </c>
      <c r="B565" s="662" t="s">
        <v>7119</v>
      </c>
      <c r="C565" s="662" t="s">
        <v>6953</v>
      </c>
      <c r="D565" s="662" t="s">
        <v>7948</v>
      </c>
      <c r="E565" s="662" t="s">
        <v>7936</v>
      </c>
      <c r="F565" s="665"/>
      <c r="G565" s="665"/>
      <c r="H565" s="665"/>
      <c r="I565" s="665"/>
      <c r="J565" s="665"/>
      <c r="K565" s="665"/>
      <c r="L565" s="665"/>
      <c r="M565" s="665"/>
      <c r="N565" s="665">
        <v>2</v>
      </c>
      <c r="O565" s="665">
        <v>63167.4</v>
      </c>
      <c r="P565" s="678"/>
      <c r="Q565" s="666">
        <v>31583.7</v>
      </c>
    </row>
    <row r="566" spans="1:17" ht="14.4" customHeight="1" x14ac:dyDescent="0.3">
      <c r="A566" s="661" t="s">
        <v>580</v>
      </c>
      <c r="B566" s="662" t="s">
        <v>7119</v>
      </c>
      <c r="C566" s="662" t="s">
        <v>6953</v>
      </c>
      <c r="D566" s="662" t="s">
        <v>7949</v>
      </c>
      <c r="E566" s="662" t="s">
        <v>7944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6396.54</v>
      </c>
      <c r="P566" s="678"/>
      <c r="Q566" s="666">
        <v>6396.54</v>
      </c>
    </row>
    <row r="567" spans="1:17" ht="14.4" customHeight="1" x14ac:dyDescent="0.3">
      <c r="A567" s="661" t="s">
        <v>580</v>
      </c>
      <c r="B567" s="662" t="s">
        <v>7119</v>
      </c>
      <c r="C567" s="662" t="s">
        <v>6953</v>
      </c>
      <c r="D567" s="662" t="s">
        <v>7950</v>
      </c>
      <c r="E567" s="662" t="s">
        <v>7951</v>
      </c>
      <c r="F567" s="665"/>
      <c r="G567" s="665"/>
      <c r="H567" s="665"/>
      <c r="I567" s="665"/>
      <c r="J567" s="665"/>
      <c r="K567" s="665"/>
      <c r="L567" s="665"/>
      <c r="M567" s="665"/>
      <c r="N567" s="665">
        <v>2</v>
      </c>
      <c r="O567" s="665">
        <v>8154.1</v>
      </c>
      <c r="P567" s="678"/>
      <c r="Q567" s="666">
        <v>4077.05</v>
      </c>
    </row>
    <row r="568" spans="1:17" ht="14.4" customHeight="1" x14ac:dyDescent="0.3">
      <c r="A568" s="661" t="s">
        <v>580</v>
      </c>
      <c r="B568" s="662" t="s">
        <v>7119</v>
      </c>
      <c r="C568" s="662" t="s">
        <v>6953</v>
      </c>
      <c r="D568" s="662" t="s">
        <v>7952</v>
      </c>
      <c r="E568" s="662" t="s">
        <v>7953</v>
      </c>
      <c r="F568" s="665"/>
      <c r="G568" s="665"/>
      <c r="H568" s="665"/>
      <c r="I568" s="665"/>
      <c r="J568" s="665">
        <v>1</v>
      </c>
      <c r="K568" s="665">
        <v>14900</v>
      </c>
      <c r="L568" s="665"/>
      <c r="M568" s="665">
        <v>14900</v>
      </c>
      <c r="N568" s="665">
        <v>1</v>
      </c>
      <c r="O568" s="665">
        <v>14900</v>
      </c>
      <c r="P568" s="678"/>
      <c r="Q568" s="666">
        <v>14900</v>
      </c>
    </row>
    <row r="569" spans="1:17" ht="14.4" customHeight="1" x14ac:dyDescent="0.3">
      <c r="A569" s="661" t="s">
        <v>580</v>
      </c>
      <c r="B569" s="662" t="s">
        <v>7119</v>
      </c>
      <c r="C569" s="662" t="s">
        <v>6953</v>
      </c>
      <c r="D569" s="662" t="s">
        <v>7954</v>
      </c>
      <c r="E569" s="662" t="s">
        <v>7955</v>
      </c>
      <c r="F569" s="665"/>
      <c r="G569" s="665"/>
      <c r="H569" s="665"/>
      <c r="I569" s="665"/>
      <c r="J569" s="665"/>
      <c r="K569" s="665"/>
      <c r="L569" s="665"/>
      <c r="M569" s="665"/>
      <c r="N569" s="665">
        <v>7</v>
      </c>
      <c r="O569" s="665">
        <v>215314.88999999998</v>
      </c>
      <c r="P569" s="678"/>
      <c r="Q569" s="666">
        <v>30759.269999999997</v>
      </c>
    </row>
    <row r="570" spans="1:17" ht="14.4" customHeight="1" x14ac:dyDescent="0.3">
      <c r="A570" s="661" t="s">
        <v>580</v>
      </c>
      <c r="B570" s="662" t="s">
        <v>7119</v>
      </c>
      <c r="C570" s="662" t="s">
        <v>6953</v>
      </c>
      <c r="D570" s="662" t="s">
        <v>7956</v>
      </c>
      <c r="E570" s="662" t="s">
        <v>7957</v>
      </c>
      <c r="F570" s="665"/>
      <c r="G570" s="665"/>
      <c r="H570" s="665"/>
      <c r="I570" s="665"/>
      <c r="J570" s="665">
        <v>1</v>
      </c>
      <c r="K570" s="665">
        <v>26480</v>
      </c>
      <c r="L570" s="665"/>
      <c r="M570" s="665">
        <v>26480</v>
      </c>
      <c r="N570" s="665">
        <v>1</v>
      </c>
      <c r="O570" s="665">
        <v>26480</v>
      </c>
      <c r="P570" s="678"/>
      <c r="Q570" s="666">
        <v>26480</v>
      </c>
    </row>
    <row r="571" spans="1:17" ht="14.4" customHeight="1" x14ac:dyDescent="0.3">
      <c r="A571" s="661" t="s">
        <v>580</v>
      </c>
      <c r="B571" s="662" t="s">
        <v>7119</v>
      </c>
      <c r="C571" s="662" t="s">
        <v>6953</v>
      </c>
      <c r="D571" s="662" t="s">
        <v>7958</v>
      </c>
      <c r="E571" s="662" t="s">
        <v>7959</v>
      </c>
      <c r="F571" s="665"/>
      <c r="G571" s="665"/>
      <c r="H571" s="665"/>
      <c r="I571" s="665"/>
      <c r="J571" s="665"/>
      <c r="K571" s="665"/>
      <c r="L571" s="665"/>
      <c r="M571" s="665"/>
      <c r="N571" s="665">
        <v>6</v>
      </c>
      <c r="O571" s="665">
        <v>3356.58</v>
      </c>
      <c r="P571" s="678"/>
      <c r="Q571" s="666">
        <v>559.42999999999995</v>
      </c>
    </row>
    <row r="572" spans="1:17" ht="14.4" customHeight="1" x14ac:dyDescent="0.3">
      <c r="A572" s="661" t="s">
        <v>580</v>
      </c>
      <c r="B572" s="662" t="s">
        <v>7119</v>
      </c>
      <c r="C572" s="662" t="s">
        <v>6953</v>
      </c>
      <c r="D572" s="662" t="s">
        <v>7960</v>
      </c>
      <c r="E572" s="662" t="s">
        <v>7961</v>
      </c>
      <c r="F572" s="665"/>
      <c r="G572" s="665"/>
      <c r="H572" s="665"/>
      <c r="I572" s="665"/>
      <c r="J572" s="665">
        <v>2</v>
      </c>
      <c r="K572" s="665">
        <v>9654</v>
      </c>
      <c r="L572" s="665"/>
      <c r="M572" s="665">
        <v>4827</v>
      </c>
      <c r="N572" s="665">
        <v>1</v>
      </c>
      <c r="O572" s="665">
        <v>4827</v>
      </c>
      <c r="P572" s="678"/>
      <c r="Q572" s="666">
        <v>4827</v>
      </c>
    </row>
    <row r="573" spans="1:17" ht="14.4" customHeight="1" x14ac:dyDescent="0.3">
      <c r="A573" s="661" t="s">
        <v>580</v>
      </c>
      <c r="B573" s="662" t="s">
        <v>7119</v>
      </c>
      <c r="C573" s="662" t="s">
        <v>6953</v>
      </c>
      <c r="D573" s="662" t="s">
        <v>7962</v>
      </c>
      <c r="E573" s="662" t="s">
        <v>7332</v>
      </c>
      <c r="F573" s="665"/>
      <c r="G573" s="665"/>
      <c r="H573" s="665"/>
      <c r="I573" s="665"/>
      <c r="J573" s="665"/>
      <c r="K573" s="665"/>
      <c r="L573" s="665"/>
      <c r="M573" s="665"/>
      <c r="N573" s="665">
        <v>2</v>
      </c>
      <c r="O573" s="665">
        <v>377.24</v>
      </c>
      <c r="P573" s="678"/>
      <c r="Q573" s="666">
        <v>188.62</v>
      </c>
    </row>
    <row r="574" spans="1:17" ht="14.4" customHeight="1" x14ac:dyDescent="0.3">
      <c r="A574" s="661" t="s">
        <v>580</v>
      </c>
      <c r="B574" s="662" t="s">
        <v>7119</v>
      </c>
      <c r="C574" s="662" t="s">
        <v>6953</v>
      </c>
      <c r="D574" s="662" t="s">
        <v>7963</v>
      </c>
      <c r="E574" s="662" t="s">
        <v>7403</v>
      </c>
      <c r="F574" s="665">
        <v>6</v>
      </c>
      <c r="G574" s="665">
        <v>519.59999999999991</v>
      </c>
      <c r="H574" s="665">
        <v>1</v>
      </c>
      <c r="I574" s="665">
        <v>86.59999999999998</v>
      </c>
      <c r="J574" s="665"/>
      <c r="K574" s="665"/>
      <c r="L574" s="665"/>
      <c r="M574" s="665"/>
      <c r="N574" s="665"/>
      <c r="O574" s="665"/>
      <c r="P574" s="678"/>
      <c r="Q574" s="666"/>
    </row>
    <row r="575" spans="1:17" ht="14.4" customHeight="1" x14ac:dyDescent="0.3">
      <c r="A575" s="661" t="s">
        <v>580</v>
      </c>
      <c r="B575" s="662" t="s">
        <v>7119</v>
      </c>
      <c r="C575" s="662" t="s">
        <v>6953</v>
      </c>
      <c r="D575" s="662" t="s">
        <v>7964</v>
      </c>
      <c r="E575" s="662" t="s">
        <v>7965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12882</v>
      </c>
      <c r="P575" s="678"/>
      <c r="Q575" s="666">
        <v>12882</v>
      </c>
    </row>
    <row r="576" spans="1:17" ht="14.4" customHeight="1" x14ac:dyDescent="0.3">
      <c r="A576" s="661" t="s">
        <v>580</v>
      </c>
      <c r="B576" s="662" t="s">
        <v>7119</v>
      </c>
      <c r="C576" s="662" t="s">
        <v>6953</v>
      </c>
      <c r="D576" s="662" t="s">
        <v>7966</v>
      </c>
      <c r="E576" s="662" t="s">
        <v>7967</v>
      </c>
      <c r="F576" s="665"/>
      <c r="G576" s="665"/>
      <c r="H576" s="665"/>
      <c r="I576" s="665"/>
      <c r="J576" s="665"/>
      <c r="K576" s="665"/>
      <c r="L576" s="665"/>
      <c r="M576" s="665"/>
      <c r="N576" s="665">
        <v>24</v>
      </c>
      <c r="O576" s="665">
        <v>46338</v>
      </c>
      <c r="P576" s="678"/>
      <c r="Q576" s="666">
        <v>1930.75</v>
      </c>
    </row>
    <row r="577" spans="1:17" ht="14.4" customHeight="1" x14ac:dyDescent="0.3">
      <c r="A577" s="661" t="s">
        <v>580</v>
      </c>
      <c r="B577" s="662" t="s">
        <v>7119</v>
      </c>
      <c r="C577" s="662" t="s">
        <v>6953</v>
      </c>
      <c r="D577" s="662" t="s">
        <v>7968</v>
      </c>
      <c r="E577" s="662" t="s">
        <v>7969</v>
      </c>
      <c r="F577" s="665"/>
      <c r="G577" s="665"/>
      <c r="H577" s="665"/>
      <c r="I577" s="665"/>
      <c r="J577" s="665">
        <v>1</v>
      </c>
      <c r="K577" s="665">
        <v>2129.11</v>
      </c>
      <c r="L577" s="665"/>
      <c r="M577" s="665">
        <v>2129.11</v>
      </c>
      <c r="N577" s="665"/>
      <c r="O577" s="665"/>
      <c r="P577" s="678"/>
      <c r="Q577" s="666"/>
    </row>
    <row r="578" spans="1:17" ht="14.4" customHeight="1" x14ac:dyDescent="0.3">
      <c r="A578" s="661" t="s">
        <v>580</v>
      </c>
      <c r="B578" s="662" t="s">
        <v>7119</v>
      </c>
      <c r="C578" s="662" t="s">
        <v>6953</v>
      </c>
      <c r="D578" s="662" t="s">
        <v>7970</v>
      </c>
      <c r="E578" s="662" t="s">
        <v>7971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4153.54</v>
      </c>
      <c r="P578" s="678"/>
      <c r="Q578" s="666">
        <v>4153.54</v>
      </c>
    </row>
    <row r="579" spans="1:17" ht="14.4" customHeight="1" x14ac:dyDescent="0.3">
      <c r="A579" s="661" t="s">
        <v>580</v>
      </c>
      <c r="B579" s="662" t="s">
        <v>7119</v>
      </c>
      <c r="C579" s="662" t="s">
        <v>6953</v>
      </c>
      <c r="D579" s="662" t="s">
        <v>7972</v>
      </c>
      <c r="E579" s="662" t="s">
        <v>7973</v>
      </c>
      <c r="F579" s="665"/>
      <c r="G579" s="665"/>
      <c r="H579" s="665"/>
      <c r="I579" s="665"/>
      <c r="J579" s="665"/>
      <c r="K579" s="665"/>
      <c r="L579" s="665"/>
      <c r="M579" s="665"/>
      <c r="N579" s="665">
        <v>1</v>
      </c>
      <c r="O579" s="665">
        <v>4266</v>
      </c>
      <c r="P579" s="678"/>
      <c r="Q579" s="666">
        <v>4266</v>
      </c>
    </row>
    <row r="580" spans="1:17" ht="14.4" customHeight="1" x14ac:dyDescent="0.3">
      <c r="A580" s="661" t="s">
        <v>580</v>
      </c>
      <c r="B580" s="662" t="s">
        <v>7119</v>
      </c>
      <c r="C580" s="662" t="s">
        <v>6953</v>
      </c>
      <c r="D580" s="662" t="s">
        <v>7974</v>
      </c>
      <c r="E580" s="662" t="s">
        <v>7664</v>
      </c>
      <c r="F580" s="665"/>
      <c r="G580" s="665"/>
      <c r="H580" s="665"/>
      <c r="I580" s="665"/>
      <c r="J580" s="665">
        <v>1</v>
      </c>
      <c r="K580" s="665">
        <v>36196.04</v>
      </c>
      <c r="L580" s="665"/>
      <c r="M580" s="665">
        <v>36196.04</v>
      </c>
      <c r="N580" s="665"/>
      <c r="O580" s="665"/>
      <c r="P580" s="678"/>
      <c r="Q580" s="666"/>
    </row>
    <row r="581" spans="1:17" ht="14.4" customHeight="1" x14ac:dyDescent="0.3">
      <c r="A581" s="661" t="s">
        <v>580</v>
      </c>
      <c r="B581" s="662" t="s">
        <v>7119</v>
      </c>
      <c r="C581" s="662" t="s">
        <v>6953</v>
      </c>
      <c r="D581" s="662" t="s">
        <v>7975</v>
      </c>
      <c r="E581" s="662" t="s">
        <v>7486</v>
      </c>
      <c r="F581" s="665"/>
      <c r="G581" s="665"/>
      <c r="H581" s="665"/>
      <c r="I581" s="665"/>
      <c r="J581" s="665"/>
      <c r="K581" s="665"/>
      <c r="L581" s="665"/>
      <c r="M581" s="665"/>
      <c r="N581" s="665">
        <v>2</v>
      </c>
      <c r="O581" s="665">
        <v>39231.800000000003</v>
      </c>
      <c r="P581" s="678"/>
      <c r="Q581" s="666">
        <v>19615.900000000001</v>
      </c>
    </row>
    <row r="582" spans="1:17" ht="14.4" customHeight="1" x14ac:dyDescent="0.3">
      <c r="A582" s="661" t="s">
        <v>580</v>
      </c>
      <c r="B582" s="662" t="s">
        <v>7119</v>
      </c>
      <c r="C582" s="662" t="s">
        <v>6953</v>
      </c>
      <c r="D582" s="662" t="s">
        <v>7976</v>
      </c>
      <c r="E582" s="662" t="s">
        <v>7977</v>
      </c>
      <c r="F582" s="665"/>
      <c r="G582" s="665"/>
      <c r="H582" s="665"/>
      <c r="I582" s="665"/>
      <c r="J582" s="665">
        <v>1</v>
      </c>
      <c r="K582" s="665">
        <v>11015.51</v>
      </c>
      <c r="L582" s="665"/>
      <c r="M582" s="665">
        <v>11015.51</v>
      </c>
      <c r="N582" s="665"/>
      <c r="O582" s="665"/>
      <c r="P582" s="678"/>
      <c r="Q582" s="666"/>
    </row>
    <row r="583" spans="1:17" ht="14.4" customHeight="1" x14ac:dyDescent="0.3">
      <c r="A583" s="661" t="s">
        <v>580</v>
      </c>
      <c r="B583" s="662" t="s">
        <v>7119</v>
      </c>
      <c r="C583" s="662" t="s">
        <v>6953</v>
      </c>
      <c r="D583" s="662" t="s">
        <v>7978</v>
      </c>
      <c r="E583" s="662" t="s">
        <v>7979</v>
      </c>
      <c r="F583" s="665"/>
      <c r="G583" s="665"/>
      <c r="H583" s="665"/>
      <c r="I583" s="665"/>
      <c r="J583" s="665">
        <v>1</v>
      </c>
      <c r="K583" s="665">
        <v>14944</v>
      </c>
      <c r="L583" s="665"/>
      <c r="M583" s="665">
        <v>14944</v>
      </c>
      <c r="N583" s="665"/>
      <c r="O583" s="665"/>
      <c r="P583" s="678"/>
      <c r="Q583" s="666"/>
    </row>
    <row r="584" spans="1:17" ht="14.4" customHeight="1" x14ac:dyDescent="0.3">
      <c r="A584" s="661" t="s">
        <v>580</v>
      </c>
      <c r="B584" s="662" t="s">
        <v>7119</v>
      </c>
      <c r="C584" s="662" t="s">
        <v>6953</v>
      </c>
      <c r="D584" s="662" t="s">
        <v>7980</v>
      </c>
      <c r="E584" s="662" t="s">
        <v>7429</v>
      </c>
      <c r="F584" s="665"/>
      <c r="G584" s="665"/>
      <c r="H584" s="665"/>
      <c r="I584" s="665"/>
      <c r="J584" s="665">
        <v>6</v>
      </c>
      <c r="K584" s="665">
        <v>10409.219999999998</v>
      </c>
      <c r="L584" s="665"/>
      <c r="M584" s="665">
        <v>1734.8699999999997</v>
      </c>
      <c r="N584" s="665"/>
      <c r="O584" s="665"/>
      <c r="P584" s="678"/>
      <c r="Q584" s="666"/>
    </row>
    <row r="585" spans="1:17" ht="14.4" customHeight="1" x14ac:dyDescent="0.3">
      <c r="A585" s="661" t="s">
        <v>580</v>
      </c>
      <c r="B585" s="662" t="s">
        <v>7119</v>
      </c>
      <c r="C585" s="662" t="s">
        <v>6953</v>
      </c>
      <c r="D585" s="662" t="s">
        <v>7981</v>
      </c>
      <c r="E585" s="662" t="s">
        <v>7982</v>
      </c>
      <c r="F585" s="665">
        <v>1</v>
      </c>
      <c r="G585" s="665">
        <v>114</v>
      </c>
      <c r="H585" s="665">
        <v>1</v>
      </c>
      <c r="I585" s="665">
        <v>114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580</v>
      </c>
      <c r="B586" s="662" t="s">
        <v>7119</v>
      </c>
      <c r="C586" s="662" t="s">
        <v>6953</v>
      </c>
      <c r="D586" s="662" t="s">
        <v>7983</v>
      </c>
      <c r="E586" s="662" t="s">
        <v>7984</v>
      </c>
      <c r="F586" s="665"/>
      <c r="G586" s="665"/>
      <c r="H586" s="665"/>
      <c r="I586" s="665"/>
      <c r="J586" s="665">
        <v>1</v>
      </c>
      <c r="K586" s="665">
        <v>38309</v>
      </c>
      <c r="L586" s="665"/>
      <c r="M586" s="665">
        <v>38309</v>
      </c>
      <c r="N586" s="665"/>
      <c r="O586" s="665"/>
      <c r="P586" s="678"/>
      <c r="Q586" s="666"/>
    </row>
    <row r="587" spans="1:17" ht="14.4" customHeight="1" x14ac:dyDescent="0.3">
      <c r="A587" s="661" t="s">
        <v>580</v>
      </c>
      <c r="B587" s="662" t="s">
        <v>7119</v>
      </c>
      <c r="C587" s="662" t="s">
        <v>6953</v>
      </c>
      <c r="D587" s="662" t="s">
        <v>7985</v>
      </c>
      <c r="E587" s="662"/>
      <c r="F587" s="665">
        <v>1</v>
      </c>
      <c r="G587" s="665">
        <v>16975.64</v>
      </c>
      <c r="H587" s="665">
        <v>1</v>
      </c>
      <c r="I587" s="665">
        <v>16975.64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580</v>
      </c>
      <c r="B588" s="662" t="s">
        <v>7119</v>
      </c>
      <c r="C588" s="662" t="s">
        <v>6953</v>
      </c>
      <c r="D588" s="662" t="s">
        <v>7986</v>
      </c>
      <c r="E588" s="662" t="s">
        <v>7987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1551.44</v>
      </c>
      <c r="P588" s="678"/>
      <c r="Q588" s="666">
        <v>1551.44</v>
      </c>
    </row>
    <row r="589" spans="1:17" ht="14.4" customHeight="1" x14ac:dyDescent="0.3">
      <c r="A589" s="661" t="s">
        <v>580</v>
      </c>
      <c r="B589" s="662" t="s">
        <v>7119</v>
      </c>
      <c r="C589" s="662" t="s">
        <v>6953</v>
      </c>
      <c r="D589" s="662" t="s">
        <v>7988</v>
      </c>
      <c r="E589" s="662" t="s">
        <v>7989</v>
      </c>
      <c r="F589" s="665">
        <v>1</v>
      </c>
      <c r="G589" s="665">
        <v>45352.31</v>
      </c>
      <c r="H589" s="665">
        <v>1</v>
      </c>
      <c r="I589" s="665">
        <v>45352.31</v>
      </c>
      <c r="J589" s="665"/>
      <c r="K589" s="665"/>
      <c r="L589" s="665"/>
      <c r="M589" s="665"/>
      <c r="N589" s="665">
        <v>2</v>
      </c>
      <c r="O589" s="665">
        <v>90704.62</v>
      </c>
      <c r="P589" s="678">
        <v>2</v>
      </c>
      <c r="Q589" s="666">
        <v>45352.31</v>
      </c>
    </row>
    <row r="590" spans="1:17" ht="14.4" customHeight="1" x14ac:dyDescent="0.3">
      <c r="A590" s="661" t="s">
        <v>580</v>
      </c>
      <c r="B590" s="662" t="s">
        <v>7119</v>
      </c>
      <c r="C590" s="662" t="s">
        <v>6953</v>
      </c>
      <c r="D590" s="662" t="s">
        <v>7990</v>
      </c>
      <c r="E590" s="662" t="s">
        <v>7991</v>
      </c>
      <c r="F590" s="665">
        <v>2</v>
      </c>
      <c r="G590" s="665">
        <v>6884</v>
      </c>
      <c r="H590" s="665">
        <v>1</v>
      </c>
      <c r="I590" s="665">
        <v>3442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580</v>
      </c>
      <c r="B591" s="662" t="s">
        <v>7119</v>
      </c>
      <c r="C591" s="662" t="s">
        <v>6953</v>
      </c>
      <c r="D591" s="662" t="s">
        <v>7992</v>
      </c>
      <c r="E591" s="662" t="s">
        <v>7678</v>
      </c>
      <c r="F591" s="665"/>
      <c r="G591" s="665"/>
      <c r="H591" s="665"/>
      <c r="I591" s="665"/>
      <c r="J591" s="665">
        <v>4</v>
      </c>
      <c r="K591" s="665">
        <v>11922.32</v>
      </c>
      <c r="L591" s="665"/>
      <c r="M591" s="665">
        <v>2980.58</v>
      </c>
      <c r="N591" s="665"/>
      <c r="O591" s="665"/>
      <c r="P591" s="678"/>
      <c r="Q591" s="666"/>
    </row>
    <row r="592" spans="1:17" ht="14.4" customHeight="1" x14ac:dyDescent="0.3">
      <c r="A592" s="661" t="s">
        <v>580</v>
      </c>
      <c r="B592" s="662" t="s">
        <v>7119</v>
      </c>
      <c r="C592" s="662" t="s">
        <v>6953</v>
      </c>
      <c r="D592" s="662" t="s">
        <v>7993</v>
      </c>
      <c r="E592" s="662" t="s">
        <v>7848</v>
      </c>
      <c r="F592" s="665">
        <v>1</v>
      </c>
      <c r="G592" s="665">
        <v>50537.24</v>
      </c>
      <c r="H592" s="665">
        <v>1</v>
      </c>
      <c r="I592" s="665">
        <v>50537.24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580</v>
      </c>
      <c r="B593" s="662" t="s">
        <v>7119</v>
      </c>
      <c r="C593" s="662" t="s">
        <v>6953</v>
      </c>
      <c r="D593" s="662" t="s">
        <v>7994</v>
      </c>
      <c r="E593" s="662" t="s">
        <v>7995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9000.82</v>
      </c>
      <c r="P593" s="678"/>
      <c r="Q593" s="666">
        <v>9000.82</v>
      </c>
    </row>
    <row r="594" spans="1:17" ht="14.4" customHeight="1" x14ac:dyDescent="0.3">
      <c r="A594" s="661" t="s">
        <v>580</v>
      </c>
      <c r="B594" s="662" t="s">
        <v>7119</v>
      </c>
      <c r="C594" s="662" t="s">
        <v>6953</v>
      </c>
      <c r="D594" s="662" t="s">
        <v>7996</v>
      </c>
      <c r="E594" s="662" t="s">
        <v>7997</v>
      </c>
      <c r="F594" s="665"/>
      <c r="G594" s="665"/>
      <c r="H594" s="665"/>
      <c r="I594" s="665"/>
      <c r="J594" s="665"/>
      <c r="K594" s="665"/>
      <c r="L594" s="665"/>
      <c r="M594" s="665"/>
      <c r="N594" s="665">
        <v>1</v>
      </c>
      <c r="O594" s="665">
        <v>3759</v>
      </c>
      <c r="P594" s="678"/>
      <c r="Q594" s="666">
        <v>3759</v>
      </c>
    </row>
    <row r="595" spans="1:17" ht="14.4" customHeight="1" x14ac:dyDescent="0.3">
      <c r="A595" s="661" t="s">
        <v>580</v>
      </c>
      <c r="B595" s="662" t="s">
        <v>7119</v>
      </c>
      <c r="C595" s="662" t="s">
        <v>6953</v>
      </c>
      <c r="D595" s="662" t="s">
        <v>7998</v>
      </c>
      <c r="E595" s="662" t="s">
        <v>7999</v>
      </c>
      <c r="F595" s="665"/>
      <c r="G595" s="665"/>
      <c r="H595" s="665"/>
      <c r="I595" s="665"/>
      <c r="J595" s="665">
        <v>4</v>
      </c>
      <c r="K595" s="665">
        <v>57776</v>
      </c>
      <c r="L595" s="665"/>
      <c r="M595" s="665">
        <v>14444</v>
      </c>
      <c r="N595" s="665"/>
      <c r="O595" s="665"/>
      <c r="P595" s="678"/>
      <c r="Q595" s="666"/>
    </row>
    <row r="596" spans="1:17" ht="14.4" customHeight="1" x14ac:dyDescent="0.3">
      <c r="A596" s="661" t="s">
        <v>580</v>
      </c>
      <c r="B596" s="662" t="s">
        <v>7119</v>
      </c>
      <c r="C596" s="662" t="s">
        <v>6953</v>
      </c>
      <c r="D596" s="662" t="s">
        <v>8000</v>
      </c>
      <c r="E596" s="662" t="s">
        <v>8001</v>
      </c>
      <c r="F596" s="665"/>
      <c r="G596" s="665"/>
      <c r="H596" s="665"/>
      <c r="I596" s="665"/>
      <c r="J596" s="665"/>
      <c r="K596" s="665"/>
      <c r="L596" s="665"/>
      <c r="M596" s="665"/>
      <c r="N596" s="665">
        <v>1</v>
      </c>
      <c r="O596" s="665">
        <v>4292</v>
      </c>
      <c r="P596" s="678"/>
      <c r="Q596" s="666">
        <v>4292</v>
      </c>
    </row>
    <row r="597" spans="1:17" ht="14.4" customHeight="1" x14ac:dyDescent="0.3">
      <c r="A597" s="661" t="s">
        <v>580</v>
      </c>
      <c r="B597" s="662" t="s">
        <v>7119</v>
      </c>
      <c r="C597" s="662" t="s">
        <v>6953</v>
      </c>
      <c r="D597" s="662" t="s">
        <v>8002</v>
      </c>
      <c r="E597" s="662" t="s">
        <v>7803</v>
      </c>
      <c r="F597" s="665">
        <v>1</v>
      </c>
      <c r="G597" s="665">
        <v>16566.349999999999</v>
      </c>
      <c r="H597" s="665">
        <v>1</v>
      </c>
      <c r="I597" s="665">
        <v>16566.349999999999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580</v>
      </c>
      <c r="B598" s="662" t="s">
        <v>7119</v>
      </c>
      <c r="C598" s="662" t="s">
        <v>6953</v>
      </c>
      <c r="D598" s="662" t="s">
        <v>8003</v>
      </c>
      <c r="E598" s="662" t="s">
        <v>7671</v>
      </c>
      <c r="F598" s="665">
        <v>1</v>
      </c>
      <c r="G598" s="665">
        <v>27236.67</v>
      </c>
      <c r="H598" s="665">
        <v>1</v>
      </c>
      <c r="I598" s="665">
        <v>27236.67</v>
      </c>
      <c r="J598" s="665"/>
      <c r="K598" s="665"/>
      <c r="L598" s="665"/>
      <c r="M598" s="665"/>
      <c r="N598" s="665"/>
      <c r="O598" s="665"/>
      <c r="P598" s="678"/>
      <c r="Q598" s="666"/>
    </row>
    <row r="599" spans="1:17" ht="14.4" customHeight="1" x14ac:dyDescent="0.3">
      <c r="A599" s="661" t="s">
        <v>580</v>
      </c>
      <c r="B599" s="662" t="s">
        <v>7119</v>
      </c>
      <c r="C599" s="662" t="s">
        <v>6953</v>
      </c>
      <c r="D599" s="662" t="s">
        <v>8004</v>
      </c>
      <c r="E599" s="662" t="s">
        <v>8005</v>
      </c>
      <c r="F599" s="665">
        <v>1</v>
      </c>
      <c r="G599" s="665">
        <v>37238.18</v>
      </c>
      <c r="H599" s="665">
        <v>1</v>
      </c>
      <c r="I599" s="665">
        <v>37238.18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580</v>
      </c>
      <c r="B600" s="662" t="s">
        <v>7119</v>
      </c>
      <c r="C600" s="662" t="s">
        <v>6953</v>
      </c>
      <c r="D600" s="662" t="s">
        <v>8006</v>
      </c>
      <c r="E600" s="662" t="s">
        <v>7666</v>
      </c>
      <c r="F600" s="665">
        <v>1</v>
      </c>
      <c r="G600" s="665">
        <v>17721.82</v>
      </c>
      <c r="H600" s="665">
        <v>1</v>
      </c>
      <c r="I600" s="665">
        <v>17721.82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580</v>
      </c>
      <c r="B601" s="662" t="s">
        <v>7119</v>
      </c>
      <c r="C601" s="662" t="s">
        <v>6953</v>
      </c>
      <c r="D601" s="662" t="s">
        <v>8007</v>
      </c>
      <c r="E601" s="662" t="s">
        <v>7666</v>
      </c>
      <c r="F601" s="665">
        <v>1</v>
      </c>
      <c r="G601" s="665">
        <v>4685.3999999999996</v>
      </c>
      <c r="H601" s="665">
        <v>1</v>
      </c>
      <c r="I601" s="665">
        <v>4685.3999999999996</v>
      </c>
      <c r="J601" s="665"/>
      <c r="K601" s="665"/>
      <c r="L601" s="665"/>
      <c r="M601" s="665"/>
      <c r="N601" s="665"/>
      <c r="O601" s="665"/>
      <c r="P601" s="678"/>
      <c r="Q601" s="666"/>
    </row>
    <row r="602" spans="1:17" ht="14.4" customHeight="1" x14ac:dyDescent="0.3">
      <c r="A602" s="661" t="s">
        <v>580</v>
      </c>
      <c r="B602" s="662" t="s">
        <v>7119</v>
      </c>
      <c r="C602" s="662" t="s">
        <v>6953</v>
      </c>
      <c r="D602" s="662" t="s">
        <v>8008</v>
      </c>
      <c r="E602" s="662" t="s">
        <v>7900</v>
      </c>
      <c r="F602" s="665"/>
      <c r="G602" s="665"/>
      <c r="H602" s="665"/>
      <c r="I602" s="665"/>
      <c r="J602" s="665">
        <v>2</v>
      </c>
      <c r="K602" s="665">
        <v>26076.18</v>
      </c>
      <c r="L602" s="665"/>
      <c r="M602" s="665">
        <v>13038.09</v>
      </c>
      <c r="N602" s="665"/>
      <c r="O602" s="665"/>
      <c r="P602" s="678"/>
      <c r="Q602" s="666"/>
    </row>
    <row r="603" spans="1:17" ht="14.4" customHeight="1" x14ac:dyDescent="0.3">
      <c r="A603" s="661" t="s">
        <v>580</v>
      </c>
      <c r="B603" s="662" t="s">
        <v>7119</v>
      </c>
      <c r="C603" s="662" t="s">
        <v>6953</v>
      </c>
      <c r="D603" s="662" t="s">
        <v>8009</v>
      </c>
      <c r="E603" s="662" t="s">
        <v>8010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6426</v>
      </c>
      <c r="P603" s="678"/>
      <c r="Q603" s="666">
        <v>6426</v>
      </c>
    </row>
    <row r="604" spans="1:17" ht="14.4" customHeight="1" x14ac:dyDescent="0.3">
      <c r="A604" s="661" t="s">
        <v>580</v>
      </c>
      <c r="B604" s="662" t="s">
        <v>7119</v>
      </c>
      <c r="C604" s="662" t="s">
        <v>6968</v>
      </c>
      <c r="D604" s="662" t="s">
        <v>8011</v>
      </c>
      <c r="E604" s="662" t="s">
        <v>8012</v>
      </c>
      <c r="F604" s="665">
        <v>154</v>
      </c>
      <c r="G604" s="665">
        <v>28490</v>
      </c>
      <c r="H604" s="665">
        <v>1</v>
      </c>
      <c r="I604" s="665">
        <v>185</v>
      </c>
      <c r="J604" s="665">
        <v>112</v>
      </c>
      <c r="K604" s="665">
        <v>20584</v>
      </c>
      <c r="L604" s="665">
        <v>0.72249912249912251</v>
      </c>
      <c r="M604" s="665">
        <v>183.78571428571428</v>
      </c>
      <c r="N604" s="665">
        <v>171</v>
      </c>
      <c r="O604" s="665">
        <v>32319</v>
      </c>
      <c r="P604" s="678">
        <v>1.1343980343980344</v>
      </c>
      <c r="Q604" s="666">
        <v>189</v>
      </c>
    </row>
    <row r="605" spans="1:17" ht="14.4" customHeight="1" x14ac:dyDescent="0.3">
      <c r="A605" s="661" t="s">
        <v>580</v>
      </c>
      <c r="B605" s="662" t="s">
        <v>7119</v>
      </c>
      <c r="C605" s="662" t="s">
        <v>6968</v>
      </c>
      <c r="D605" s="662" t="s">
        <v>7183</v>
      </c>
      <c r="E605" s="662" t="s">
        <v>7184</v>
      </c>
      <c r="F605" s="665"/>
      <c r="G605" s="665"/>
      <c r="H605" s="665"/>
      <c r="I605" s="665"/>
      <c r="J605" s="665">
        <v>5</v>
      </c>
      <c r="K605" s="665">
        <v>2073</v>
      </c>
      <c r="L605" s="665"/>
      <c r="M605" s="665">
        <v>414.6</v>
      </c>
      <c r="N605" s="665">
        <v>2</v>
      </c>
      <c r="O605" s="665">
        <v>1392</v>
      </c>
      <c r="P605" s="678"/>
      <c r="Q605" s="666">
        <v>696</v>
      </c>
    </row>
    <row r="606" spans="1:17" ht="14.4" customHeight="1" x14ac:dyDescent="0.3">
      <c r="A606" s="661" t="s">
        <v>580</v>
      </c>
      <c r="B606" s="662" t="s">
        <v>7119</v>
      </c>
      <c r="C606" s="662" t="s">
        <v>6968</v>
      </c>
      <c r="D606" s="662" t="s">
        <v>6986</v>
      </c>
      <c r="E606" s="662" t="s">
        <v>6987</v>
      </c>
      <c r="F606" s="665"/>
      <c r="G606" s="665"/>
      <c r="H606" s="665"/>
      <c r="I606" s="665"/>
      <c r="J606" s="665">
        <v>1</v>
      </c>
      <c r="K606" s="665">
        <v>200</v>
      </c>
      <c r="L606" s="665"/>
      <c r="M606" s="665">
        <v>200</v>
      </c>
      <c r="N606" s="665"/>
      <c r="O606" s="665"/>
      <c r="P606" s="678"/>
      <c r="Q606" s="666"/>
    </row>
    <row r="607" spans="1:17" ht="14.4" customHeight="1" x14ac:dyDescent="0.3">
      <c r="A607" s="661" t="s">
        <v>580</v>
      </c>
      <c r="B607" s="662" t="s">
        <v>7119</v>
      </c>
      <c r="C607" s="662" t="s">
        <v>6968</v>
      </c>
      <c r="D607" s="662" t="s">
        <v>6988</v>
      </c>
      <c r="E607" s="662" t="s">
        <v>6989</v>
      </c>
      <c r="F607" s="665">
        <v>149</v>
      </c>
      <c r="G607" s="665">
        <v>22201</v>
      </c>
      <c r="H607" s="665">
        <v>1</v>
      </c>
      <c r="I607" s="665">
        <v>149</v>
      </c>
      <c r="J607" s="665">
        <v>129</v>
      </c>
      <c r="K607" s="665">
        <v>28615</v>
      </c>
      <c r="L607" s="665">
        <v>1.2889059051394081</v>
      </c>
      <c r="M607" s="665">
        <v>221.8217054263566</v>
      </c>
      <c r="N607" s="665">
        <v>110</v>
      </c>
      <c r="O607" s="665">
        <v>33110</v>
      </c>
      <c r="P607" s="678">
        <v>1.4913742624206117</v>
      </c>
      <c r="Q607" s="666">
        <v>301</v>
      </c>
    </row>
    <row r="608" spans="1:17" ht="14.4" customHeight="1" x14ac:dyDescent="0.3">
      <c r="A608" s="661" t="s">
        <v>580</v>
      </c>
      <c r="B608" s="662" t="s">
        <v>7119</v>
      </c>
      <c r="C608" s="662" t="s">
        <v>6968</v>
      </c>
      <c r="D608" s="662" t="s">
        <v>6990</v>
      </c>
      <c r="E608" s="662" t="s">
        <v>6991</v>
      </c>
      <c r="F608" s="665">
        <v>7</v>
      </c>
      <c r="G608" s="665">
        <v>1568</v>
      </c>
      <c r="H608" s="665">
        <v>1</v>
      </c>
      <c r="I608" s="665">
        <v>224</v>
      </c>
      <c r="J608" s="665">
        <v>2</v>
      </c>
      <c r="K608" s="665">
        <v>950</v>
      </c>
      <c r="L608" s="665">
        <v>0.60586734693877553</v>
      </c>
      <c r="M608" s="665">
        <v>475</v>
      </c>
      <c r="N608" s="665">
        <v>5</v>
      </c>
      <c r="O608" s="665">
        <v>2380</v>
      </c>
      <c r="P608" s="678">
        <v>1.5178571428571428</v>
      </c>
      <c r="Q608" s="666">
        <v>476</v>
      </c>
    </row>
    <row r="609" spans="1:17" ht="14.4" customHeight="1" x14ac:dyDescent="0.3">
      <c r="A609" s="661" t="s">
        <v>580</v>
      </c>
      <c r="B609" s="662" t="s">
        <v>7119</v>
      </c>
      <c r="C609" s="662" t="s">
        <v>6968</v>
      </c>
      <c r="D609" s="662" t="s">
        <v>6994</v>
      </c>
      <c r="E609" s="662" t="s">
        <v>6995</v>
      </c>
      <c r="F609" s="665"/>
      <c r="G609" s="665"/>
      <c r="H609" s="665"/>
      <c r="I609" s="665"/>
      <c r="J609" s="665">
        <v>2</v>
      </c>
      <c r="K609" s="665">
        <v>646</v>
      </c>
      <c r="L609" s="665"/>
      <c r="M609" s="665">
        <v>323</v>
      </c>
      <c r="N609" s="665">
        <v>4</v>
      </c>
      <c r="O609" s="665">
        <v>1296</v>
      </c>
      <c r="P609" s="678"/>
      <c r="Q609" s="666">
        <v>324</v>
      </c>
    </row>
    <row r="610" spans="1:17" ht="14.4" customHeight="1" x14ac:dyDescent="0.3">
      <c r="A610" s="661" t="s">
        <v>580</v>
      </c>
      <c r="B610" s="662" t="s">
        <v>7119</v>
      </c>
      <c r="C610" s="662" t="s">
        <v>6968</v>
      </c>
      <c r="D610" s="662" t="s">
        <v>6996</v>
      </c>
      <c r="E610" s="662" t="s">
        <v>6997</v>
      </c>
      <c r="F610" s="665">
        <v>256</v>
      </c>
      <c r="G610" s="665">
        <v>23296</v>
      </c>
      <c r="H610" s="665">
        <v>1</v>
      </c>
      <c r="I610" s="665">
        <v>91</v>
      </c>
      <c r="J610" s="665">
        <v>255</v>
      </c>
      <c r="K610" s="665">
        <v>23403</v>
      </c>
      <c r="L610" s="665">
        <v>1.0045930631868132</v>
      </c>
      <c r="M610" s="665">
        <v>91.776470588235298</v>
      </c>
      <c r="N610" s="665">
        <v>291</v>
      </c>
      <c r="O610" s="665">
        <v>27063</v>
      </c>
      <c r="P610" s="678">
        <v>1.1617015796703296</v>
      </c>
      <c r="Q610" s="666">
        <v>93</v>
      </c>
    </row>
    <row r="611" spans="1:17" ht="14.4" customHeight="1" x14ac:dyDescent="0.3">
      <c r="A611" s="661" t="s">
        <v>580</v>
      </c>
      <c r="B611" s="662" t="s">
        <v>7119</v>
      </c>
      <c r="C611" s="662" t="s">
        <v>6968</v>
      </c>
      <c r="D611" s="662" t="s">
        <v>8013</v>
      </c>
      <c r="E611" s="662" t="s">
        <v>8014</v>
      </c>
      <c r="F611" s="665"/>
      <c r="G611" s="665"/>
      <c r="H611" s="665"/>
      <c r="I611" s="665"/>
      <c r="J611" s="665"/>
      <c r="K611" s="665"/>
      <c r="L611" s="665"/>
      <c r="M611" s="665"/>
      <c r="N611" s="665">
        <v>1</v>
      </c>
      <c r="O611" s="665">
        <v>382</v>
      </c>
      <c r="P611" s="678"/>
      <c r="Q611" s="666">
        <v>382</v>
      </c>
    </row>
    <row r="612" spans="1:17" ht="14.4" customHeight="1" x14ac:dyDescent="0.3">
      <c r="A612" s="661" t="s">
        <v>580</v>
      </c>
      <c r="B612" s="662" t="s">
        <v>7119</v>
      </c>
      <c r="C612" s="662" t="s">
        <v>6968</v>
      </c>
      <c r="D612" s="662" t="s">
        <v>8015</v>
      </c>
      <c r="E612" s="662" t="s">
        <v>8016</v>
      </c>
      <c r="F612" s="665"/>
      <c r="G612" s="665"/>
      <c r="H612" s="665"/>
      <c r="I612" s="665"/>
      <c r="J612" s="665">
        <v>1</v>
      </c>
      <c r="K612" s="665">
        <v>3154</v>
      </c>
      <c r="L612" s="665"/>
      <c r="M612" s="665">
        <v>3154</v>
      </c>
      <c r="N612" s="665"/>
      <c r="O612" s="665"/>
      <c r="P612" s="678"/>
      <c r="Q612" s="666"/>
    </row>
    <row r="613" spans="1:17" ht="14.4" customHeight="1" x14ac:dyDescent="0.3">
      <c r="A613" s="661" t="s">
        <v>580</v>
      </c>
      <c r="B613" s="662" t="s">
        <v>7119</v>
      </c>
      <c r="C613" s="662" t="s">
        <v>6968</v>
      </c>
      <c r="D613" s="662" t="s">
        <v>8017</v>
      </c>
      <c r="E613" s="662" t="s">
        <v>8018</v>
      </c>
      <c r="F613" s="665"/>
      <c r="G613" s="665"/>
      <c r="H613" s="665"/>
      <c r="I613" s="665"/>
      <c r="J613" s="665"/>
      <c r="K613" s="665"/>
      <c r="L613" s="665"/>
      <c r="M613" s="665"/>
      <c r="N613" s="665">
        <v>2</v>
      </c>
      <c r="O613" s="665">
        <v>8318</v>
      </c>
      <c r="P613" s="678"/>
      <c r="Q613" s="666">
        <v>4159</v>
      </c>
    </row>
    <row r="614" spans="1:17" ht="14.4" customHeight="1" x14ac:dyDescent="0.3">
      <c r="A614" s="661" t="s">
        <v>580</v>
      </c>
      <c r="B614" s="662" t="s">
        <v>7119</v>
      </c>
      <c r="C614" s="662" t="s">
        <v>6968</v>
      </c>
      <c r="D614" s="662" t="s">
        <v>8019</v>
      </c>
      <c r="E614" s="662" t="s">
        <v>8020</v>
      </c>
      <c r="F614" s="665">
        <v>1</v>
      </c>
      <c r="G614" s="665">
        <v>4284</v>
      </c>
      <c r="H614" s="665">
        <v>1</v>
      </c>
      <c r="I614" s="665">
        <v>4284</v>
      </c>
      <c r="J614" s="665"/>
      <c r="K614" s="665"/>
      <c r="L614" s="665"/>
      <c r="M614" s="665"/>
      <c r="N614" s="665">
        <v>1</v>
      </c>
      <c r="O614" s="665">
        <v>4323</v>
      </c>
      <c r="P614" s="678">
        <v>1.0091036414565826</v>
      </c>
      <c r="Q614" s="666">
        <v>4323</v>
      </c>
    </row>
    <row r="615" spans="1:17" ht="14.4" customHeight="1" x14ac:dyDescent="0.3">
      <c r="A615" s="661" t="s">
        <v>580</v>
      </c>
      <c r="B615" s="662" t="s">
        <v>7119</v>
      </c>
      <c r="C615" s="662" t="s">
        <v>6968</v>
      </c>
      <c r="D615" s="662" t="s">
        <v>8021</v>
      </c>
      <c r="E615" s="662" t="s">
        <v>8022</v>
      </c>
      <c r="F615" s="665">
        <v>1</v>
      </c>
      <c r="G615" s="665">
        <v>2327</v>
      </c>
      <c r="H615" s="665">
        <v>1</v>
      </c>
      <c r="I615" s="665">
        <v>2327</v>
      </c>
      <c r="J615" s="665">
        <v>1</v>
      </c>
      <c r="K615" s="665">
        <v>2348</v>
      </c>
      <c r="L615" s="665">
        <v>1.0090244950580145</v>
      </c>
      <c r="M615" s="665">
        <v>2348</v>
      </c>
      <c r="N615" s="665">
        <v>2</v>
      </c>
      <c r="O615" s="665">
        <v>4714</v>
      </c>
      <c r="P615" s="678">
        <v>2.0257842715943273</v>
      </c>
      <c r="Q615" s="666">
        <v>2357</v>
      </c>
    </row>
    <row r="616" spans="1:17" ht="14.4" customHeight="1" x14ac:dyDescent="0.3">
      <c r="A616" s="661" t="s">
        <v>580</v>
      </c>
      <c r="B616" s="662" t="s">
        <v>7119</v>
      </c>
      <c r="C616" s="662" t="s">
        <v>6968</v>
      </c>
      <c r="D616" s="662" t="s">
        <v>8023</v>
      </c>
      <c r="E616" s="662" t="s">
        <v>8024</v>
      </c>
      <c r="F616" s="665">
        <v>1</v>
      </c>
      <c r="G616" s="665">
        <v>5323</v>
      </c>
      <c r="H616" s="665">
        <v>1</v>
      </c>
      <c r="I616" s="665">
        <v>5323</v>
      </c>
      <c r="J616" s="665">
        <v>10</v>
      </c>
      <c r="K616" s="665">
        <v>53446</v>
      </c>
      <c r="L616" s="665">
        <v>10.040578621078339</v>
      </c>
      <c r="M616" s="665">
        <v>5344.6</v>
      </c>
      <c r="N616" s="665">
        <v>9</v>
      </c>
      <c r="O616" s="665">
        <v>48258</v>
      </c>
      <c r="P616" s="678">
        <v>9.0659402592523008</v>
      </c>
      <c r="Q616" s="666">
        <v>5362</v>
      </c>
    </row>
    <row r="617" spans="1:17" ht="14.4" customHeight="1" x14ac:dyDescent="0.3">
      <c r="A617" s="661" t="s">
        <v>580</v>
      </c>
      <c r="B617" s="662" t="s">
        <v>7119</v>
      </c>
      <c r="C617" s="662" t="s">
        <v>6968</v>
      </c>
      <c r="D617" s="662" t="s">
        <v>8025</v>
      </c>
      <c r="E617" s="662" t="s">
        <v>8026</v>
      </c>
      <c r="F617" s="665"/>
      <c r="G617" s="665"/>
      <c r="H617" s="665"/>
      <c r="I617" s="665"/>
      <c r="J617" s="665">
        <v>1</v>
      </c>
      <c r="K617" s="665">
        <v>1534</v>
      </c>
      <c r="L617" s="665"/>
      <c r="M617" s="665">
        <v>1534</v>
      </c>
      <c r="N617" s="665"/>
      <c r="O617" s="665"/>
      <c r="P617" s="678"/>
      <c r="Q617" s="666"/>
    </row>
    <row r="618" spans="1:17" ht="14.4" customHeight="1" x14ac:dyDescent="0.3">
      <c r="A618" s="661" t="s">
        <v>580</v>
      </c>
      <c r="B618" s="662" t="s">
        <v>7119</v>
      </c>
      <c r="C618" s="662" t="s">
        <v>6968</v>
      </c>
      <c r="D618" s="662" t="s">
        <v>8027</v>
      </c>
      <c r="E618" s="662" t="s">
        <v>8028</v>
      </c>
      <c r="F618" s="665">
        <v>1</v>
      </c>
      <c r="G618" s="665">
        <v>3031</v>
      </c>
      <c r="H618" s="665">
        <v>1</v>
      </c>
      <c r="I618" s="665">
        <v>3031</v>
      </c>
      <c r="J618" s="665">
        <v>1</v>
      </c>
      <c r="K618" s="665">
        <v>3031</v>
      </c>
      <c r="L618" s="665">
        <v>1</v>
      </c>
      <c r="M618" s="665">
        <v>3031</v>
      </c>
      <c r="N618" s="665"/>
      <c r="O618" s="665"/>
      <c r="P618" s="678"/>
      <c r="Q618" s="666"/>
    </row>
    <row r="619" spans="1:17" ht="14.4" customHeight="1" x14ac:dyDescent="0.3">
      <c r="A619" s="661" t="s">
        <v>580</v>
      </c>
      <c r="B619" s="662" t="s">
        <v>7119</v>
      </c>
      <c r="C619" s="662" t="s">
        <v>6968</v>
      </c>
      <c r="D619" s="662" t="s">
        <v>8029</v>
      </c>
      <c r="E619" s="662" t="s">
        <v>8030</v>
      </c>
      <c r="F619" s="665">
        <v>2</v>
      </c>
      <c r="G619" s="665">
        <v>4826</v>
      </c>
      <c r="H619" s="665">
        <v>1</v>
      </c>
      <c r="I619" s="665">
        <v>2413</v>
      </c>
      <c r="J619" s="665">
        <v>1</v>
      </c>
      <c r="K619" s="665">
        <v>2455</v>
      </c>
      <c r="L619" s="665">
        <v>0.50870285951098215</v>
      </c>
      <c r="M619" s="665">
        <v>2455</v>
      </c>
      <c r="N619" s="665"/>
      <c r="O619" s="665"/>
      <c r="P619" s="678"/>
      <c r="Q619" s="666"/>
    </row>
    <row r="620" spans="1:17" ht="14.4" customHeight="1" x14ac:dyDescent="0.3">
      <c r="A620" s="661" t="s">
        <v>580</v>
      </c>
      <c r="B620" s="662" t="s">
        <v>7119</v>
      </c>
      <c r="C620" s="662" t="s">
        <v>6968</v>
      </c>
      <c r="D620" s="662" t="s">
        <v>8031</v>
      </c>
      <c r="E620" s="662" t="s">
        <v>7041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532</v>
      </c>
      <c r="P620" s="678"/>
      <c r="Q620" s="666">
        <v>532</v>
      </c>
    </row>
    <row r="621" spans="1:17" ht="14.4" customHeight="1" x14ac:dyDescent="0.3">
      <c r="A621" s="661" t="s">
        <v>580</v>
      </c>
      <c r="B621" s="662" t="s">
        <v>7119</v>
      </c>
      <c r="C621" s="662" t="s">
        <v>6968</v>
      </c>
      <c r="D621" s="662" t="s">
        <v>7187</v>
      </c>
      <c r="E621" s="662" t="s">
        <v>7188</v>
      </c>
      <c r="F621" s="665">
        <v>1</v>
      </c>
      <c r="G621" s="665">
        <v>2396</v>
      </c>
      <c r="H621" s="665">
        <v>1</v>
      </c>
      <c r="I621" s="665">
        <v>2396</v>
      </c>
      <c r="J621" s="665">
        <v>1</v>
      </c>
      <c r="K621" s="665">
        <v>2396</v>
      </c>
      <c r="L621" s="665">
        <v>1</v>
      </c>
      <c r="M621" s="665">
        <v>2396</v>
      </c>
      <c r="N621" s="665"/>
      <c r="O621" s="665"/>
      <c r="P621" s="678"/>
      <c r="Q621" s="666"/>
    </row>
    <row r="622" spans="1:17" ht="14.4" customHeight="1" x14ac:dyDescent="0.3">
      <c r="A622" s="661" t="s">
        <v>580</v>
      </c>
      <c r="B622" s="662" t="s">
        <v>7119</v>
      </c>
      <c r="C622" s="662" t="s">
        <v>6968</v>
      </c>
      <c r="D622" s="662" t="s">
        <v>8032</v>
      </c>
      <c r="E622" s="662" t="s">
        <v>8033</v>
      </c>
      <c r="F622" s="665">
        <v>149</v>
      </c>
      <c r="G622" s="665">
        <v>135584</v>
      </c>
      <c r="H622" s="665">
        <v>1</v>
      </c>
      <c r="I622" s="665">
        <v>909.95973154362412</v>
      </c>
      <c r="J622" s="665">
        <v>96</v>
      </c>
      <c r="K622" s="665">
        <v>86210</v>
      </c>
      <c r="L622" s="665">
        <v>0.6358419872551333</v>
      </c>
      <c r="M622" s="665">
        <v>898.02083333333337</v>
      </c>
      <c r="N622" s="665">
        <v>70</v>
      </c>
      <c r="O622" s="665">
        <v>64750</v>
      </c>
      <c r="P622" s="678">
        <v>0.47756372433325467</v>
      </c>
      <c r="Q622" s="666">
        <v>925</v>
      </c>
    </row>
    <row r="623" spans="1:17" ht="14.4" customHeight="1" x14ac:dyDescent="0.3">
      <c r="A623" s="661" t="s">
        <v>580</v>
      </c>
      <c r="B623" s="662" t="s">
        <v>7119</v>
      </c>
      <c r="C623" s="662" t="s">
        <v>6968</v>
      </c>
      <c r="D623" s="662" t="s">
        <v>8034</v>
      </c>
      <c r="E623" s="662" t="s">
        <v>8035</v>
      </c>
      <c r="F623" s="665">
        <v>1</v>
      </c>
      <c r="G623" s="665">
        <v>1213</v>
      </c>
      <c r="H623" s="665">
        <v>1</v>
      </c>
      <c r="I623" s="665">
        <v>1213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580</v>
      </c>
      <c r="B624" s="662" t="s">
        <v>7119</v>
      </c>
      <c r="C624" s="662" t="s">
        <v>6968</v>
      </c>
      <c r="D624" s="662" t="s">
        <v>8036</v>
      </c>
      <c r="E624" s="662" t="s">
        <v>8037</v>
      </c>
      <c r="F624" s="665">
        <v>2</v>
      </c>
      <c r="G624" s="665">
        <v>4670</v>
      </c>
      <c r="H624" s="665">
        <v>1</v>
      </c>
      <c r="I624" s="665">
        <v>2335</v>
      </c>
      <c r="J624" s="665">
        <v>3</v>
      </c>
      <c r="K624" s="665">
        <v>7068</v>
      </c>
      <c r="L624" s="665">
        <v>1.513490364025696</v>
      </c>
      <c r="M624" s="665">
        <v>2356</v>
      </c>
      <c r="N624" s="665"/>
      <c r="O624" s="665"/>
      <c r="P624" s="678"/>
      <c r="Q624" s="666"/>
    </row>
    <row r="625" spans="1:17" ht="14.4" customHeight="1" x14ac:dyDescent="0.3">
      <c r="A625" s="661" t="s">
        <v>580</v>
      </c>
      <c r="B625" s="662" t="s">
        <v>7119</v>
      </c>
      <c r="C625" s="662" t="s">
        <v>6968</v>
      </c>
      <c r="D625" s="662" t="s">
        <v>7085</v>
      </c>
      <c r="E625" s="662" t="s">
        <v>7086</v>
      </c>
      <c r="F625" s="665"/>
      <c r="G625" s="665"/>
      <c r="H625" s="665"/>
      <c r="I625" s="665"/>
      <c r="J625" s="665">
        <v>1</v>
      </c>
      <c r="K625" s="665">
        <v>1634</v>
      </c>
      <c r="L625" s="665"/>
      <c r="M625" s="665">
        <v>1634</v>
      </c>
      <c r="N625" s="665">
        <v>2</v>
      </c>
      <c r="O625" s="665">
        <v>3274</v>
      </c>
      <c r="P625" s="678"/>
      <c r="Q625" s="666">
        <v>1637</v>
      </c>
    </row>
    <row r="626" spans="1:17" ht="14.4" customHeight="1" x14ac:dyDescent="0.3">
      <c r="A626" s="661" t="s">
        <v>580</v>
      </c>
      <c r="B626" s="662" t="s">
        <v>7119</v>
      </c>
      <c r="C626" s="662" t="s">
        <v>6968</v>
      </c>
      <c r="D626" s="662" t="s">
        <v>6998</v>
      </c>
      <c r="E626" s="662" t="s">
        <v>6999</v>
      </c>
      <c r="F626" s="665"/>
      <c r="G626" s="665"/>
      <c r="H626" s="665"/>
      <c r="I626" s="665"/>
      <c r="J626" s="665">
        <v>1</v>
      </c>
      <c r="K626" s="665">
        <v>1335</v>
      </c>
      <c r="L626" s="665"/>
      <c r="M626" s="665">
        <v>1335</v>
      </c>
      <c r="N626" s="665"/>
      <c r="O626" s="665"/>
      <c r="P626" s="678"/>
      <c r="Q626" s="666"/>
    </row>
    <row r="627" spans="1:17" ht="14.4" customHeight="1" x14ac:dyDescent="0.3">
      <c r="A627" s="661" t="s">
        <v>580</v>
      </c>
      <c r="B627" s="662" t="s">
        <v>7119</v>
      </c>
      <c r="C627" s="662" t="s">
        <v>6968</v>
      </c>
      <c r="D627" s="662" t="s">
        <v>7000</v>
      </c>
      <c r="E627" s="662" t="s">
        <v>7001</v>
      </c>
      <c r="F627" s="665">
        <v>2175</v>
      </c>
      <c r="G627" s="665">
        <v>504588</v>
      </c>
      <c r="H627" s="665">
        <v>1</v>
      </c>
      <c r="I627" s="665">
        <v>231.99448275862068</v>
      </c>
      <c r="J627" s="665">
        <v>2181</v>
      </c>
      <c r="K627" s="665">
        <v>505410</v>
      </c>
      <c r="L627" s="665">
        <v>1.0016290518204951</v>
      </c>
      <c r="M627" s="665">
        <v>231.7331499312242</v>
      </c>
      <c r="N627" s="665">
        <v>2126</v>
      </c>
      <c r="O627" s="665">
        <v>499608</v>
      </c>
      <c r="P627" s="678">
        <v>0.99013056196342364</v>
      </c>
      <c r="Q627" s="666">
        <v>234.99905926622765</v>
      </c>
    </row>
    <row r="628" spans="1:17" ht="14.4" customHeight="1" x14ac:dyDescent="0.3">
      <c r="A628" s="661" t="s">
        <v>580</v>
      </c>
      <c r="B628" s="662" t="s">
        <v>7119</v>
      </c>
      <c r="C628" s="662" t="s">
        <v>6968</v>
      </c>
      <c r="D628" s="662" t="s">
        <v>8038</v>
      </c>
      <c r="E628" s="662" t="s">
        <v>8039</v>
      </c>
      <c r="F628" s="665">
        <v>642</v>
      </c>
      <c r="G628" s="665">
        <v>3200370</v>
      </c>
      <c r="H628" s="665">
        <v>1</v>
      </c>
      <c r="I628" s="665">
        <v>4985</v>
      </c>
      <c r="J628" s="665">
        <v>624</v>
      </c>
      <c r="K628" s="665">
        <v>3118434</v>
      </c>
      <c r="L628" s="665">
        <v>0.97439796023584768</v>
      </c>
      <c r="M628" s="665">
        <v>4997.4903846153848</v>
      </c>
      <c r="N628" s="665">
        <v>535</v>
      </c>
      <c r="O628" s="665">
        <v>2680350</v>
      </c>
      <c r="P628" s="678">
        <v>0.8375125376128385</v>
      </c>
      <c r="Q628" s="666">
        <v>5010</v>
      </c>
    </row>
    <row r="629" spans="1:17" ht="14.4" customHeight="1" x14ac:dyDescent="0.3">
      <c r="A629" s="661" t="s">
        <v>580</v>
      </c>
      <c r="B629" s="662" t="s">
        <v>7119</v>
      </c>
      <c r="C629" s="662" t="s">
        <v>6968</v>
      </c>
      <c r="D629" s="662" t="s">
        <v>7004</v>
      </c>
      <c r="E629" s="662" t="s">
        <v>7005</v>
      </c>
      <c r="F629" s="665">
        <v>1</v>
      </c>
      <c r="G629" s="665">
        <v>499</v>
      </c>
      <c r="H629" s="665">
        <v>1</v>
      </c>
      <c r="I629" s="665">
        <v>499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580</v>
      </c>
      <c r="B630" s="662" t="s">
        <v>7119</v>
      </c>
      <c r="C630" s="662" t="s">
        <v>6968</v>
      </c>
      <c r="D630" s="662" t="s">
        <v>8040</v>
      </c>
      <c r="E630" s="662" t="s">
        <v>8041</v>
      </c>
      <c r="F630" s="665"/>
      <c r="G630" s="665"/>
      <c r="H630" s="665"/>
      <c r="I630" s="665"/>
      <c r="J630" s="665"/>
      <c r="K630" s="665"/>
      <c r="L630" s="665"/>
      <c r="M630" s="665"/>
      <c r="N630" s="665">
        <v>1</v>
      </c>
      <c r="O630" s="665">
        <v>423</v>
      </c>
      <c r="P630" s="678"/>
      <c r="Q630" s="666">
        <v>423</v>
      </c>
    </row>
    <row r="631" spans="1:17" ht="14.4" customHeight="1" x14ac:dyDescent="0.3">
      <c r="A631" s="661" t="s">
        <v>580</v>
      </c>
      <c r="B631" s="662" t="s">
        <v>7119</v>
      </c>
      <c r="C631" s="662" t="s">
        <v>6968</v>
      </c>
      <c r="D631" s="662" t="s">
        <v>8042</v>
      </c>
      <c r="E631" s="662" t="s">
        <v>8043</v>
      </c>
      <c r="F631" s="665">
        <v>12</v>
      </c>
      <c r="G631" s="665">
        <v>57780</v>
      </c>
      <c r="H631" s="665">
        <v>1</v>
      </c>
      <c r="I631" s="665">
        <v>4815</v>
      </c>
      <c r="J631" s="665">
        <v>16</v>
      </c>
      <c r="K631" s="665">
        <v>77670</v>
      </c>
      <c r="L631" s="665">
        <v>1.3442367601246106</v>
      </c>
      <c r="M631" s="665">
        <v>4854.375</v>
      </c>
      <c r="N631" s="665">
        <v>10</v>
      </c>
      <c r="O631" s="665">
        <v>48750</v>
      </c>
      <c r="P631" s="678">
        <v>0.84371754932502596</v>
      </c>
      <c r="Q631" s="666">
        <v>4875</v>
      </c>
    </row>
    <row r="632" spans="1:17" ht="14.4" customHeight="1" x14ac:dyDescent="0.3">
      <c r="A632" s="661" t="s">
        <v>580</v>
      </c>
      <c r="B632" s="662" t="s">
        <v>7119</v>
      </c>
      <c r="C632" s="662" t="s">
        <v>6968</v>
      </c>
      <c r="D632" s="662" t="s">
        <v>7087</v>
      </c>
      <c r="E632" s="662" t="s">
        <v>7088</v>
      </c>
      <c r="F632" s="665">
        <v>2</v>
      </c>
      <c r="G632" s="665">
        <v>1276</v>
      </c>
      <c r="H632" s="665">
        <v>1</v>
      </c>
      <c r="I632" s="665">
        <v>638</v>
      </c>
      <c r="J632" s="665">
        <v>1</v>
      </c>
      <c r="K632" s="665">
        <v>646</v>
      </c>
      <c r="L632" s="665">
        <v>0.50626959247648906</v>
      </c>
      <c r="M632" s="665">
        <v>646</v>
      </c>
      <c r="N632" s="665"/>
      <c r="O632" s="665"/>
      <c r="P632" s="678"/>
      <c r="Q632" s="666"/>
    </row>
    <row r="633" spans="1:17" ht="14.4" customHeight="1" x14ac:dyDescent="0.3">
      <c r="A633" s="661" t="s">
        <v>580</v>
      </c>
      <c r="B633" s="662" t="s">
        <v>7119</v>
      </c>
      <c r="C633" s="662" t="s">
        <v>6968</v>
      </c>
      <c r="D633" s="662" t="s">
        <v>8044</v>
      </c>
      <c r="E633" s="662" t="s">
        <v>8045</v>
      </c>
      <c r="F633" s="665">
        <v>1</v>
      </c>
      <c r="G633" s="665">
        <v>3049</v>
      </c>
      <c r="H633" s="665">
        <v>1</v>
      </c>
      <c r="I633" s="665">
        <v>3049</v>
      </c>
      <c r="J633" s="665"/>
      <c r="K633" s="665"/>
      <c r="L633" s="665"/>
      <c r="M633" s="665"/>
      <c r="N633" s="665">
        <v>1</v>
      </c>
      <c r="O633" s="665">
        <v>3079</v>
      </c>
      <c r="P633" s="678">
        <v>1.0098392915710068</v>
      </c>
      <c r="Q633" s="666">
        <v>3079</v>
      </c>
    </row>
    <row r="634" spans="1:17" ht="14.4" customHeight="1" x14ac:dyDescent="0.3">
      <c r="A634" s="661" t="s">
        <v>580</v>
      </c>
      <c r="B634" s="662" t="s">
        <v>7119</v>
      </c>
      <c r="C634" s="662" t="s">
        <v>6968</v>
      </c>
      <c r="D634" s="662" t="s">
        <v>8046</v>
      </c>
      <c r="E634" s="662" t="s">
        <v>8047</v>
      </c>
      <c r="F634" s="665">
        <v>1</v>
      </c>
      <c r="G634" s="665">
        <v>2206</v>
      </c>
      <c r="H634" s="665">
        <v>1</v>
      </c>
      <c r="I634" s="665">
        <v>2206</v>
      </c>
      <c r="J634" s="665">
        <v>1</v>
      </c>
      <c r="K634" s="665">
        <v>2222</v>
      </c>
      <c r="L634" s="665">
        <v>1.0072529465095195</v>
      </c>
      <c r="M634" s="665">
        <v>2222</v>
      </c>
      <c r="N634" s="665"/>
      <c r="O634" s="665"/>
      <c r="P634" s="678"/>
      <c r="Q634" s="666"/>
    </row>
    <row r="635" spans="1:17" ht="14.4" customHeight="1" x14ac:dyDescent="0.3">
      <c r="A635" s="661" t="s">
        <v>580</v>
      </c>
      <c r="B635" s="662" t="s">
        <v>7119</v>
      </c>
      <c r="C635" s="662" t="s">
        <v>6968</v>
      </c>
      <c r="D635" s="662" t="s">
        <v>8048</v>
      </c>
      <c r="E635" s="662" t="s">
        <v>8049</v>
      </c>
      <c r="F635" s="665">
        <v>12</v>
      </c>
      <c r="G635" s="665">
        <v>32328</v>
      </c>
      <c r="H635" s="665">
        <v>1</v>
      </c>
      <c r="I635" s="665">
        <v>2694</v>
      </c>
      <c r="J635" s="665">
        <v>17</v>
      </c>
      <c r="K635" s="665">
        <v>46134</v>
      </c>
      <c r="L635" s="665">
        <v>1.4270601336302895</v>
      </c>
      <c r="M635" s="665">
        <v>2713.7647058823532</v>
      </c>
      <c r="N635" s="665">
        <v>10</v>
      </c>
      <c r="O635" s="665">
        <v>27240</v>
      </c>
      <c r="P635" s="678">
        <v>0.8426132145508537</v>
      </c>
      <c r="Q635" s="666">
        <v>2724</v>
      </c>
    </row>
    <row r="636" spans="1:17" ht="14.4" customHeight="1" x14ac:dyDescent="0.3">
      <c r="A636" s="661" t="s">
        <v>580</v>
      </c>
      <c r="B636" s="662" t="s">
        <v>7119</v>
      </c>
      <c r="C636" s="662" t="s">
        <v>6968</v>
      </c>
      <c r="D636" s="662" t="s">
        <v>8050</v>
      </c>
      <c r="E636" s="662" t="s">
        <v>8051</v>
      </c>
      <c r="F636" s="665">
        <v>3</v>
      </c>
      <c r="G636" s="665">
        <v>18369</v>
      </c>
      <c r="H636" s="665">
        <v>1</v>
      </c>
      <c r="I636" s="665">
        <v>6123</v>
      </c>
      <c r="J636" s="665">
        <v>9</v>
      </c>
      <c r="K636" s="665">
        <v>55387</v>
      </c>
      <c r="L636" s="665">
        <v>3.0152430725679134</v>
      </c>
      <c r="M636" s="665">
        <v>6154.1111111111113</v>
      </c>
      <c r="N636" s="665">
        <v>9</v>
      </c>
      <c r="O636" s="665">
        <v>55629</v>
      </c>
      <c r="P636" s="678">
        <v>3.0284174424301811</v>
      </c>
      <c r="Q636" s="666">
        <v>6181</v>
      </c>
    </row>
    <row r="637" spans="1:17" ht="14.4" customHeight="1" x14ac:dyDescent="0.3">
      <c r="A637" s="661" t="s">
        <v>580</v>
      </c>
      <c r="B637" s="662" t="s">
        <v>7119</v>
      </c>
      <c r="C637" s="662" t="s">
        <v>6968</v>
      </c>
      <c r="D637" s="662" t="s">
        <v>8052</v>
      </c>
      <c r="E637" s="662" t="s">
        <v>8053</v>
      </c>
      <c r="F637" s="665">
        <v>1</v>
      </c>
      <c r="G637" s="665">
        <v>1487</v>
      </c>
      <c r="H637" s="665">
        <v>1</v>
      </c>
      <c r="I637" s="665">
        <v>1487</v>
      </c>
      <c r="J637" s="665"/>
      <c r="K637" s="665"/>
      <c r="L637" s="665"/>
      <c r="M637" s="665"/>
      <c r="N637" s="665">
        <v>2</v>
      </c>
      <c r="O637" s="665">
        <v>3002</v>
      </c>
      <c r="P637" s="678">
        <v>2.0188298587760594</v>
      </c>
      <c r="Q637" s="666">
        <v>1501</v>
      </c>
    </row>
    <row r="638" spans="1:17" ht="14.4" customHeight="1" x14ac:dyDescent="0.3">
      <c r="A638" s="661" t="s">
        <v>580</v>
      </c>
      <c r="B638" s="662" t="s">
        <v>7119</v>
      </c>
      <c r="C638" s="662" t="s">
        <v>6968</v>
      </c>
      <c r="D638" s="662" t="s">
        <v>8054</v>
      </c>
      <c r="E638" s="662" t="s">
        <v>8055</v>
      </c>
      <c r="F638" s="665">
        <v>1</v>
      </c>
      <c r="G638" s="665">
        <v>3084</v>
      </c>
      <c r="H638" s="665">
        <v>1</v>
      </c>
      <c r="I638" s="665">
        <v>3084</v>
      </c>
      <c r="J638" s="665">
        <v>1</v>
      </c>
      <c r="K638" s="665">
        <v>3107</v>
      </c>
      <c r="L638" s="665">
        <v>1.0074578469520103</v>
      </c>
      <c r="M638" s="665">
        <v>3107</v>
      </c>
      <c r="N638" s="665"/>
      <c r="O638" s="665"/>
      <c r="P638" s="678"/>
      <c r="Q638" s="666"/>
    </row>
    <row r="639" spans="1:17" ht="14.4" customHeight="1" x14ac:dyDescent="0.3">
      <c r="A639" s="661" t="s">
        <v>580</v>
      </c>
      <c r="B639" s="662" t="s">
        <v>7119</v>
      </c>
      <c r="C639" s="662" t="s">
        <v>6968</v>
      </c>
      <c r="D639" s="662" t="s">
        <v>8056</v>
      </c>
      <c r="E639" s="662" t="s">
        <v>8057</v>
      </c>
      <c r="F639" s="665">
        <v>7</v>
      </c>
      <c r="G639" s="665">
        <v>19257</v>
      </c>
      <c r="H639" s="665">
        <v>1</v>
      </c>
      <c r="I639" s="665">
        <v>2751</v>
      </c>
      <c r="J639" s="665">
        <v>10</v>
      </c>
      <c r="K639" s="665">
        <v>27720</v>
      </c>
      <c r="L639" s="665">
        <v>1.4394765539803707</v>
      </c>
      <c r="M639" s="665">
        <v>2772</v>
      </c>
      <c r="N639" s="665">
        <v>2</v>
      </c>
      <c r="O639" s="665">
        <v>5590</v>
      </c>
      <c r="P639" s="678">
        <v>0.29028405255231865</v>
      </c>
      <c r="Q639" s="666">
        <v>2795</v>
      </c>
    </row>
    <row r="640" spans="1:17" ht="14.4" customHeight="1" x14ac:dyDescent="0.3">
      <c r="A640" s="661" t="s">
        <v>580</v>
      </c>
      <c r="B640" s="662" t="s">
        <v>7119</v>
      </c>
      <c r="C640" s="662" t="s">
        <v>6968</v>
      </c>
      <c r="D640" s="662" t="s">
        <v>8058</v>
      </c>
      <c r="E640" s="662" t="s">
        <v>8059</v>
      </c>
      <c r="F640" s="665"/>
      <c r="G640" s="665"/>
      <c r="H640" s="665"/>
      <c r="I640" s="665"/>
      <c r="J640" s="665">
        <v>7</v>
      </c>
      <c r="K640" s="665">
        <v>21931</v>
      </c>
      <c r="L640" s="665"/>
      <c r="M640" s="665">
        <v>3133</v>
      </c>
      <c r="N640" s="665">
        <v>6</v>
      </c>
      <c r="O640" s="665">
        <v>18906</v>
      </c>
      <c r="P640" s="678"/>
      <c r="Q640" s="666">
        <v>3151</v>
      </c>
    </row>
    <row r="641" spans="1:17" ht="14.4" customHeight="1" x14ac:dyDescent="0.3">
      <c r="A641" s="661" t="s">
        <v>580</v>
      </c>
      <c r="B641" s="662" t="s">
        <v>7119</v>
      </c>
      <c r="C641" s="662" t="s">
        <v>6968</v>
      </c>
      <c r="D641" s="662" t="s">
        <v>8060</v>
      </c>
      <c r="E641" s="662" t="s">
        <v>8061</v>
      </c>
      <c r="F641" s="665">
        <v>304</v>
      </c>
      <c r="G641" s="665">
        <v>1938304</v>
      </c>
      <c r="H641" s="665">
        <v>1</v>
      </c>
      <c r="I641" s="665">
        <v>6376</v>
      </c>
      <c r="J641" s="665">
        <v>284</v>
      </c>
      <c r="K641" s="665">
        <v>1819744</v>
      </c>
      <c r="L641" s="665">
        <v>0.93883312421580933</v>
      </c>
      <c r="M641" s="665">
        <v>6407.5492957746483</v>
      </c>
      <c r="N641" s="665">
        <v>325</v>
      </c>
      <c r="O641" s="665">
        <v>2091032</v>
      </c>
      <c r="P641" s="678">
        <v>1.0787946575975698</v>
      </c>
      <c r="Q641" s="666">
        <v>6433.9446153846156</v>
      </c>
    </row>
    <row r="642" spans="1:17" ht="14.4" customHeight="1" x14ac:dyDescent="0.3">
      <c r="A642" s="661" t="s">
        <v>580</v>
      </c>
      <c r="B642" s="662" t="s">
        <v>7119</v>
      </c>
      <c r="C642" s="662" t="s">
        <v>6968</v>
      </c>
      <c r="D642" s="662" t="s">
        <v>8062</v>
      </c>
      <c r="E642" s="662" t="s">
        <v>8063</v>
      </c>
      <c r="F642" s="665">
        <v>14</v>
      </c>
      <c r="G642" s="665">
        <v>9268</v>
      </c>
      <c r="H642" s="665">
        <v>1</v>
      </c>
      <c r="I642" s="665">
        <v>662</v>
      </c>
      <c r="J642" s="665">
        <v>6</v>
      </c>
      <c r="K642" s="665">
        <v>3982</v>
      </c>
      <c r="L642" s="665">
        <v>0.42965041001294779</v>
      </c>
      <c r="M642" s="665">
        <v>663.66666666666663</v>
      </c>
      <c r="N642" s="665">
        <v>3</v>
      </c>
      <c r="O642" s="665">
        <v>2031</v>
      </c>
      <c r="P642" s="678">
        <v>0.21914113077255071</v>
      </c>
      <c r="Q642" s="666">
        <v>677</v>
      </c>
    </row>
    <row r="643" spans="1:17" ht="14.4" customHeight="1" x14ac:dyDescent="0.3">
      <c r="A643" s="661" t="s">
        <v>580</v>
      </c>
      <c r="B643" s="662" t="s">
        <v>7119</v>
      </c>
      <c r="C643" s="662" t="s">
        <v>6968</v>
      </c>
      <c r="D643" s="662" t="s">
        <v>8064</v>
      </c>
      <c r="E643" s="662" t="s">
        <v>8065</v>
      </c>
      <c r="F643" s="665">
        <v>10</v>
      </c>
      <c r="G643" s="665">
        <v>51430</v>
      </c>
      <c r="H643" s="665">
        <v>1</v>
      </c>
      <c r="I643" s="665">
        <v>5143</v>
      </c>
      <c r="J643" s="665">
        <v>7</v>
      </c>
      <c r="K643" s="665">
        <v>25885</v>
      </c>
      <c r="L643" s="665">
        <v>0.50330546373711837</v>
      </c>
      <c r="M643" s="665">
        <v>3697.8571428571427</v>
      </c>
      <c r="N643" s="665">
        <v>10</v>
      </c>
      <c r="O643" s="665">
        <v>51920</v>
      </c>
      <c r="P643" s="678">
        <v>1.0095275131246355</v>
      </c>
      <c r="Q643" s="666">
        <v>5192</v>
      </c>
    </row>
    <row r="644" spans="1:17" ht="14.4" customHeight="1" x14ac:dyDescent="0.3">
      <c r="A644" s="661" t="s">
        <v>580</v>
      </c>
      <c r="B644" s="662" t="s">
        <v>7119</v>
      </c>
      <c r="C644" s="662" t="s">
        <v>6968</v>
      </c>
      <c r="D644" s="662" t="s">
        <v>8066</v>
      </c>
      <c r="E644" s="662" t="s">
        <v>8067</v>
      </c>
      <c r="F644" s="665">
        <v>16</v>
      </c>
      <c r="G644" s="665">
        <v>74656</v>
      </c>
      <c r="H644" s="665">
        <v>1</v>
      </c>
      <c r="I644" s="665">
        <v>4666</v>
      </c>
      <c r="J644" s="665">
        <v>30</v>
      </c>
      <c r="K644" s="665">
        <v>140660</v>
      </c>
      <c r="L644" s="665">
        <v>1.8841084440634377</v>
      </c>
      <c r="M644" s="665">
        <v>4688.666666666667</v>
      </c>
      <c r="N644" s="665">
        <v>21</v>
      </c>
      <c r="O644" s="665">
        <v>99015</v>
      </c>
      <c r="P644" s="678">
        <v>1.3262832190312901</v>
      </c>
      <c r="Q644" s="666">
        <v>4715</v>
      </c>
    </row>
    <row r="645" spans="1:17" ht="14.4" customHeight="1" x14ac:dyDescent="0.3">
      <c r="A645" s="661" t="s">
        <v>580</v>
      </c>
      <c r="B645" s="662" t="s">
        <v>7119</v>
      </c>
      <c r="C645" s="662" t="s">
        <v>6968</v>
      </c>
      <c r="D645" s="662" t="s">
        <v>8068</v>
      </c>
      <c r="E645" s="662" t="s">
        <v>8069</v>
      </c>
      <c r="F645" s="665">
        <v>5</v>
      </c>
      <c r="G645" s="665">
        <v>25735</v>
      </c>
      <c r="H645" s="665">
        <v>1</v>
      </c>
      <c r="I645" s="665">
        <v>5147</v>
      </c>
      <c r="J645" s="665">
        <v>1</v>
      </c>
      <c r="K645" s="665">
        <v>5187</v>
      </c>
      <c r="L645" s="665">
        <v>0.20155430347775402</v>
      </c>
      <c r="M645" s="665">
        <v>5187</v>
      </c>
      <c r="N645" s="665">
        <v>1</v>
      </c>
      <c r="O645" s="665">
        <v>5205</v>
      </c>
      <c r="P645" s="678">
        <v>0.20225374004274335</v>
      </c>
      <c r="Q645" s="666">
        <v>5205</v>
      </c>
    </row>
    <row r="646" spans="1:17" ht="14.4" customHeight="1" x14ac:dyDescent="0.3">
      <c r="A646" s="661" t="s">
        <v>580</v>
      </c>
      <c r="B646" s="662" t="s">
        <v>7119</v>
      </c>
      <c r="C646" s="662" t="s">
        <v>6968</v>
      </c>
      <c r="D646" s="662" t="s">
        <v>8070</v>
      </c>
      <c r="E646" s="662" t="s">
        <v>8071</v>
      </c>
      <c r="F646" s="665">
        <v>6</v>
      </c>
      <c r="G646" s="665">
        <v>21276</v>
      </c>
      <c r="H646" s="665">
        <v>1</v>
      </c>
      <c r="I646" s="665">
        <v>3546</v>
      </c>
      <c r="J646" s="665">
        <v>4</v>
      </c>
      <c r="K646" s="665">
        <v>14292</v>
      </c>
      <c r="L646" s="665">
        <v>0.67174280879864634</v>
      </c>
      <c r="M646" s="665">
        <v>3573</v>
      </c>
      <c r="N646" s="665">
        <v>7</v>
      </c>
      <c r="O646" s="665">
        <v>25095</v>
      </c>
      <c r="P646" s="678">
        <v>1.1794980259447265</v>
      </c>
      <c r="Q646" s="666">
        <v>3585</v>
      </c>
    </row>
    <row r="647" spans="1:17" ht="14.4" customHeight="1" x14ac:dyDescent="0.3">
      <c r="A647" s="661" t="s">
        <v>580</v>
      </c>
      <c r="B647" s="662" t="s">
        <v>7119</v>
      </c>
      <c r="C647" s="662" t="s">
        <v>6968</v>
      </c>
      <c r="D647" s="662" t="s">
        <v>8072</v>
      </c>
      <c r="E647" s="662" t="s">
        <v>8073</v>
      </c>
      <c r="F647" s="665"/>
      <c r="G647" s="665"/>
      <c r="H647" s="665"/>
      <c r="I647" s="665"/>
      <c r="J647" s="665">
        <v>1</v>
      </c>
      <c r="K647" s="665">
        <v>1894</v>
      </c>
      <c r="L647" s="665"/>
      <c r="M647" s="665">
        <v>1894</v>
      </c>
      <c r="N647" s="665"/>
      <c r="O647" s="665"/>
      <c r="P647" s="678"/>
      <c r="Q647" s="666"/>
    </row>
    <row r="648" spans="1:17" ht="14.4" customHeight="1" x14ac:dyDescent="0.3">
      <c r="A648" s="661" t="s">
        <v>580</v>
      </c>
      <c r="B648" s="662" t="s">
        <v>7119</v>
      </c>
      <c r="C648" s="662" t="s">
        <v>6968</v>
      </c>
      <c r="D648" s="662" t="s">
        <v>8074</v>
      </c>
      <c r="E648" s="662" t="s">
        <v>8075</v>
      </c>
      <c r="F648" s="665"/>
      <c r="G648" s="665"/>
      <c r="H648" s="665"/>
      <c r="I648" s="665"/>
      <c r="J648" s="665">
        <v>1</v>
      </c>
      <c r="K648" s="665">
        <v>2841</v>
      </c>
      <c r="L648" s="665"/>
      <c r="M648" s="665">
        <v>2841</v>
      </c>
      <c r="N648" s="665"/>
      <c r="O648" s="665"/>
      <c r="P648" s="678"/>
      <c r="Q648" s="666"/>
    </row>
    <row r="649" spans="1:17" ht="14.4" customHeight="1" x14ac:dyDescent="0.3">
      <c r="A649" s="661" t="s">
        <v>580</v>
      </c>
      <c r="B649" s="662" t="s">
        <v>7119</v>
      </c>
      <c r="C649" s="662" t="s">
        <v>6968</v>
      </c>
      <c r="D649" s="662" t="s">
        <v>8076</v>
      </c>
      <c r="E649" s="662" t="s">
        <v>8077</v>
      </c>
      <c r="F649" s="665">
        <v>2</v>
      </c>
      <c r="G649" s="665">
        <v>3148</v>
      </c>
      <c r="H649" s="665">
        <v>1</v>
      </c>
      <c r="I649" s="665">
        <v>1574</v>
      </c>
      <c r="J649" s="665"/>
      <c r="K649" s="665"/>
      <c r="L649" s="665"/>
      <c r="M649" s="665"/>
      <c r="N649" s="665">
        <v>1</v>
      </c>
      <c r="O649" s="665">
        <v>1588</v>
      </c>
      <c r="P649" s="678">
        <v>0.50444726810673446</v>
      </c>
      <c r="Q649" s="666">
        <v>1588</v>
      </c>
    </row>
    <row r="650" spans="1:17" ht="14.4" customHeight="1" x14ac:dyDescent="0.3">
      <c r="A650" s="661" t="s">
        <v>580</v>
      </c>
      <c r="B650" s="662" t="s">
        <v>7119</v>
      </c>
      <c r="C650" s="662" t="s">
        <v>6968</v>
      </c>
      <c r="D650" s="662" t="s">
        <v>8078</v>
      </c>
      <c r="E650" s="662" t="s">
        <v>8079</v>
      </c>
      <c r="F650" s="665">
        <v>4</v>
      </c>
      <c r="G650" s="665">
        <v>808</v>
      </c>
      <c r="H650" s="665">
        <v>1</v>
      </c>
      <c r="I650" s="665">
        <v>202</v>
      </c>
      <c r="J650" s="665">
        <v>1</v>
      </c>
      <c r="K650" s="665">
        <v>202</v>
      </c>
      <c r="L650" s="665">
        <v>0.25</v>
      </c>
      <c r="M650" s="665">
        <v>202</v>
      </c>
      <c r="N650" s="665"/>
      <c r="O650" s="665"/>
      <c r="P650" s="678"/>
      <c r="Q650" s="666"/>
    </row>
    <row r="651" spans="1:17" ht="14.4" customHeight="1" x14ac:dyDescent="0.3">
      <c r="A651" s="661" t="s">
        <v>580</v>
      </c>
      <c r="B651" s="662" t="s">
        <v>7119</v>
      </c>
      <c r="C651" s="662" t="s">
        <v>6968</v>
      </c>
      <c r="D651" s="662" t="s">
        <v>7158</v>
      </c>
      <c r="E651" s="662" t="s">
        <v>7159</v>
      </c>
      <c r="F651" s="665">
        <v>19</v>
      </c>
      <c r="G651" s="665">
        <v>14858</v>
      </c>
      <c r="H651" s="665">
        <v>1</v>
      </c>
      <c r="I651" s="665">
        <v>782</v>
      </c>
      <c r="J651" s="665">
        <v>18</v>
      </c>
      <c r="K651" s="665">
        <v>14172</v>
      </c>
      <c r="L651" s="665">
        <v>0.95382958675461027</v>
      </c>
      <c r="M651" s="665">
        <v>787.33333333333337</v>
      </c>
      <c r="N651" s="665">
        <v>20</v>
      </c>
      <c r="O651" s="665">
        <v>15860</v>
      </c>
      <c r="P651" s="678">
        <v>1.0674384170144031</v>
      </c>
      <c r="Q651" s="666">
        <v>793</v>
      </c>
    </row>
    <row r="652" spans="1:17" ht="14.4" customHeight="1" x14ac:dyDescent="0.3">
      <c r="A652" s="661" t="s">
        <v>580</v>
      </c>
      <c r="B652" s="662" t="s">
        <v>7119</v>
      </c>
      <c r="C652" s="662" t="s">
        <v>6968</v>
      </c>
      <c r="D652" s="662" t="s">
        <v>8080</v>
      </c>
      <c r="E652" s="662" t="s">
        <v>8081</v>
      </c>
      <c r="F652" s="665">
        <v>2</v>
      </c>
      <c r="G652" s="665">
        <v>8088</v>
      </c>
      <c r="H652" s="665">
        <v>1</v>
      </c>
      <c r="I652" s="665">
        <v>4044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580</v>
      </c>
      <c r="B653" s="662" t="s">
        <v>7119</v>
      </c>
      <c r="C653" s="662" t="s">
        <v>6968</v>
      </c>
      <c r="D653" s="662" t="s">
        <v>8082</v>
      </c>
      <c r="E653" s="662" t="s">
        <v>8083</v>
      </c>
      <c r="F653" s="665">
        <v>1</v>
      </c>
      <c r="G653" s="665">
        <v>3672</v>
      </c>
      <c r="H653" s="665">
        <v>1</v>
      </c>
      <c r="I653" s="665">
        <v>3672</v>
      </c>
      <c r="J653" s="665"/>
      <c r="K653" s="665"/>
      <c r="L653" s="665"/>
      <c r="M653" s="665"/>
      <c r="N653" s="665">
        <v>1</v>
      </c>
      <c r="O653" s="665">
        <v>3711</v>
      </c>
      <c r="P653" s="678">
        <v>1.0106209150326797</v>
      </c>
      <c r="Q653" s="666">
        <v>3711</v>
      </c>
    </row>
    <row r="654" spans="1:17" ht="14.4" customHeight="1" x14ac:dyDescent="0.3">
      <c r="A654" s="661" t="s">
        <v>580</v>
      </c>
      <c r="B654" s="662" t="s">
        <v>7119</v>
      </c>
      <c r="C654" s="662" t="s">
        <v>6968</v>
      </c>
      <c r="D654" s="662" t="s">
        <v>7089</v>
      </c>
      <c r="E654" s="662" t="s">
        <v>7090</v>
      </c>
      <c r="F654" s="665">
        <v>1</v>
      </c>
      <c r="G654" s="665">
        <v>183</v>
      </c>
      <c r="H654" s="665">
        <v>1</v>
      </c>
      <c r="I654" s="665">
        <v>183</v>
      </c>
      <c r="J654" s="665">
        <v>7</v>
      </c>
      <c r="K654" s="665">
        <v>1297</v>
      </c>
      <c r="L654" s="665">
        <v>7.0874316939890711</v>
      </c>
      <c r="M654" s="665">
        <v>185.28571428571428</v>
      </c>
      <c r="N654" s="665"/>
      <c r="O654" s="665"/>
      <c r="P654" s="678"/>
      <c r="Q654" s="666"/>
    </row>
    <row r="655" spans="1:17" ht="14.4" customHeight="1" x14ac:dyDescent="0.3">
      <c r="A655" s="661" t="s">
        <v>580</v>
      </c>
      <c r="B655" s="662" t="s">
        <v>7119</v>
      </c>
      <c r="C655" s="662" t="s">
        <v>6968</v>
      </c>
      <c r="D655" s="662" t="s">
        <v>8084</v>
      </c>
      <c r="E655" s="662" t="s">
        <v>8085</v>
      </c>
      <c r="F655" s="665">
        <v>122</v>
      </c>
      <c r="G655" s="665">
        <v>668194</v>
      </c>
      <c r="H655" s="665">
        <v>1</v>
      </c>
      <c r="I655" s="665">
        <v>5477</v>
      </c>
      <c r="J655" s="665">
        <v>84</v>
      </c>
      <c r="K655" s="665">
        <v>462294</v>
      </c>
      <c r="L655" s="665">
        <v>0.69185595800022148</v>
      </c>
      <c r="M655" s="665">
        <v>5503.5</v>
      </c>
      <c r="N655" s="665">
        <v>93</v>
      </c>
      <c r="O655" s="665">
        <v>514941</v>
      </c>
      <c r="P655" s="678">
        <v>0.77064595012825621</v>
      </c>
      <c r="Q655" s="666">
        <v>5537</v>
      </c>
    </row>
    <row r="656" spans="1:17" ht="14.4" customHeight="1" x14ac:dyDescent="0.3">
      <c r="A656" s="661" t="s">
        <v>580</v>
      </c>
      <c r="B656" s="662" t="s">
        <v>7119</v>
      </c>
      <c r="C656" s="662" t="s">
        <v>6968</v>
      </c>
      <c r="D656" s="662" t="s">
        <v>8086</v>
      </c>
      <c r="E656" s="662" t="s">
        <v>8087</v>
      </c>
      <c r="F656" s="665">
        <v>4</v>
      </c>
      <c r="G656" s="665">
        <v>9600</v>
      </c>
      <c r="H656" s="665">
        <v>1</v>
      </c>
      <c r="I656" s="665">
        <v>2400</v>
      </c>
      <c r="J656" s="665">
        <v>8</v>
      </c>
      <c r="K656" s="665">
        <v>19270</v>
      </c>
      <c r="L656" s="665">
        <v>2.0072916666666667</v>
      </c>
      <c r="M656" s="665">
        <v>2408.75</v>
      </c>
      <c r="N656" s="665">
        <v>3</v>
      </c>
      <c r="O656" s="665">
        <v>7260</v>
      </c>
      <c r="P656" s="678">
        <v>0.75624999999999998</v>
      </c>
      <c r="Q656" s="666">
        <v>2420</v>
      </c>
    </row>
    <row r="657" spans="1:17" ht="14.4" customHeight="1" x14ac:dyDescent="0.3">
      <c r="A657" s="661" t="s">
        <v>580</v>
      </c>
      <c r="B657" s="662" t="s">
        <v>7119</v>
      </c>
      <c r="C657" s="662" t="s">
        <v>6968</v>
      </c>
      <c r="D657" s="662" t="s">
        <v>8088</v>
      </c>
      <c r="E657" s="662" t="s">
        <v>8089</v>
      </c>
      <c r="F657" s="665">
        <v>2</v>
      </c>
      <c r="G657" s="665">
        <v>5164</v>
      </c>
      <c r="H657" s="665">
        <v>1</v>
      </c>
      <c r="I657" s="665">
        <v>2582</v>
      </c>
      <c r="J657" s="665">
        <v>5</v>
      </c>
      <c r="K657" s="665">
        <v>12978</v>
      </c>
      <c r="L657" s="665">
        <v>2.5131680867544541</v>
      </c>
      <c r="M657" s="665">
        <v>2595.6</v>
      </c>
      <c r="N657" s="665">
        <v>5</v>
      </c>
      <c r="O657" s="665">
        <v>13035</v>
      </c>
      <c r="P657" s="678">
        <v>2.5242060418280401</v>
      </c>
      <c r="Q657" s="666">
        <v>2607</v>
      </c>
    </row>
    <row r="658" spans="1:17" ht="14.4" customHeight="1" x14ac:dyDescent="0.3">
      <c r="A658" s="661" t="s">
        <v>580</v>
      </c>
      <c r="B658" s="662" t="s">
        <v>7119</v>
      </c>
      <c r="C658" s="662" t="s">
        <v>6968</v>
      </c>
      <c r="D658" s="662" t="s">
        <v>7006</v>
      </c>
      <c r="E658" s="662" t="s">
        <v>7007</v>
      </c>
      <c r="F658" s="665">
        <v>51</v>
      </c>
      <c r="G658" s="665">
        <v>64770</v>
      </c>
      <c r="H658" s="665">
        <v>1</v>
      </c>
      <c r="I658" s="665">
        <v>1270</v>
      </c>
      <c r="J658" s="665">
        <v>61</v>
      </c>
      <c r="K658" s="665">
        <v>72800</v>
      </c>
      <c r="L658" s="665">
        <v>1.1239771499150841</v>
      </c>
      <c r="M658" s="665">
        <v>1193.4426229508197</v>
      </c>
      <c r="N658" s="665">
        <v>52</v>
      </c>
      <c r="O658" s="665">
        <v>66768</v>
      </c>
      <c r="P658" s="678">
        <v>1.0308476146364058</v>
      </c>
      <c r="Q658" s="666">
        <v>1284</v>
      </c>
    </row>
    <row r="659" spans="1:17" ht="14.4" customHeight="1" x14ac:dyDescent="0.3">
      <c r="A659" s="661" t="s">
        <v>580</v>
      </c>
      <c r="B659" s="662" t="s">
        <v>7119</v>
      </c>
      <c r="C659" s="662" t="s">
        <v>6968</v>
      </c>
      <c r="D659" s="662" t="s">
        <v>8090</v>
      </c>
      <c r="E659" s="662" t="s">
        <v>8091</v>
      </c>
      <c r="F659" s="665"/>
      <c r="G659" s="665"/>
      <c r="H659" s="665"/>
      <c r="I659" s="665"/>
      <c r="J659" s="665">
        <v>1</v>
      </c>
      <c r="K659" s="665">
        <v>4067</v>
      </c>
      <c r="L659" s="665"/>
      <c r="M659" s="665">
        <v>4067</v>
      </c>
      <c r="N659" s="665">
        <v>1</v>
      </c>
      <c r="O659" s="665">
        <v>4082</v>
      </c>
      <c r="P659" s="678"/>
      <c r="Q659" s="666">
        <v>4082</v>
      </c>
    </row>
    <row r="660" spans="1:17" ht="14.4" customHeight="1" x14ac:dyDescent="0.3">
      <c r="A660" s="661" t="s">
        <v>580</v>
      </c>
      <c r="B660" s="662" t="s">
        <v>7119</v>
      </c>
      <c r="C660" s="662" t="s">
        <v>6968</v>
      </c>
      <c r="D660" s="662" t="s">
        <v>8092</v>
      </c>
      <c r="E660" s="662" t="s">
        <v>8093</v>
      </c>
      <c r="F660" s="665"/>
      <c r="G660" s="665"/>
      <c r="H660" s="665"/>
      <c r="I660" s="665"/>
      <c r="J660" s="665">
        <v>4</v>
      </c>
      <c r="K660" s="665">
        <v>3768</v>
      </c>
      <c r="L660" s="665"/>
      <c r="M660" s="665">
        <v>942</v>
      </c>
      <c r="N660" s="665">
        <v>2</v>
      </c>
      <c r="O660" s="665">
        <v>1892</v>
      </c>
      <c r="P660" s="678"/>
      <c r="Q660" s="666">
        <v>946</v>
      </c>
    </row>
    <row r="661" spans="1:17" ht="14.4" customHeight="1" x14ac:dyDescent="0.3">
      <c r="A661" s="661" t="s">
        <v>580</v>
      </c>
      <c r="B661" s="662" t="s">
        <v>7119</v>
      </c>
      <c r="C661" s="662" t="s">
        <v>6968</v>
      </c>
      <c r="D661" s="662" t="s">
        <v>8094</v>
      </c>
      <c r="E661" s="662" t="s">
        <v>8095</v>
      </c>
      <c r="F661" s="665">
        <v>5</v>
      </c>
      <c r="G661" s="665">
        <v>4535</v>
      </c>
      <c r="H661" s="665">
        <v>1</v>
      </c>
      <c r="I661" s="665">
        <v>907</v>
      </c>
      <c r="J661" s="665">
        <v>1</v>
      </c>
      <c r="K661" s="665">
        <v>914</v>
      </c>
      <c r="L661" s="665">
        <v>0.20154355016538036</v>
      </c>
      <c r="M661" s="665">
        <v>914</v>
      </c>
      <c r="N661" s="665">
        <v>10</v>
      </c>
      <c r="O661" s="665">
        <v>9170</v>
      </c>
      <c r="P661" s="678">
        <v>2.0220507166482911</v>
      </c>
      <c r="Q661" s="666">
        <v>917</v>
      </c>
    </row>
    <row r="662" spans="1:17" ht="14.4" customHeight="1" x14ac:dyDescent="0.3">
      <c r="A662" s="661" t="s">
        <v>580</v>
      </c>
      <c r="B662" s="662" t="s">
        <v>7119</v>
      </c>
      <c r="C662" s="662" t="s">
        <v>6968</v>
      </c>
      <c r="D662" s="662" t="s">
        <v>7008</v>
      </c>
      <c r="E662" s="662" t="s">
        <v>7009</v>
      </c>
      <c r="F662" s="665">
        <v>1</v>
      </c>
      <c r="G662" s="665">
        <v>946</v>
      </c>
      <c r="H662" s="665">
        <v>1</v>
      </c>
      <c r="I662" s="665">
        <v>946</v>
      </c>
      <c r="J662" s="665">
        <v>1</v>
      </c>
      <c r="K662" s="665">
        <v>946</v>
      </c>
      <c r="L662" s="665">
        <v>1</v>
      </c>
      <c r="M662" s="665">
        <v>946</v>
      </c>
      <c r="N662" s="665"/>
      <c r="O662" s="665"/>
      <c r="P662" s="678"/>
      <c r="Q662" s="666"/>
    </row>
    <row r="663" spans="1:17" ht="14.4" customHeight="1" x14ac:dyDescent="0.3">
      <c r="A663" s="661" t="s">
        <v>580</v>
      </c>
      <c r="B663" s="662" t="s">
        <v>7119</v>
      </c>
      <c r="C663" s="662" t="s">
        <v>6968</v>
      </c>
      <c r="D663" s="662" t="s">
        <v>7010</v>
      </c>
      <c r="E663" s="662" t="s">
        <v>7011</v>
      </c>
      <c r="F663" s="665">
        <v>6</v>
      </c>
      <c r="G663" s="665">
        <v>5928</v>
      </c>
      <c r="H663" s="665">
        <v>1</v>
      </c>
      <c r="I663" s="665">
        <v>988</v>
      </c>
      <c r="J663" s="665">
        <v>7</v>
      </c>
      <c r="K663" s="665">
        <v>6956</v>
      </c>
      <c r="L663" s="665">
        <v>1.1734143049932524</v>
      </c>
      <c r="M663" s="665">
        <v>993.71428571428567</v>
      </c>
      <c r="N663" s="665">
        <v>7</v>
      </c>
      <c r="O663" s="665">
        <v>7014</v>
      </c>
      <c r="P663" s="678">
        <v>1.1831983805668016</v>
      </c>
      <c r="Q663" s="666">
        <v>1002</v>
      </c>
    </row>
    <row r="664" spans="1:17" ht="14.4" customHeight="1" x14ac:dyDescent="0.3">
      <c r="A664" s="661" t="s">
        <v>580</v>
      </c>
      <c r="B664" s="662" t="s">
        <v>7119</v>
      </c>
      <c r="C664" s="662" t="s">
        <v>6968</v>
      </c>
      <c r="D664" s="662" t="s">
        <v>8096</v>
      </c>
      <c r="E664" s="662" t="s">
        <v>8097</v>
      </c>
      <c r="F664" s="665">
        <v>15</v>
      </c>
      <c r="G664" s="665">
        <v>10695</v>
      </c>
      <c r="H664" s="665">
        <v>1</v>
      </c>
      <c r="I664" s="665">
        <v>713</v>
      </c>
      <c r="J664" s="665">
        <v>16</v>
      </c>
      <c r="K664" s="665">
        <v>11496</v>
      </c>
      <c r="L664" s="665">
        <v>1.0748948106591865</v>
      </c>
      <c r="M664" s="665">
        <v>718.5</v>
      </c>
      <c r="N664" s="665">
        <v>14</v>
      </c>
      <c r="O664" s="665">
        <v>10136</v>
      </c>
      <c r="P664" s="678">
        <v>0.94773258532024307</v>
      </c>
      <c r="Q664" s="666">
        <v>724</v>
      </c>
    </row>
    <row r="665" spans="1:17" ht="14.4" customHeight="1" x14ac:dyDescent="0.3">
      <c r="A665" s="661" t="s">
        <v>580</v>
      </c>
      <c r="B665" s="662" t="s">
        <v>7119</v>
      </c>
      <c r="C665" s="662" t="s">
        <v>6968</v>
      </c>
      <c r="D665" s="662" t="s">
        <v>8098</v>
      </c>
      <c r="E665" s="662" t="s">
        <v>8099</v>
      </c>
      <c r="F665" s="665"/>
      <c r="G665" s="665"/>
      <c r="H665" s="665"/>
      <c r="I665" s="665"/>
      <c r="J665" s="665">
        <v>1</v>
      </c>
      <c r="K665" s="665">
        <v>750</v>
      </c>
      <c r="L665" s="665"/>
      <c r="M665" s="665">
        <v>750</v>
      </c>
      <c r="N665" s="665"/>
      <c r="O665" s="665"/>
      <c r="P665" s="678"/>
      <c r="Q665" s="666"/>
    </row>
    <row r="666" spans="1:17" ht="14.4" customHeight="1" x14ac:dyDescent="0.3">
      <c r="A666" s="661" t="s">
        <v>580</v>
      </c>
      <c r="B666" s="662" t="s">
        <v>7119</v>
      </c>
      <c r="C666" s="662" t="s">
        <v>6968</v>
      </c>
      <c r="D666" s="662" t="s">
        <v>8100</v>
      </c>
      <c r="E666" s="662" t="s">
        <v>8101</v>
      </c>
      <c r="F666" s="665"/>
      <c r="G666" s="665"/>
      <c r="H666" s="665"/>
      <c r="I666" s="665"/>
      <c r="J666" s="665"/>
      <c r="K666" s="665"/>
      <c r="L666" s="665"/>
      <c r="M666" s="665"/>
      <c r="N666" s="665">
        <v>1</v>
      </c>
      <c r="O666" s="665">
        <v>2337</v>
      </c>
      <c r="P666" s="678"/>
      <c r="Q666" s="666">
        <v>2337</v>
      </c>
    </row>
    <row r="667" spans="1:17" ht="14.4" customHeight="1" x14ac:dyDescent="0.3">
      <c r="A667" s="661" t="s">
        <v>580</v>
      </c>
      <c r="B667" s="662" t="s">
        <v>7119</v>
      </c>
      <c r="C667" s="662" t="s">
        <v>6968</v>
      </c>
      <c r="D667" s="662" t="s">
        <v>8102</v>
      </c>
      <c r="E667" s="662" t="s">
        <v>8103</v>
      </c>
      <c r="F667" s="665">
        <v>1</v>
      </c>
      <c r="G667" s="665">
        <v>3309</v>
      </c>
      <c r="H667" s="665">
        <v>1</v>
      </c>
      <c r="I667" s="665">
        <v>3309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580</v>
      </c>
      <c r="B668" s="662" t="s">
        <v>7119</v>
      </c>
      <c r="C668" s="662" t="s">
        <v>6968</v>
      </c>
      <c r="D668" s="662" t="s">
        <v>7091</v>
      </c>
      <c r="E668" s="662" t="s">
        <v>7092</v>
      </c>
      <c r="F668" s="665"/>
      <c r="G668" s="665"/>
      <c r="H668" s="665"/>
      <c r="I668" s="665"/>
      <c r="J668" s="665"/>
      <c r="K668" s="665"/>
      <c r="L668" s="665"/>
      <c r="M668" s="665"/>
      <c r="N668" s="665">
        <v>1</v>
      </c>
      <c r="O668" s="665">
        <v>399</v>
      </c>
      <c r="P668" s="678"/>
      <c r="Q668" s="666">
        <v>399</v>
      </c>
    </row>
    <row r="669" spans="1:17" ht="14.4" customHeight="1" x14ac:dyDescent="0.3">
      <c r="A669" s="661" t="s">
        <v>580</v>
      </c>
      <c r="B669" s="662" t="s">
        <v>7119</v>
      </c>
      <c r="C669" s="662" t="s">
        <v>6968</v>
      </c>
      <c r="D669" s="662" t="s">
        <v>8104</v>
      </c>
      <c r="E669" s="662" t="s">
        <v>8105</v>
      </c>
      <c r="F669" s="665">
        <v>12</v>
      </c>
      <c r="G669" s="665">
        <v>35232</v>
      </c>
      <c r="H669" s="665">
        <v>1</v>
      </c>
      <c r="I669" s="665">
        <v>2936</v>
      </c>
      <c r="J669" s="665">
        <v>30</v>
      </c>
      <c r="K669" s="665">
        <v>82838</v>
      </c>
      <c r="L669" s="665">
        <v>2.3512148047229791</v>
      </c>
      <c r="M669" s="665">
        <v>2761.2666666666669</v>
      </c>
      <c r="N669" s="665">
        <v>42</v>
      </c>
      <c r="O669" s="665">
        <v>125160</v>
      </c>
      <c r="P669" s="678">
        <v>3.5524523160762942</v>
      </c>
      <c r="Q669" s="666">
        <v>2980</v>
      </c>
    </row>
    <row r="670" spans="1:17" ht="14.4" customHeight="1" x14ac:dyDescent="0.3">
      <c r="A670" s="661" t="s">
        <v>580</v>
      </c>
      <c r="B670" s="662" t="s">
        <v>7119</v>
      </c>
      <c r="C670" s="662" t="s">
        <v>6968</v>
      </c>
      <c r="D670" s="662" t="s">
        <v>8106</v>
      </c>
      <c r="E670" s="662" t="s">
        <v>8107</v>
      </c>
      <c r="F670" s="665">
        <v>7</v>
      </c>
      <c r="G670" s="665">
        <v>18319</v>
      </c>
      <c r="H670" s="665">
        <v>1</v>
      </c>
      <c r="I670" s="665">
        <v>2617</v>
      </c>
      <c r="J670" s="665">
        <v>5</v>
      </c>
      <c r="K670" s="665">
        <v>13127</v>
      </c>
      <c r="L670" s="665">
        <v>0.71657841585239368</v>
      </c>
      <c r="M670" s="665">
        <v>2625.4</v>
      </c>
      <c r="N670" s="665">
        <v>11</v>
      </c>
      <c r="O670" s="665">
        <v>29007</v>
      </c>
      <c r="P670" s="678">
        <v>1.5834379605873683</v>
      </c>
      <c r="Q670" s="666">
        <v>2637</v>
      </c>
    </row>
    <row r="671" spans="1:17" ht="14.4" customHeight="1" x14ac:dyDescent="0.3">
      <c r="A671" s="661" t="s">
        <v>580</v>
      </c>
      <c r="B671" s="662" t="s">
        <v>7119</v>
      </c>
      <c r="C671" s="662" t="s">
        <v>6968</v>
      </c>
      <c r="D671" s="662" t="s">
        <v>8108</v>
      </c>
      <c r="E671" s="662" t="s">
        <v>8109</v>
      </c>
      <c r="F671" s="665">
        <v>5</v>
      </c>
      <c r="G671" s="665">
        <v>13220</v>
      </c>
      <c r="H671" s="665">
        <v>1</v>
      </c>
      <c r="I671" s="665">
        <v>2644</v>
      </c>
      <c r="J671" s="665">
        <v>6</v>
      </c>
      <c r="K671" s="665">
        <v>15934</v>
      </c>
      <c r="L671" s="665">
        <v>1.2052950075642965</v>
      </c>
      <c r="M671" s="665">
        <v>2655.6666666666665</v>
      </c>
      <c r="N671" s="665">
        <v>5</v>
      </c>
      <c r="O671" s="665">
        <v>13320</v>
      </c>
      <c r="P671" s="678">
        <v>1.0075642965204237</v>
      </c>
      <c r="Q671" s="666">
        <v>2664</v>
      </c>
    </row>
    <row r="672" spans="1:17" ht="14.4" customHeight="1" x14ac:dyDescent="0.3">
      <c r="A672" s="661" t="s">
        <v>580</v>
      </c>
      <c r="B672" s="662" t="s">
        <v>7119</v>
      </c>
      <c r="C672" s="662" t="s">
        <v>6968</v>
      </c>
      <c r="D672" s="662" t="s">
        <v>7093</v>
      </c>
      <c r="E672" s="662" t="s">
        <v>7094</v>
      </c>
      <c r="F672" s="665">
        <v>4</v>
      </c>
      <c r="G672" s="665">
        <v>1768</v>
      </c>
      <c r="H672" s="665">
        <v>1</v>
      </c>
      <c r="I672" s="665">
        <v>442</v>
      </c>
      <c r="J672" s="665">
        <v>4</v>
      </c>
      <c r="K672" s="665">
        <v>1788</v>
      </c>
      <c r="L672" s="665">
        <v>1.0113122171945701</v>
      </c>
      <c r="M672" s="665">
        <v>447</v>
      </c>
      <c r="N672" s="665">
        <v>7</v>
      </c>
      <c r="O672" s="665">
        <v>3143</v>
      </c>
      <c r="P672" s="678">
        <v>1.7777149321266967</v>
      </c>
      <c r="Q672" s="666">
        <v>449</v>
      </c>
    </row>
    <row r="673" spans="1:17" ht="14.4" customHeight="1" x14ac:dyDescent="0.3">
      <c r="A673" s="661" t="s">
        <v>580</v>
      </c>
      <c r="B673" s="662" t="s">
        <v>7119</v>
      </c>
      <c r="C673" s="662" t="s">
        <v>6968</v>
      </c>
      <c r="D673" s="662" t="s">
        <v>8110</v>
      </c>
      <c r="E673" s="662" t="s">
        <v>8111</v>
      </c>
      <c r="F673" s="665">
        <v>22</v>
      </c>
      <c r="G673" s="665">
        <v>47212</v>
      </c>
      <c r="H673" s="665">
        <v>1</v>
      </c>
      <c r="I673" s="665">
        <v>2146</v>
      </c>
      <c r="J673" s="665">
        <v>32</v>
      </c>
      <c r="K673" s="665">
        <v>64926</v>
      </c>
      <c r="L673" s="665">
        <v>1.3752012200288062</v>
      </c>
      <c r="M673" s="665">
        <v>2028.9375</v>
      </c>
      <c r="N673" s="665">
        <v>24</v>
      </c>
      <c r="O673" s="665">
        <v>52224</v>
      </c>
      <c r="P673" s="678">
        <v>1.1061594509870372</v>
      </c>
      <c r="Q673" s="666">
        <v>2176</v>
      </c>
    </row>
    <row r="674" spans="1:17" ht="14.4" customHeight="1" x14ac:dyDescent="0.3">
      <c r="A674" s="661" t="s">
        <v>580</v>
      </c>
      <c r="B674" s="662" t="s">
        <v>7119</v>
      </c>
      <c r="C674" s="662" t="s">
        <v>6968</v>
      </c>
      <c r="D674" s="662" t="s">
        <v>8112</v>
      </c>
      <c r="E674" s="662" t="s">
        <v>8113</v>
      </c>
      <c r="F674" s="665">
        <v>2</v>
      </c>
      <c r="G674" s="665">
        <v>4306</v>
      </c>
      <c r="H674" s="665">
        <v>1</v>
      </c>
      <c r="I674" s="665">
        <v>2153</v>
      </c>
      <c r="J674" s="665">
        <v>1</v>
      </c>
      <c r="K674" s="665">
        <v>2170</v>
      </c>
      <c r="L674" s="665">
        <v>0.50394797956339987</v>
      </c>
      <c r="M674" s="665">
        <v>2170</v>
      </c>
      <c r="N674" s="665">
        <v>1</v>
      </c>
      <c r="O674" s="665">
        <v>2178</v>
      </c>
      <c r="P674" s="678">
        <v>0.50580585229911756</v>
      </c>
      <c r="Q674" s="666">
        <v>2178</v>
      </c>
    </row>
    <row r="675" spans="1:17" ht="14.4" customHeight="1" x14ac:dyDescent="0.3">
      <c r="A675" s="661" t="s">
        <v>580</v>
      </c>
      <c r="B675" s="662" t="s">
        <v>7119</v>
      </c>
      <c r="C675" s="662" t="s">
        <v>6968</v>
      </c>
      <c r="D675" s="662" t="s">
        <v>8114</v>
      </c>
      <c r="E675" s="662" t="s">
        <v>8115</v>
      </c>
      <c r="F675" s="665">
        <v>5</v>
      </c>
      <c r="G675" s="665">
        <v>10375</v>
      </c>
      <c r="H675" s="665">
        <v>1</v>
      </c>
      <c r="I675" s="665">
        <v>2075</v>
      </c>
      <c r="J675" s="665">
        <v>2</v>
      </c>
      <c r="K675" s="665">
        <v>4184</v>
      </c>
      <c r="L675" s="665">
        <v>0.40327710843373493</v>
      </c>
      <c r="M675" s="665">
        <v>2092</v>
      </c>
      <c r="N675" s="665">
        <v>5</v>
      </c>
      <c r="O675" s="665">
        <v>10500</v>
      </c>
      <c r="P675" s="678">
        <v>1.0120481927710843</v>
      </c>
      <c r="Q675" s="666">
        <v>2100</v>
      </c>
    </row>
    <row r="676" spans="1:17" ht="14.4" customHeight="1" x14ac:dyDescent="0.3">
      <c r="A676" s="661" t="s">
        <v>580</v>
      </c>
      <c r="B676" s="662" t="s">
        <v>7119</v>
      </c>
      <c r="C676" s="662" t="s">
        <v>6968</v>
      </c>
      <c r="D676" s="662" t="s">
        <v>7012</v>
      </c>
      <c r="E676" s="662" t="s">
        <v>7013</v>
      </c>
      <c r="F676" s="665">
        <v>10</v>
      </c>
      <c r="G676" s="665">
        <v>1550</v>
      </c>
      <c r="H676" s="665">
        <v>1</v>
      </c>
      <c r="I676" s="665">
        <v>155</v>
      </c>
      <c r="J676" s="665">
        <v>8</v>
      </c>
      <c r="K676" s="665">
        <v>1246</v>
      </c>
      <c r="L676" s="665">
        <v>0.80387096774193545</v>
      </c>
      <c r="M676" s="665">
        <v>155.75</v>
      </c>
      <c r="N676" s="665">
        <v>14</v>
      </c>
      <c r="O676" s="665">
        <v>2198</v>
      </c>
      <c r="P676" s="678">
        <v>1.4180645161290322</v>
      </c>
      <c r="Q676" s="666">
        <v>157</v>
      </c>
    </row>
    <row r="677" spans="1:17" ht="14.4" customHeight="1" x14ac:dyDescent="0.3">
      <c r="A677" s="661" t="s">
        <v>580</v>
      </c>
      <c r="B677" s="662" t="s">
        <v>7119</v>
      </c>
      <c r="C677" s="662" t="s">
        <v>6968</v>
      </c>
      <c r="D677" s="662" t="s">
        <v>8116</v>
      </c>
      <c r="E677" s="662" t="s">
        <v>8117</v>
      </c>
      <c r="F677" s="665">
        <v>14</v>
      </c>
      <c r="G677" s="665">
        <v>36414</v>
      </c>
      <c r="H677" s="665">
        <v>1</v>
      </c>
      <c r="I677" s="665">
        <v>2601</v>
      </c>
      <c r="J677" s="665">
        <v>18</v>
      </c>
      <c r="K677" s="665">
        <v>47175</v>
      </c>
      <c r="L677" s="665">
        <v>1.2955182072829132</v>
      </c>
      <c r="M677" s="665">
        <v>2620.8333333333335</v>
      </c>
      <c r="N677" s="665">
        <v>7</v>
      </c>
      <c r="O677" s="665">
        <v>18417</v>
      </c>
      <c r="P677" s="678">
        <v>0.50576701268742796</v>
      </c>
      <c r="Q677" s="666">
        <v>2631</v>
      </c>
    </row>
    <row r="678" spans="1:17" ht="14.4" customHeight="1" x14ac:dyDescent="0.3">
      <c r="A678" s="661" t="s">
        <v>580</v>
      </c>
      <c r="B678" s="662" t="s">
        <v>7119</v>
      </c>
      <c r="C678" s="662" t="s">
        <v>6968</v>
      </c>
      <c r="D678" s="662" t="s">
        <v>8118</v>
      </c>
      <c r="E678" s="662" t="s">
        <v>8119</v>
      </c>
      <c r="F678" s="665"/>
      <c r="G678" s="665"/>
      <c r="H678" s="665"/>
      <c r="I678" s="665"/>
      <c r="J678" s="665"/>
      <c r="K678" s="665"/>
      <c r="L678" s="665"/>
      <c r="M678" s="665"/>
      <c r="N678" s="665">
        <v>1</v>
      </c>
      <c r="O678" s="665">
        <v>1667</v>
      </c>
      <c r="P678" s="678"/>
      <c r="Q678" s="666">
        <v>1667</v>
      </c>
    </row>
    <row r="679" spans="1:17" ht="14.4" customHeight="1" x14ac:dyDescent="0.3">
      <c r="A679" s="661" t="s">
        <v>580</v>
      </c>
      <c r="B679" s="662" t="s">
        <v>7119</v>
      </c>
      <c r="C679" s="662" t="s">
        <v>6968</v>
      </c>
      <c r="D679" s="662" t="s">
        <v>8120</v>
      </c>
      <c r="E679" s="662" t="s">
        <v>8121</v>
      </c>
      <c r="F679" s="665"/>
      <c r="G679" s="665"/>
      <c r="H679" s="665"/>
      <c r="I679" s="665"/>
      <c r="J679" s="665"/>
      <c r="K679" s="665"/>
      <c r="L679" s="665"/>
      <c r="M679" s="665"/>
      <c r="N679" s="665">
        <v>1</v>
      </c>
      <c r="O679" s="665">
        <v>2204</v>
      </c>
      <c r="P679" s="678"/>
      <c r="Q679" s="666">
        <v>2204</v>
      </c>
    </row>
    <row r="680" spans="1:17" ht="14.4" customHeight="1" x14ac:dyDescent="0.3">
      <c r="A680" s="661" t="s">
        <v>580</v>
      </c>
      <c r="B680" s="662" t="s">
        <v>7119</v>
      </c>
      <c r="C680" s="662" t="s">
        <v>6968</v>
      </c>
      <c r="D680" s="662" t="s">
        <v>8122</v>
      </c>
      <c r="E680" s="662" t="s">
        <v>8123</v>
      </c>
      <c r="F680" s="665">
        <v>2</v>
      </c>
      <c r="G680" s="665">
        <v>9648</v>
      </c>
      <c r="H680" s="665">
        <v>1</v>
      </c>
      <c r="I680" s="665">
        <v>4824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580</v>
      </c>
      <c r="B681" s="662" t="s">
        <v>7119</v>
      </c>
      <c r="C681" s="662" t="s">
        <v>6968</v>
      </c>
      <c r="D681" s="662" t="s">
        <v>8124</v>
      </c>
      <c r="E681" s="662" t="s">
        <v>8125</v>
      </c>
      <c r="F681" s="665">
        <v>0</v>
      </c>
      <c r="G681" s="665">
        <v>0</v>
      </c>
      <c r="H681" s="665"/>
      <c r="I681" s="665"/>
      <c r="J681" s="665">
        <v>0</v>
      </c>
      <c r="K681" s="665">
        <v>0</v>
      </c>
      <c r="L681" s="665"/>
      <c r="M681" s="665"/>
      <c r="N681" s="665">
        <v>0</v>
      </c>
      <c r="O681" s="665">
        <v>0</v>
      </c>
      <c r="P681" s="678"/>
      <c r="Q681" s="666"/>
    </row>
    <row r="682" spans="1:17" ht="14.4" customHeight="1" x14ac:dyDescent="0.3">
      <c r="A682" s="661" t="s">
        <v>580</v>
      </c>
      <c r="B682" s="662" t="s">
        <v>7119</v>
      </c>
      <c r="C682" s="662" t="s">
        <v>6968</v>
      </c>
      <c r="D682" s="662" t="s">
        <v>8126</v>
      </c>
      <c r="E682" s="662" t="s">
        <v>8127</v>
      </c>
      <c r="F682" s="665">
        <v>2174</v>
      </c>
      <c r="G682" s="665">
        <v>0</v>
      </c>
      <c r="H682" s="665"/>
      <c r="I682" s="665">
        <v>0</v>
      </c>
      <c r="J682" s="665">
        <v>2508</v>
      </c>
      <c r="K682" s="665">
        <v>0</v>
      </c>
      <c r="L682" s="665"/>
      <c r="M682" s="665">
        <v>0</v>
      </c>
      <c r="N682" s="665">
        <v>2738</v>
      </c>
      <c r="O682" s="665">
        <v>0</v>
      </c>
      <c r="P682" s="678"/>
      <c r="Q682" s="666">
        <v>0</v>
      </c>
    </row>
    <row r="683" spans="1:17" ht="14.4" customHeight="1" x14ac:dyDescent="0.3">
      <c r="A683" s="661" t="s">
        <v>580</v>
      </c>
      <c r="B683" s="662" t="s">
        <v>7119</v>
      </c>
      <c r="C683" s="662" t="s">
        <v>6968</v>
      </c>
      <c r="D683" s="662" t="s">
        <v>7014</v>
      </c>
      <c r="E683" s="662" t="s">
        <v>7015</v>
      </c>
      <c r="F683" s="665">
        <v>12</v>
      </c>
      <c r="G683" s="665">
        <v>0</v>
      </c>
      <c r="H683" s="665"/>
      <c r="I683" s="665">
        <v>0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580</v>
      </c>
      <c r="B684" s="662" t="s">
        <v>7119</v>
      </c>
      <c r="C684" s="662" t="s">
        <v>6968</v>
      </c>
      <c r="D684" s="662" t="s">
        <v>8128</v>
      </c>
      <c r="E684" s="662" t="s">
        <v>8129</v>
      </c>
      <c r="F684" s="665">
        <v>36</v>
      </c>
      <c r="G684" s="665">
        <v>0</v>
      </c>
      <c r="H684" s="665"/>
      <c r="I684" s="665">
        <v>0</v>
      </c>
      <c r="J684" s="665">
        <v>37</v>
      </c>
      <c r="K684" s="665">
        <v>0</v>
      </c>
      <c r="L684" s="665"/>
      <c r="M684" s="665">
        <v>0</v>
      </c>
      <c r="N684" s="665">
        <v>55</v>
      </c>
      <c r="O684" s="665">
        <v>0</v>
      </c>
      <c r="P684" s="678"/>
      <c r="Q684" s="666">
        <v>0</v>
      </c>
    </row>
    <row r="685" spans="1:17" ht="14.4" customHeight="1" x14ac:dyDescent="0.3">
      <c r="A685" s="661" t="s">
        <v>580</v>
      </c>
      <c r="B685" s="662" t="s">
        <v>7119</v>
      </c>
      <c r="C685" s="662" t="s">
        <v>6968</v>
      </c>
      <c r="D685" s="662" t="s">
        <v>8130</v>
      </c>
      <c r="E685" s="662" t="s">
        <v>8131</v>
      </c>
      <c r="F685" s="665">
        <v>56</v>
      </c>
      <c r="G685" s="665">
        <v>0</v>
      </c>
      <c r="H685" s="665"/>
      <c r="I685" s="665">
        <v>0</v>
      </c>
      <c r="J685" s="665">
        <v>42</v>
      </c>
      <c r="K685" s="665">
        <v>0</v>
      </c>
      <c r="L685" s="665"/>
      <c r="M685" s="665">
        <v>0</v>
      </c>
      <c r="N685" s="665">
        <v>60</v>
      </c>
      <c r="O685" s="665">
        <v>0</v>
      </c>
      <c r="P685" s="678"/>
      <c r="Q685" s="666">
        <v>0</v>
      </c>
    </row>
    <row r="686" spans="1:17" ht="14.4" customHeight="1" x14ac:dyDescent="0.3">
      <c r="A686" s="661" t="s">
        <v>580</v>
      </c>
      <c r="B686" s="662" t="s">
        <v>7119</v>
      </c>
      <c r="C686" s="662" t="s">
        <v>6968</v>
      </c>
      <c r="D686" s="662" t="s">
        <v>8132</v>
      </c>
      <c r="E686" s="662" t="s">
        <v>8133</v>
      </c>
      <c r="F686" s="665">
        <v>169</v>
      </c>
      <c r="G686" s="665">
        <v>0</v>
      </c>
      <c r="H686" s="665"/>
      <c r="I686" s="665">
        <v>0</v>
      </c>
      <c r="J686" s="665">
        <v>189</v>
      </c>
      <c r="K686" s="665">
        <v>0</v>
      </c>
      <c r="L686" s="665"/>
      <c r="M686" s="665">
        <v>0</v>
      </c>
      <c r="N686" s="665">
        <v>202</v>
      </c>
      <c r="O686" s="665">
        <v>0</v>
      </c>
      <c r="P686" s="678"/>
      <c r="Q686" s="666">
        <v>0</v>
      </c>
    </row>
    <row r="687" spans="1:17" ht="14.4" customHeight="1" x14ac:dyDescent="0.3">
      <c r="A687" s="661" t="s">
        <v>580</v>
      </c>
      <c r="B687" s="662" t="s">
        <v>7119</v>
      </c>
      <c r="C687" s="662" t="s">
        <v>6968</v>
      </c>
      <c r="D687" s="662" t="s">
        <v>8134</v>
      </c>
      <c r="E687" s="662" t="s">
        <v>8135</v>
      </c>
      <c r="F687" s="665">
        <v>0</v>
      </c>
      <c r="G687" s="665">
        <v>0</v>
      </c>
      <c r="H687" s="665"/>
      <c r="I687" s="665"/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580</v>
      </c>
      <c r="B688" s="662" t="s">
        <v>7119</v>
      </c>
      <c r="C688" s="662" t="s">
        <v>6968</v>
      </c>
      <c r="D688" s="662" t="s">
        <v>7156</v>
      </c>
      <c r="E688" s="662" t="s">
        <v>7157</v>
      </c>
      <c r="F688" s="665">
        <v>270</v>
      </c>
      <c r="G688" s="665">
        <v>0</v>
      </c>
      <c r="H688" s="665"/>
      <c r="I688" s="665">
        <v>0</v>
      </c>
      <c r="J688" s="665">
        <v>303</v>
      </c>
      <c r="K688" s="665">
        <v>0</v>
      </c>
      <c r="L688" s="665"/>
      <c r="M688" s="665">
        <v>0</v>
      </c>
      <c r="N688" s="665">
        <v>286</v>
      </c>
      <c r="O688" s="665">
        <v>0</v>
      </c>
      <c r="P688" s="678"/>
      <c r="Q688" s="666">
        <v>0</v>
      </c>
    </row>
    <row r="689" spans="1:17" ht="14.4" customHeight="1" x14ac:dyDescent="0.3">
      <c r="A689" s="661" t="s">
        <v>580</v>
      </c>
      <c r="B689" s="662" t="s">
        <v>7119</v>
      </c>
      <c r="C689" s="662" t="s">
        <v>6968</v>
      </c>
      <c r="D689" s="662" t="s">
        <v>7018</v>
      </c>
      <c r="E689" s="662" t="s">
        <v>7019</v>
      </c>
      <c r="F689" s="665">
        <v>81</v>
      </c>
      <c r="G689" s="665">
        <v>87966</v>
      </c>
      <c r="H689" s="665">
        <v>1</v>
      </c>
      <c r="I689" s="665">
        <v>1086</v>
      </c>
      <c r="J689" s="665">
        <v>82</v>
      </c>
      <c r="K689" s="665">
        <v>89622</v>
      </c>
      <c r="L689" s="665">
        <v>1.0188254552895437</v>
      </c>
      <c r="M689" s="665">
        <v>1092.9512195121952</v>
      </c>
      <c r="N689" s="665">
        <v>91</v>
      </c>
      <c r="O689" s="665">
        <v>100100</v>
      </c>
      <c r="P689" s="678">
        <v>1.1379396585044221</v>
      </c>
      <c r="Q689" s="666">
        <v>1100</v>
      </c>
    </row>
    <row r="690" spans="1:17" ht="14.4" customHeight="1" x14ac:dyDescent="0.3">
      <c r="A690" s="661" t="s">
        <v>580</v>
      </c>
      <c r="B690" s="662" t="s">
        <v>7119</v>
      </c>
      <c r="C690" s="662" t="s">
        <v>6968</v>
      </c>
      <c r="D690" s="662" t="s">
        <v>7020</v>
      </c>
      <c r="E690" s="662" t="s">
        <v>7021</v>
      </c>
      <c r="F690" s="665">
        <v>10465</v>
      </c>
      <c r="G690" s="665">
        <v>0</v>
      </c>
      <c r="H690" s="665"/>
      <c r="I690" s="665">
        <v>0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580</v>
      </c>
      <c r="B691" s="662" t="s">
        <v>7119</v>
      </c>
      <c r="C691" s="662" t="s">
        <v>6968</v>
      </c>
      <c r="D691" s="662" t="s">
        <v>8136</v>
      </c>
      <c r="E691" s="662" t="s">
        <v>8137</v>
      </c>
      <c r="F691" s="665">
        <v>276</v>
      </c>
      <c r="G691" s="665">
        <v>1563802</v>
      </c>
      <c r="H691" s="665">
        <v>1</v>
      </c>
      <c r="I691" s="665">
        <v>5665.949275362319</v>
      </c>
      <c r="J691" s="665">
        <v>281</v>
      </c>
      <c r="K691" s="665">
        <v>1596976</v>
      </c>
      <c r="L691" s="665">
        <v>1.0212136830621779</v>
      </c>
      <c r="M691" s="665">
        <v>5683.1886120996442</v>
      </c>
      <c r="N691" s="665">
        <v>293</v>
      </c>
      <c r="O691" s="665">
        <v>1669505</v>
      </c>
      <c r="P691" s="678">
        <v>1.0675935956086513</v>
      </c>
      <c r="Q691" s="666">
        <v>5697.9692832764504</v>
      </c>
    </row>
    <row r="692" spans="1:17" ht="14.4" customHeight="1" x14ac:dyDescent="0.3">
      <c r="A692" s="661" t="s">
        <v>580</v>
      </c>
      <c r="B692" s="662" t="s">
        <v>7119</v>
      </c>
      <c r="C692" s="662" t="s">
        <v>6968</v>
      </c>
      <c r="D692" s="662" t="s">
        <v>7026</v>
      </c>
      <c r="E692" s="662" t="s">
        <v>7027</v>
      </c>
      <c r="F692" s="665">
        <v>35</v>
      </c>
      <c r="G692" s="665">
        <v>2835</v>
      </c>
      <c r="H692" s="665">
        <v>1</v>
      </c>
      <c r="I692" s="665">
        <v>81</v>
      </c>
      <c r="J692" s="665">
        <v>18</v>
      </c>
      <c r="K692" s="665">
        <v>1469</v>
      </c>
      <c r="L692" s="665">
        <v>0.51816578483245146</v>
      </c>
      <c r="M692" s="665">
        <v>81.611111111111114</v>
      </c>
      <c r="N692" s="665">
        <v>2</v>
      </c>
      <c r="O692" s="665">
        <v>164</v>
      </c>
      <c r="P692" s="678">
        <v>5.7848324514991181E-2</v>
      </c>
      <c r="Q692" s="666">
        <v>82</v>
      </c>
    </row>
    <row r="693" spans="1:17" ht="14.4" customHeight="1" x14ac:dyDescent="0.3">
      <c r="A693" s="661" t="s">
        <v>580</v>
      </c>
      <c r="B693" s="662" t="s">
        <v>7119</v>
      </c>
      <c r="C693" s="662" t="s">
        <v>6968</v>
      </c>
      <c r="D693" s="662" t="s">
        <v>8138</v>
      </c>
      <c r="E693" s="662" t="s">
        <v>8139</v>
      </c>
      <c r="F693" s="665">
        <v>2</v>
      </c>
      <c r="G693" s="665">
        <v>7818</v>
      </c>
      <c r="H693" s="665">
        <v>1</v>
      </c>
      <c r="I693" s="665">
        <v>3909</v>
      </c>
      <c r="J693" s="665">
        <v>3</v>
      </c>
      <c r="K693" s="665">
        <v>11795</v>
      </c>
      <c r="L693" s="665">
        <v>1.5086978766948069</v>
      </c>
      <c r="M693" s="665">
        <v>3931.6666666666665</v>
      </c>
      <c r="N693" s="665">
        <v>1</v>
      </c>
      <c r="O693" s="665">
        <v>3958</v>
      </c>
      <c r="P693" s="678">
        <v>0.50626758761831669</v>
      </c>
      <c r="Q693" s="666">
        <v>3958</v>
      </c>
    </row>
    <row r="694" spans="1:17" ht="14.4" customHeight="1" x14ac:dyDescent="0.3">
      <c r="A694" s="661" t="s">
        <v>580</v>
      </c>
      <c r="B694" s="662" t="s">
        <v>7119</v>
      </c>
      <c r="C694" s="662" t="s">
        <v>6968</v>
      </c>
      <c r="D694" s="662" t="s">
        <v>8140</v>
      </c>
      <c r="E694" s="662" t="s">
        <v>8141</v>
      </c>
      <c r="F694" s="665">
        <v>9629</v>
      </c>
      <c r="G694" s="665">
        <v>10653359</v>
      </c>
      <c r="H694" s="665">
        <v>1</v>
      </c>
      <c r="I694" s="665">
        <v>1106.3826980994911</v>
      </c>
      <c r="J694" s="665">
        <v>9810</v>
      </c>
      <c r="K694" s="665">
        <v>10688251</v>
      </c>
      <c r="L694" s="665">
        <v>1.0032752111329395</v>
      </c>
      <c r="M694" s="665">
        <v>1089.5260958205913</v>
      </c>
      <c r="N694" s="665">
        <v>10163</v>
      </c>
      <c r="O694" s="665">
        <v>10979801</v>
      </c>
      <c r="P694" s="678">
        <v>1.0306421664753811</v>
      </c>
      <c r="Q694" s="666">
        <v>1080.3700678933385</v>
      </c>
    </row>
    <row r="695" spans="1:17" ht="14.4" customHeight="1" x14ac:dyDescent="0.3">
      <c r="A695" s="661" t="s">
        <v>580</v>
      </c>
      <c r="B695" s="662" t="s">
        <v>7119</v>
      </c>
      <c r="C695" s="662" t="s">
        <v>6968</v>
      </c>
      <c r="D695" s="662" t="s">
        <v>8142</v>
      </c>
      <c r="E695" s="662" t="s">
        <v>8143</v>
      </c>
      <c r="F695" s="665">
        <v>2</v>
      </c>
      <c r="G695" s="665">
        <v>7012</v>
      </c>
      <c r="H695" s="665">
        <v>1</v>
      </c>
      <c r="I695" s="665">
        <v>3506</v>
      </c>
      <c r="J695" s="665">
        <v>8</v>
      </c>
      <c r="K695" s="665">
        <v>28210</v>
      </c>
      <c r="L695" s="665">
        <v>4.023103251568739</v>
      </c>
      <c r="M695" s="665">
        <v>3526.25</v>
      </c>
      <c r="N695" s="665">
        <v>15</v>
      </c>
      <c r="O695" s="665">
        <v>53175</v>
      </c>
      <c r="P695" s="678">
        <v>7.5834284084426695</v>
      </c>
      <c r="Q695" s="666">
        <v>3545</v>
      </c>
    </row>
    <row r="696" spans="1:17" ht="14.4" customHeight="1" x14ac:dyDescent="0.3">
      <c r="A696" s="661" t="s">
        <v>580</v>
      </c>
      <c r="B696" s="662" t="s">
        <v>7119</v>
      </c>
      <c r="C696" s="662" t="s">
        <v>6968</v>
      </c>
      <c r="D696" s="662" t="s">
        <v>7038</v>
      </c>
      <c r="E696" s="662" t="s">
        <v>7039</v>
      </c>
      <c r="F696" s="665">
        <v>3</v>
      </c>
      <c r="G696" s="665">
        <v>558</v>
      </c>
      <c r="H696" s="665">
        <v>1</v>
      </c>
      <c r="I696" s="665">
        <v>186</v>
      </c>
      <c r="J696" s="665">
        <v>3</v>
      </c>
      <c r="K696" s="665">
        <v>1149</v>
      </c>
      <c r="L696" s="665">
        <v>2.0591397849462365</v>
      </c>
      <c r="M696" s="665">
        <v>383</v>
      </c>
      <c r="N696" s="665">
        <v>1</v>
      </c>
      <c r="O696" s="665">
        <v>384</v>
      </c>
      <c r="P696" s="678">
        <v>0.68817204301075274</v>
      </c>
      <c r="Q696" s="666">
        <v>384</v>
      </c>
    </row>
    <row r="697" spans="1:17" ht="14.4" customHeight="1" x14ac:dyDescent="0.3">
      <c r="A697" s="661" t="s">
        <v>580</v>
      </c>
      <c r="B697" s="662" t="s">
        <v>7119</v>
      </c>
      <c r="C697" s="662" t="s">
        <v>6968</v>
      </c>
      <c r="D697" s="662" t="s">
        <v>7043</v>
      </c>
      <c r="E697" s="662" t="s">
        <v>7044</v>
      </c>
      <c r="F697" s="665">
        <v>29</v>
      </c>
      <c r="G697" s="665">
        <v>0</v>
      </c>
      <c r="H697" s="665"/>
      <c r="I697" s="665">
        <v>0</v>
      </c>
      <c r="J697" s="665">
        <v>6</v>
      </c>
      <c r="K697" s="665">
        <v>0</v>
      </c>
      <c r="L697" s="665"/>
      <c r="M697" s="665">
        <v>0</v>
      </c>
      <c r="N697" s="665">
        <v>17</v>
      </c>
      <c r="O697" s="665">
        <v>0</v>
      </c>
      <c r="P697" s="678"/>
      <c r="Q697" s="666">
        <v>0</v>
      </c>
    </row>
    <row r="698" spans="1:17" ht="14.4" customHeight="1" x14ac:dyDescent="0.3">
      <c r="A698" s="661" t="s">
        <v>580</v>
      </c>
      <c r="B698" s="662" t="s">
        <v>7119</v>
      </c>
      <c r="C698" s="662" t="s">
        <v>6968</v>
      </c>
      <c r="D698" s="662" t="s">
        <v>8144</v>
      </c>
      <c r="E698" s="662" t="s">
        <v>8145</v>
      </c>
      <c r="F698" s="665">
        <v>8</v>
      </c>
      <c r="G698" s="665">
        <v>21968</v>
      </c>
      <c r="H698" s="665">
        <v>1</v>
      </c>
      <c r="I698" s="665">
        <v>2746</v>
      </c>
      <c r="J698" s="665">
        <v>4</v>
      </c>
      <c r="K698" s="665">
        <v>11047</v>
      </c>
      <c r="L698" s="665">
        <v>0.50286780772032047</v>
      </c>
      <c r="M698" s="665">
        <v>2761.75</v>
      </c>
      <c r="N698" s="665">
        <v>5</v>
      </c>
      <c r="O698" s="665">
        <v>13880</v>
      </c>
      <c r="P698" s="678">
        <v>0.63182811361981062</v>
      </c>
      <c r="Q698" s="666">
        <v>2776</v>
      </c>
    </row>
    <row r="699" spans="1:17" ht="14.4" customHeight="1" x14ac:dyDescent="0.3">
      <c r="A699" s="661" t="s">
        <v>580</v>
      </c>
      <c r="B699" s="662" t="s">
        <v>7119</v>
      </c>
      <c r="C699" s="662" t="s">
        <v>6968</v>
      </c>
      <c r="D699" s="662" t="s">
        <v>7047</v>
      </c>
      <c r="E699" s="662" t="s">
        <v>7048</v>
      </c>
      <c r="F699" s="665">
        <v>2041</v>
      </c>
      <c r="G699" s="665">
        <v>702068</v>
      </c>
      <c r="H699" s="665">
        <v>1</v>
      </c>
      <c r="I699" s="665">
        <v>343.98236158745715</v>
      </c>
      <c r="J699" s="665">
        <v>2017</v>
      </c>
      <c r="K699" s="665">
        <v>694800</v>
      </c>
      <c r="L699" s="665">
        <v>0.98964772643105792</v>
      </c>
      <c r="M699" s="665">
        <v>344.47198810114031</v>
      </c>
      <c r="N699" s="665">
        <v>1947</v>
      </c>
      <c r="O699" s="665">
        <v>679501</v>
      </c>
      <c r="P699" s="678">
        <v>0.96785638997931822</v>
      </c>
      <c r="Q699" s="666">
        <v>348.9989727786338</v>
      </c>
    </row>
    <row r="700" spans="1:17" ht="14.4" customHeight="1" x14ac:dyDescent="0.3">
      <c r="A700" s="661" t="s">
        <v>580</v>
      </c>
      <c r="B700" s="662" t="s">
        <v>7119</v>
      </c>
      <c r="C700" s="662" t="s">
        <v>6968</v>
      </c>
      <c r="D700" s="662" t="s">
        <v>8146</v>
      </c>
      <c r="E700" s="662" t="s">
        <v>8147</v>
      </c>
      <c r="F700" s="665"/>
      <c r="G700" s="665"/>
      <c r="H700" s="665"/>
      <c r="I700" s="665"/>
      <c r="J700" s="665"/>
      <c r="K700" s="665"/>
      <c r="L700" s="665"/>
      <c r="M700" s="665"/>
      <c r="N700" s="665">
        <v>1</v>
      </c>
      <c r="O700" s="665">
        <v>1922</v>
      </c>
      <c r="P700" s="678"/>
      <c r="Q700" s="666">
        <v>1922</v>
      </c>
    </row>
    <row r="701" spans="1:17" ht="14.4" customHeight="1" x14ac:dyDescent="0.3">
      <c r="A701" s="661" t="s">
        <v>580</v>
      </c>
      <c r="B701" s="662" t="s">
        <v>7119</v>
      </c>
      <c r="C701" s="662" t="s">
        <v>6968</v>
      </c>
      <c r="D701" s="662" t="s">
        <v>7097</v>
      </c>
      <c r="E701" s="662" t="s">
        <v>7098</v>
      </c>
      <c r="F701" s="665">
        <v>11</v>
      </c>
      <c r="G701" s="665">
        <v>4739</v>
      </c>
      <c r="H701" s="665">
        <v>1</v>
      </c>
      <c r="I701" s="665">
        <v>430.81818181818181</v>
      </c>
      <c r="J701" s="665">
        <v>3</v>
      </c>
      <c r="K701" s="665">
        <v>1305</v>
      </c>
      <c r="L701" s="665">
        <v>0.2753745515931631</v>
      </c>
      <c r="M701" s="665">
        <v>435</v>
      </c>
      <c r="N701" s="665">
        <v>6</v>
      </c>
      <c r="O701" s="665">
        <v>2616</v>
      </c>
      <c r="P701" s="678">
        <v>0.55201519307870861</v>
      </c>
      <c r="Q701" s="666">
        <v>436</v>
      </c>
    </row>
    <row r="702" spans="1:17" ht="14.4" customHeight="1" x14ac:dyDescent="0.3">
      <c r="A702" s="661" t="s">
        <v>580</v>
      </c>
      <c r="B702" s="662" t="s">
        <v>7119</v>
      </c>
      <c r="C702" s="662" t="s">
        <v>6968</v>
      </c>
      <c r="D702" s="662" t="s">
        <v>8148</v>
      </c>
      <c r="E702" s="662" t="s">
        <v>8149</v>
      </c>
      <c r="F702" s="665">
        <v>18</v>
      </c>
      <c r="G702" s="665">
        <v>71100</v>
      </c>
      <c r="H702" s="665">
        <v>1</v>
      </c>
      <c r="I702" s="665">
        <v>3950</v>
      </c>
      <c r="J702" s="665">
        <v>41</v>
      </c>
      <c r="K702" s="665">
        <v>107190</v>
      </c>
      <c r="L702" s="665">
        <v>1.5075949367088608</v>
      </c>
      <c r="M702" s="665">
        <v>2614.3902439024391</v>
      </c>
      <c r="N702" s="665">
        <v>34</v>
      </c>
      <c r="O702" s="665">
        <v>135626</v>
      </c>
      <c r="P702" s="678">
        <v>1.9075386779184247</v>
      </c>
      <c r="Q702" s="666">
        <v>3989</v>
      </c>
    </row>
    <row r="703" spans="1:17" ht="14.4" customHeight="1" x14ac:dyDescent="0.3">
      <c r="A703" s="661" t="s">
        <v>580</v>
      </c>
      <c r="B703" s="662" t="s">
        <v>7119</v>
      </c>
      <c r="C703" s="662" t="s">
        <v>6968</v>
      </c>
      <c r="D703" s="662" t="s">
        <v>8150</v>
      </c>
      <c r="E703" s="662" t="s">
        <v>8151</v>
      </c>
      <c r="F703" s="665">
        <v>231</v>
      </c>
      <c r="G703" s="665">
        <v>0</v>
      </c>
      <c r="H703" s="665"/>
      <c r="I703" s="665">
        <v>0</v>
      </c>
      <c r="J703" s="665">
        <v>253</v>
      </c>
      <c r="K703" s="665">
        <v>0</v>
      </c>
      <c r="L703" s="665"/>
      <c r="M703" s="665">
        <v>0</v>
      </c>
      <c r="N703" s="665">
        <v>229</v>
      </c>
      <c r="O703" s="665">
        <v>0</v>
      </c>
      <c r="P703" s="678"/>
      <c r="Q703" s="666">
        <v>0</v>
      </c>
    </row>
    <row r="704" spans="1:17" ht="14.4" customHeight="1" x14ac:dyDescent="0.3">
      <c r="A704" s="661" t="s">
        <v>580</v>
      </c>
      <c r="B704" s="662" t="s">
        <v>7119</v>
      </c>
      <c r="C704" s="662" t="s">
        <v>6968</v>
      </c>
      <c r="D704" s="662" t="s">
        <v>7049</v>
      </c>
      <c r="E704" s="662" t="s">
        <v>7050</v>
      </c>
      <c r="F704" s="665">
        <v>1</v>
      </c>
      <c r="G704" s="665">
        <v>694</v>
      </c>
      <c r="H704" s="665">
        <v>1</v>
      </c>
      <c r="I704" s="665">
        <v>694</v>
      </c>
      <c r="J704" s="665">
        <v>1</v>
      </c>
      <c r="K704" s="665">
        <v>701</v>
      </c>
      <c r="L704" s="665">
        <v>1.0100864553314122</v>
      </c>
      <c r="M704" s="665">
        <v>701</v>
      </c>
      <c r="N704" s="665">
        <v>4</v>
      </c>
      <c r="O704" s="665">
        <v>2816</v>
      </c>
      <c r="P704" s="678">
        <v>4.0576368876080693</v>
      </c>
      <c r="Q704" s="666">
        <v>704</v>
      </c>
    </row>
    <row r="705" spans="1:17" ht="14.4" customHeight="1" x14ac:dyDescent="0.3">
      <c r="A705" s="661" t="s">
        <v>580</v>
      </c>
      <c r="B705" s="662" t="s">
        <v>7119</v>
      </c>
      <c r="C705" s="662" t="s">
        <v>6968</v>
      </c>
      <c r="D705" s="662" t="s">
        <v>8152</v>
      </c>
      <c r="E705" s="662" t="s">
        <v>8153</v>
      </c>
      <c r="F705" s="665">
        <v>45</v>
      </c>
      <c r="G705" s="665">
        <v>209385</v>
      </c>
      <c r="H705" s="665">
        <v>1</v>
      </c>
      <c r="I705" s="665">
        <v>4653</v>
      </c>
      <c r="J705" s="665">
        <v>51</v>
      </c>
      <c r="K705" s="665">
        <v>219426</v>
      </c>
      <c r="L705" s="665">
        <v>1.0479547245504692</v>
      </c>
      <c r="M705" s="665">
        <v>4302.4705882352937</v>
      </c>
      <c r="N705" s="665">
        <v>37</v>
      </c>
      <c r="O705" s="665">
        <v>173271</v>
      </c>
      <c r="P705" s="678">
        <v>0.82752346156601475</v>
      </c>
      <c r="Q705" s="666">
        <v>4683</v>
      </c>
    </row>
    <row r="706" spans="1:17" ht="14.4" customHeight="1" x14ac:dyDescent="0.3">
      <c r="A706" s="661" t="s">
        <v>580</v>
      </c>
      <c r="B706" s="662" t="s">
        <v>7119</v>
      </c>
      <c r="C706" s="662" t="s">
        <v>6968</v>
      </c>
      <c r="D706" s="662" t="s">
        <v>8154</v>
      </c>
      <c r="E706" s="662" t="s">
        <v>8155</v>
      </c>
      <c r="F706" s="665">
        <v>213</v>
      </c>
      <c r="G706" s="665">
        <v>1396215</v>
      </c>
      <c r="H706" s="665">
        <v>1</v>
      </c>
      <c r="I706" s="665">
        <v>6555</v>
      </c>
      <c r="J706" s="665">
        <v>230</v>
      </c>
      <c r="K706" s="665">
        <v>1513770</v>
      </c>
      <c r="L706" s="665">
        <v>1.0841954856522813</v>
      </c>
      <c r="M706" s="665">
        <v>6581.608695652174</v>
      </c>
      <c r="N706" s="665">
        <v>233</v>
      </c>
      <c r="O706" s="665">
        <v>1540829</v>
      </c>
      <c r="P706" s="678">
        <v>1.1035757386935394</v>
      </c>
      <c r="Q706" s="666">
        <v>6613</v>
      </c>
    </row>
    <row r="707" spans="1:17" ht="14.4" customHeight="1" x14ac:dyDescent="0.3">
      <c r="A707" s="661" t="s">
        <v>580</v>
      </c>
      <c r="B707" s="662" t="s">
        <v>7119</v>
      </c>
      <c r="C707" s="662" t="s">
        <v>6968</v>
      </c>
      <c r="D707" s="662" t="s">
        <v>7197</v>
      </c>
      <c r="E707" s="662" t="s">
        <v>7198</v>
      </c>
      <c r="F707" s="665">
        <v>12</v>
      </c>
      <c r="G707" s="665">
        <v>10140</v>
      </c>
      <c r="H707" s="665">
        <v>1</v>
      </c>
      <c r="I707" s="665">
        <v>845</v>
      </c>
      <c r="J707" s="665">
        <v>17</v>
      </c>
      <c r="K707" s="665">
        <v>14450</v>
      </c>
      <c r="L707" s="665">
        <v>1.4250493096646943</v>
      </c>
      <c r="M707" s="665">
        <v>850</v>
      </c>
      <c r="N707" s="665">
        <v>31</v>
      </c>
      <c r="O707" s="665">
        <v>26412</v>
      </c>
      <c r="P707" s="678">
        <v>2.6047337278106508</v>
      </c>
      <c r="Q707" s="666">
        <v>852</v>
      </c>
    </row>
    <row r="708" spans="1:17" ht="14.4" customHeight="1" x14ac:dyDescent="0.3">
      <c r="A708" s="661" t="s">
        <v>580</v>
      </c>
      <c r="B708" s="662" t="s">
        <v>7119</v>
      </c>
      <c r="C708" s="662" t="s">
        <v>6968</v>
      </c>
      <c r="D708" s="662" t="s">
        <v>7180</v>
      </c>
      <c r="E708" s="662" t="s">
        <v>7181</v>
      </c>
      <c r="F708" s="665">
        <v>46</v>
      </c>
      <c r="G708" s="665">
        <v>5152</v>
      </c>
      <c r="H708" s="665">
        <v>1</v>
      </c>
      <c r="I708" s="665">
        <v>112</v>
      </c>
      <c r="J708" s="665">
        <v>30</v>
      </c>
      <c r="K708" s="665">
        <v>3387</v>
      </c>
      <c r="L708" s="665">
        <v>0.65741459627329191</v>
      </c>
      <c r="M708" s="665">
        <v>112.9</v>
      </c>
      <c r="N708" s="665">
        <v>27</v>
      </c>
      <c r="O708" s="665">
        <v>3078</v>
      </c>
      <c r="P708" s="678">
        <v>0.59743788819875776</v>
      </c>
      <c r="Q708" s="666">
        <v>114</v>
      </c>
    </row>
    <row r="709" spans="1:17" ht="14.4" customHeight="1" x14ac:dyDescent="0.3">
      <c r="A709" s="661" t="s">
        <v>580</v>
      </c>
      <c r="B709" s="662" t="s">
        <v>7119</v>
      </c>
      <c r="C709" s="662" t="s">
        <v>6968</v>
      </c>
      <c r="D709" s="662" t="s">
        <v>8156</v>
      </c>
      <c r="E709" s="662" t="s">
        <v>8157</v>
      </c>
      <c r="F709" s="665">
        <v>4</v>
      </c>
      <c r="G709" s="665">
        <v>17036</v>
      </c>
      <c r="H709" s="665">
        <v>1</v>
      </c>
      <c r="I709" s="665">
        <v>4259</v>
      </c>
      <c r="J709" s="665">
        <v>3</v>
      </c>
      <c r="K709" s="665">
        <v>12879</v>
      </c>
      <c r="L709" s="665">
        <v>0.75598732096736321</v>
      </c>
      <c r="M709" s="665">
        <v>4293</v>
      </c>
      <c r="N709" s="665">
        <v>2</v>
      </c>
      <c r="O709" s="665">
        <v>8616</v>
      </c>
      <c r="P709" s="678">
        <v>0.50575252406668236</v>
      </c>
      <c r="Q709" s="666">
        <v>4308</v>
      </c>
    </row>
    <row r="710" spans="1:17" ht="14.4" customHeight="1" x14ac:dyDescent="0.3">
      <c r="A710" s="661" t="s">
        <v>580</v>
      </c>
      <c r="B710" s="662" t="s">
        <v>7119</v>
      </c>
      <c r="C710" s="662" t="s">
        <v>6968</v>
      </c>
      <c r="D710" s="662" t="s">
        <v>8158</v>
      </c>
      <c r="E710" s="662" t="s">
        <v>8159</v>
      </c>
      <c r="F710" s="665">
        <v>2</v>
      </c>
      <c r="G710" s="665">
        <v>7190</v>
      </c>
      <c r="H710" s="665">
        <v>1</v>
      </c>
      <c r="I710" s="665">
        <v>3595</v>
      </c>
      <c r="J710" s="665">
        <v>8</v>
      </c>
      <c r="K710" s="665">
        <v>29010</v>
      </c>
      <c r="L710" s="665">
        <v>4.0347705146036166</v>
      </c>
      <c r="M710" s="665">
        <v>3626.25</v>
      </c>
      <c r="N710" s="665">
        <v>2</v>
      </c>
      <c r="O710" s="665">
        <v>7308</v>
      </c>
      <c r="P710" s="678">
        <v>1.0164116828929068</v>
      </c>
      <c r="Q710" s="666">
        <v>3654</v>
      </c>
    </row>
    <row r="711" spans="1:17" ht="14.4" customHeight="1" x14ac:dyDescent="0.3">
      <c r="A711" s="661" t="s">
        <v>580</v>
      </c>
      <c r="B711" s="662" t="s">
        <v>7119</v>
      </c>
      <c r="C711" s="662" t="s">
        <v>6968</v>
      </c>
      <c r="D711" s="662" t="s">
        <v>8160</v>
      </c>
      <c r="E711" s="662" t="s">
        <v>8161</v>
      </c>
      <c r="F711" s="665"/>
      <c r="G711" s="665"/>
      <c r="H711" s="665"/>
      <c r="I711" s="665"/>
      <c r="J711" s="665">
        <v>1</v>
      </c>
      <c r="K711" s="665">
        <v>869</v>
      </c>
      <c r="L711" s="665"/>
      <c r="M711" s="665">
        <v>869</v>
      </c>
      <c r="N711" s="665">
        <v>1</v>
      </c>
      <c r="O711" s="665">
        <v>872</v>
      </c>
      <c r="P711" s="678"/>
      <c r="Q711" s="666">
        <v>872</v>
      </c>
    </row>
    <row r="712" spans="1:17" ht="14.4" customHeight="1" x14ac:dyDescent="0.3">
      <c r="A712" s="661" t="s">
        <v>580</v>
      </c>
      <c r="B712" s="662" t="s">
        <v>7119</v>
      </c>
      <c r="C712" s="662" t="s">
        <v>6968</v>
      </c>
      <c r="D712" s="662" t="s">
        <v>7057</v>
      </c>
      <c r="E712" s="662" t="s">
        <v>7058</v>
      </c>
      <c r="F712" s="665">
        <v>1</v>
      </c>
      <c r="G712" s="665">
        <v>177</v>
      </c>
      <c r="H712" s="665">
        <v>1</v>
      </c>
      <c r="I712" s="665">
        <v>177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580</v>
      </c>
      <c r="B713" s="662" t="s">
        <v>7119</v>
      </c>
      <c r="C713" s="662" t="s">
        <v>6968</v>
      </c>
      <c r="D713" s="662" t="s">
        <v>8162</v>
      </c>
      <c r="E713" s="662" t="s">
        <v>8163</v>
      </c>
      <c r="F713" s="665">
        <v>3</v>
      </c>
      <c r="G713" s="665">
        <v>5307</v>
      </c>
      <c r="H713" s="665">
        <v>1</v>
      </c>
      <c r="I713" s="665">
        <v>1769</v>
      </c>
      <c r="J713" s="665">
        <v>4</v>
      </c>
      <c r="K713" s="665">
        <v>7132</v>
      </c>
      <c r="L713" s="665">
        <v>1.3438854343320144</v>
      </c>
      <c r="M713" s="665">
        <v>1783</v>
      </c>
      <c r="N713" s="665">
        <v>5</v>
      </c>
      <c r="O713" s="665">
        <v>8945</v>
      </c>
      <c r="P713" s="678">
        <v>1.6855097041643112</v>
      </c>
      <c r="Q713" s="666">
        <v>1789</v>
      </c>
    </row>
    <row r="714" spans="1:17" ht="14.4" customHeight="1" x14ac:dyDescent="0.3">
      <c r="A714" s="661" t="s">
        <v>580</v>
      </c>
      <c r="B714" s="662" t="s">
        <v>7119</v>
      </c>
      <c r="C714" s="662" t="s">
        <v>6968</v>
      </c>
      <c r="D714" s="662" t="s">
        <v>8164</v>
      </c>
      <c r="E714" s="662" t="s">
        <v>8165</v>
      </c>
      <c r="F714" s="665"/>
      <c r="G714" s="665"/>
      <c r="H714" s="665"/>
      <c r="I714" s="665"/>
      <c r="J714" s="665"/>
      <c r="K714" s="665"/>
      <c r="L714" s="665"/>
      <c r="M714" s="665"/>
      <c r="N714" s="665">
        <v>3</v>
      </c>
      <c r="O714" s="665">
        <v>336</v>
      </c>
      <c r="P714" s="678"/>
      <c r="Q714" s="666">
        <v>112</v>
      </c>
    </row>
    <row r="715" spans="1:17" ht="14.4" customHeight="1" x14ac:dyDescent="0.3">
      <c r="A715" s="661" t="s">
        <v>580</v>
      </c>
      <c r="B715" s="662" t="s">
        <v>7119</v>
      </c>
      <c r="C715" s="662" t="s">
        <v>6968</v>
      </c>
      <c r="D715" s="662" t="s">
        <v>7059</v>
      </c>
      <c r="E715" s="662" t="s">
        <v>7060</v>
      </c>
      <c r="F715" s="665">
        <v>1</v>
      </c>
      <c r="G715" s="665">
        <v>1277</v>
      </c>
      <c r="H715" s="665">
        <v>1</v>
      </c>
      <c r="I715" s="665">
        <v>1277</v>
      </c>
      <c r="J715" s="665"/>
      <c r="K715" s="665"/>
      <c r="L715" s="665"/>
      <c r="M715" s="665"/>
      <c r="N715" s="665">
        <v>1</v>
      </c>
      <c r="O715" s="665">
        <v>1288</v>
      </c>
      <c r="P715" s="678">
        <v>1.0086139389193423</v>
      </c>
      <c r="Q715" s="666">
        <v>1288</v>
      </c>
    </row>
    <row r="716" spans="1:17" ht="14.4" customHeight="1" x14ac:dyDescent="0.3">
      <c r="A716" s="661" t="s">
        <v>580</v>
      </c>
      <c r="B716" s="662" t="s">
        <v>7119</v>
      </c>
      <c r="C716" s="662" t="s">
        <v>6968</v>
      </c>
      <c r="D716" s="662" t="s">
        <v>7061</v>
      </c>
      <c r="E716" s="662" t="s">
        <v>7062</v>
      </c>
      <c r="F716" s="665">
        <v>19</v>
      </c>
      <c r="G716" s="665">
        <v>3058</v>
      </c>
      <c r="H716" s="665">
        <v>1</v>
      </c>
      <c r="I716" s="665">
        <v>160.94736842105263</v>
      </c>
      <c r="J716" s="665">
        <v>3</v>
      </c>
      <c r="K716" s="665">
        <v>781</v>
      </c>
      <c r="L716" s="665">
        <v>0.25539568345323743</v>
      </c>
      <c r="M716" s="665">
        <v>260.33333333333331</v>
      </c>
      <c r="N716" s="665">
        <v>20</v>
      </c>
      <c r="O716" s="665">
        <v>6220</v>
      </c>
      <c r="P716" s="678">
        <v>2.0340091563113147</v>
      </c>
      <c r="Q716" s="666">
        <v>311</v>
      </c>
    </row>
    <row r="717" spans="1:17" ht="14.4" customHeight="1" x14ac:dyDescent="0.3">
      <c r="A717" s="661" t="s">
        <v>580</v>
      </c>
      <c r="B717" s="662" t="s">
        <v>7119</v>
      </c>
      <c r="C717" s="662" t="s">
        <v>6968</v>
      </c>
      <c r="D717" s="662" t="s">
        <v>8166</v>
      </c>
      <c r="E717" s="662" t="s">
        <v>8167</v>
      </c>
      <c r="F717" s="665"/>
      <c r="G717" s="665"/>
      <c r="H717" s="665"/>
      <c r="I717" s="665"/>
      <c r="J717" s="665"/>
      <c r="K717" s="665"/>
      <c r="L717" s="665"/>
      <c r="M717" s="665"/>
      <c r="N717" s="665">
        <v>2</v>
      </c>
      <c r="O717" s="665">
        <v>296</v>
      </c>
      <c r="P717" s="678"/>
      <c r="Q717" s="666">
        <v>148</v>
      </c>
    </row>
    <row r="718" spans="1:17" ht="14.4" customHeight="1" x14ac:dyDescent="0.3">
      <c r="A718" s="661" t="s">
        <v>580</v>
      </c>
      <c r="B718" s="662" t="s">
        <v>7119</v>
      </c>
      <c r="C718" s="662" t="s">
        <v>6968</v>
      </c>
      <c r="D718" s="662" t="s">
        <v>7063</v>
      </c>
      <c r="E718" s="662" t="s">
        <v>7064</v>
      </c>
      <c r="F718" s="665">
        <v>28</v>
      </c>
      <c r="G718" s="665">
        <v>13440</v>
      </c>
      <c r="H718" s="665">
        <v>1</v>
      </c>
      <c r="I718" s="665">
        <v>480</v>
      </c>
      <c r="J718" s="665">
        <v>12</v>
      </c>
      <c r="K718" s="665">
        <v>5810</v>
      </c>
      <c r="L718" s="665">
        <v>0.43229166666666669</v>
      </c>
      <c r="M718" s="665">
        <v>484.16666666666669</v>
      </c>
      <c r="N718" s="665">
        <v>17</v>
      </c>
      <c r="O718" s="665">
        <v>8279</v>
      </c>
      <c r="P718" s="678">
        <v>0.61599702380952381</v>
      </c>
      <c r="Q718" s="666">
        <v>487</v>
      </c>
    </row>
    <row r="719" spans="1:17" ht="14.4" customHeight="1" x14ac:dyDescent="0.3">
      <c r="A719" s="661" t="s">
        <v>580</v>
      </c>
      <c r="B719" s="662" t="s">
        <v>7119</v>
      </c>
      <c r="C719" s="662" t="s">
        <v>6968</v>
      </c>
      <c r="D719" s="662" t="s">
        <v>8168</v>
      </c>
      <c r="E719" s="662" t="s">
        <v>8169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2540</v>
      </c>
      <c r="P719" s="678"/>
      <c r="Q719" s="666">
        <v>2540</v>
      </c>
    </row>
    <row r="720" spans="1:17" ht="14.4" customHeight="1" x14ac:dyDescent="0.3">
      <c r="A720" s="661" t="s">
        <v>580</v>
      </c>
      <c r="B720" s="662" t="s">
        <v>7119</v>
      </c>
      <c r="C720" s="662" t="s">
        <v>6968</v>
      </c>
      <c r="D720" s="662" t="s">
        <v>8170</v>
      </c>
      <c r="E720" s="662" t="s">
        <v>8171</v>
      </c>
      <c r="F720" s="665">
        <v>2</v>
      </c>
      <c r="G720" s="665">
        <v>9112</v>
      </c>
      <c r="H720" s="665">
        <v>1</v>
      </c>
      <c r="I720" s="665">
        <v>4556</v>
      </c>
      <c r="J720" s="665">
        <v>3</v>
      </c>
      <c r="K720" s="665">
        <v>13770</v>
      </c>
      <c r="L720" s="665">
        <v>1.5111940298507462</v>
      </c>
      <c r="M720" s="665">
        <v>4590</v>
      </c>
      <c r="N720" s="665">
        <v>1</v>
      </c>
      <c r="O720" s="665">
        <v>4605</v>
      </c>
      <c r="P720" s="678">
        <v>0.50537752414398596</v>
      </c>
      <c r="Q720" s="666">
        <v>4605</v>
      </c>
    </row>
    <row r="721" spans="1:17" ht="14.4" customHeight="1" x14ac:dyDescent="0.3">
      <c r="A721" s="661" t="s">
        <v>580</v>
      </c>
      <c r="B721" s="662" t="s">
        <v>7119</v>
      </c>
      <c r="C721" s="662" t="s">
        <v>6968</v>
      </c>
      <c r="D721" s="662" t="s">
        <v>8172</v>
      </c>
      <c r="E721" s="662" t="s">
        <v>8173</v>
      </c>
      <c r="F721" s="665">
        <v>4</v>
      </c>
      <c r="G721" s="665">
        <v>15668</v>
      </c>
      <c r="H721" s="665">
        <v>1</v>
      </c>
      <c r="I721" s="665">
        <v>3917</v>
      </c>
      <c r="J721" s="665">
        <v>1</v>
      </c>
      <c r="K721" s="665">
        <v>3917</v>
      </c>
      <c r="L721" s="665">
        <v>0.25</v>
      </c>
      <c r="M721" s="665">
        <v>3917</v>
      </c>
      <c r="N721" s="665">
        <v>1</v>
      </c>
      <c r="O721" s="665">
        <v>3956</v>
      </c>
      <c r="P721" s="678">
        <v>0.25248914985958643</v>
      </c>
      <c r="Q721" s="666">
        <v>3956</v>
      </c>
    </row>
    <row r="722" spans="1:17" ht="14.4" customHeight="1" x14ac:dyDescent="0.3">
      <c r="A722" s="661" t="s">
        <v>580</v>
      </c>
      <c r="B722" s="662" t="s">
        <v>7119</v>
      </c>
      <c r="C722" s="662" t="s">
        <v>6968</v>
      </c>
      <c r="D722" s="662" t="s">
        <v>8174</v>
      </c>
      <c r="E722" s="662" t="s">
        <v>8175</v>
      </c>
      <c r="F722" s="665">
        <v>1</v>
      </c>
      <c r="G722" s="665">
        <v>5399</v>
      </c>
      <c r="H722" s="665">
        <v>1</v>
      </c>
      <c r="I722" s="665">
        <v>5399</v>
      </c>
      <c r="J722" s="665">
        <v>4</v>
      </c>
      <c r="K722" s="665">
        <v>21720</v>
      </c>
      <c r="L722" s="665">
        <v>4.0229672161511392</v>
      </c>
      <c r="M722" s="665">
        <v>5430</v>
      </c>
      <c r="N722" s="665">
        <v>5</v>
      </c>
      <c r="O722" s="665">
        <v>27440</v>
      </c>
      <c r="P722" s="678">
        <v>5.0824226708649753</v>
      </c>
      <c r="Q722" s="666">
        <v>5488</v>
      </c>
    </row>
    <row r="723" spans="1:17" ht="14.4" customHeight="1" x14ac:dyDescent="0.3">
      <c r="A723" s="661" t="s">
        <v>580</v>
      </c>
      <c r="B723" s="662" t="s">
        <v>7119</v>
      </c>
      <c r="C723" s="662" t="s">
        <v>6968</v>
      </c>
      <c r="D723" s="662" t="s">
        <v>8176</v>
      </c>
      <c r="E723" s="662" t="s">
        <v>8177</v>
      </c>
      <c r="F723" s="665"/>
      <c r="G723" s="665"/>
      <c r="H723" s="665"/>
      <c r="I723" s="665"/>
      <c r="J723" s="665">
        <v>0</v>
      </c>
      <c r="K723" s="665">
        <v>0</v>
      </c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580</v>
      </c>
      <c r="B724" s="662" t="s">
        <v>7119</v>
      </c>
      <c r="C724" s="662" t="s">
        <v>6968</v>
      </c>
      <c r="D724" s="662" t="s">
        <v>8178</v>
      </c>
      <c r="E724" s="662" t="s">
        <v>8179</v>
      </c>
      <c r="F724" s="665"/>
      <c r="G724" s="665"/>
      <c r="H724" s="665"/>
      <c r="I724" s="665"/>
      <c r="J724" s="665">
        <v>2</v>
      </c>
      <c r="K724" s="665">
        <v>4928</v>
      </c>
      <c r="L724" s="665"/>
      <c r="M724" s="665">
        <v>2464</v>
      </c>
      <c r="N724" s="665"/>
      <c r="O724" s="665"/>
      <c r="P724" s="678"/>
      <c r="Q724" s="666"/>
    </row>
    <row r="725" spans="1:17" ht="14.4" customHeight="1" x14ac:dyDescent="0.3">
      <c r="A725" s="661" t="s">
        <v>580</v>
      </c>
      <c r="B725" s="662" t="s">
        <v>7119</v>
      </c>
      <c r="C725" s="662" t="s">
        <v>6968</v>
      </c>
      <c r="D725" s="662" t="s">
        <v>8180</v>
      </c>
      <c r="E725" s="662" t="s">
        <v>8181</v>
      </c>
      <c r="F725" s="665">
        <v>1</v>
      </c>
      <c r="G725" s="665">
        <v>4340</v>
      </c>
      <c r="H725" s="665">
        <v>1</v>
      </c>
      <c r="I725" s="665">
        <v>4340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580</v>
      </c>
      <c r="B726" s="662" t="s">
        <v>7119</v>
      </c>
      <c r="C726" s="662" t="s">
        <v>6968</v>
      </c>
      <c r="D726" s="662" t="s">
        <v>7207</v>
      </c>
      <c r="E726" s="662" t="s">
        <v>7208</v>
      </c>
      <c r="F726" s="665">
        <v>1</v>
      </c>
      <c r="G726" s="665">
        <v>241</v>
      </c>
      <c r="H726" s="665">
        <v>1</v>
      </c>
      <c r="I726" s="665">
        <v>241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580</v>
      </c>
      <c r="B727" s="662" t="s">
        <v>7119</v>
      </c>
      <c r="C727" s="662" t="s">
        <v>6968</v>
      </c>
      <c r="D727" s="662" t="s">
        <v>7099</v>
      </c>
      <c r="E727" s="662" t="s">
        <v>7100</v>
      </c>
      <c r="F727" s="665">
        <v>11</v>
      </c>
      <c r="G727" s="665">
        <v>38489</v>
      </c>
      <c r="H727" s="665">
        <v>1</v>
      </c>
      <c r="I727" s="665">
        <v>3499</v>
      </c>
      <c r="J727" s="665">
        <v>9</v>
      </c>
      <c r="K727" s="665">
        <v>31595</v>
      </c>
      <c r="L727" s="665">
        <v>0.82088388890332298</v>
      </c>
      <c r="M727" s="665">
        <v>3510.5555555555557</v>
      </c>
      <c r="N727" s="665"/>
      <c r="O727" s="665"/>
      <c r="P727" s="678"/>
      <c r="Q727" s="666"/>
    </row>
    <row r="728" spans="1:17" ht="14.4" customHeight="1" x14ac:dyDescent="0.3">
      <c r="A728" s="661" t="s">
        <v>580</v>
      </c>
      <c r="B728" s="662" t="s">
        <v>7119</v>
      </c>
      <c r="C728" s="662" t="s">
        <v>6968</v>
      </c>
      <c r="D728" s="662" t="s">
        <v>8182</v>
      </c>
      <c r="E728" s="662" t="s">
        <v>8183</v>
      </c>
      <c r="F728" s="665">
        <v>159</v>
      </c>
      <c r="G728" s="665">
        <v>0</v>
      </c>
      <c r="H728" s="665"/>
      <c r="I728" s="665">
        <v>0</v>
      </c>
      <c r="J728" s="665">
        <v>153</v>
      </c>
      <c r="K728" s="665">
        <v>0</v>
      </c>
      <c r="L728" s="665"/>
      <c r="M728" s="665">
        <v>0</v>
      </c>
      <c r="N728" s="665">
        <v>138</v>
      </c>
      <c r="O728" s="665">
        <v>0</v>
      </c>
      <c r="P728" s="678"/>
      <c r="Q728" s="666">
        <v>0</v>
      </c>
    </row>
    <row r="729" spans="1:17" ht="14.4" customHeight="1" x14ac:dyDescent="0.3">
      <c r="A729" s="661" t="s">
        <v>580</v>
      </c>
      <c r="B729" s="662" t="s">
        <v>7119</v>
      </c>
      <c r="C729" s="662" t="s">
        <v>6968</v>
      </c>
      <c r="D729" s="662" t="s">
        <v>8184</v>
      </c>
      <c r="E729" s="662" t="s">
        <v>8185</v>
      </c>
      <c r="F729" s="665">
        <v>1</v>
      </c>
      <c r="G729" s="665">
        <v>2792</v>
      </c>
      <c r="H729" s="665">
        <v>1</v>
      </c>
      <c r="I729" s="665">
        <v>2792</v>
      </c>
      <c r="J729" s="665">
        <v>1</v>
      </c>
      <c r="K729" s="665">
        <v>2819</v>
      </c>
      <c r="L729" s="665">
        <v>1.0096704871060171</v>
      </c>
      <c r="M729" s="665">
        <v>2819</v>
      </c>
      <c r="N729" s="665">
        <v>3</v>
      </c>
      <c r="O729" s="665">
        <v>8493</v>
      </c>
      <c r="P729" s="678">
        <v>3.0419054441260744</v>
      </c>
      <c r="Q729" s="666">
        <v>2831</v>
      </c>
    </row>
    <row r="730" spans="1:17" ht="14.4" customHeight="1" x14ac:dyDescent="0.3">
      <c r="A730" s="661" t="s">
        <v>580</v>
      </c>
      <c r="B730" s="662" t="s">
        <v>7119</v>
      </c>
      <c r="C730" s="662" t="s">
        <v>6968</v>
      </c>
      <c r="D730" s="662" t="s">
        <v>8186</v>
      </c>
      <c r="E730" s="662" t="s">
        <v>8187</v>
      </c>
      <c r="F730" s="665"/>
      <c r="G730" s="665"/>
      <c r="H730" s="665"/>
      <c r="I730" s="665"/>
      <c r="J730" s="665">
        <v>1</v>
      </c>
      <c r="K730" s="665">
        <v>3783</v>
      </c>
      <c r="L730" s="665"/>
      <c r="M730" s="665">
        <v>3783</v>
      </c>
      <c r="N730" s="665"/>
      <c r="O730" s="665"/>
      <c r="P730" s="678"/>
      <c r="Q730" s="666"/>
    </row>
    <row r="731" spans="1:17" ht="14.4" customHeight="1" x14ac:dyDescent="0.3">
      <c r="A731" s="661" t="s">
        <v>580</v>
      </c>
      <c r="B731" s="662" t="s">
        <v>7119</v>
      </c>
      <c r="C731" s="662" t="s">
        <v>6968</v>
      </c>
      <c r="D731" s="662" t="s">
        <v>8188</v>
      </c>
      <c r="E731" s="662" t="s">
        <v>8189</v>
      </c>
      <c r="F731" s="665">
        <v>1</v>
      </c>
      <c r="G731" s="665">
        <v>962</v>
      </c>
      <c r="H731" s="665">
        <v>1</v>
      </c>
      <c r="I731" s="665">
        <v>962</v>
      </c>
      <c r="J731" s="665">
        <v>1</v>
      </c>
      <c r="K731" s="665">
        <v>972</v>
      </c>
      <c r="L731" s="665">
        <v>1.0103950103950103</v>
      </c>
      <c r="M731" s="665">
        <v>972</v>
      </c>
      <c r="N731" s="665">
        <v>1</v>
      </c>
      <c r="O731" s="665">
        <v>976</v>
      </c>
      <c r="P731" s="678">
        <v>1.0145530145530146</v>
      </c>
      <c r="Q731" s="666">
        <v>976</v>
      </c>
    </row>
    <row r="732" spans="1:17" ht="14.4" customHeight="1" x14ac:dyDescent="0.3">
      <c r="A732" s="661" t="s">
        <v>580</v>
      </c>
      <c r="B732" s="662" t="s">
        <v>7119</v>
      </c>
      <c r="C732" s="662" t="s">
        <v>6968</v>
      </c>
      <c r="D732" s="662" t="s">
        <v>7067</v>
      </c>
      <c r="E732" s="662" t="s">
        <v>7068</v>
      </c>
      <c r="F732" s="665">
        <v>3</v>
      </c>
      <c r="G732" s="665">
        <v>894</v>
      </c>
      <c r="H732" s="665">
        <v>1</v>
      </c>
      <c r="I732" s="665">
        <v>298</v>
      </c>
      <c r="J732" s="665">
        <v>3</v>
      </c>
      <c r="K732" s="665">
        <v>1776</v>
      </c>
      <c r="L732" s="665">
        <v>1.9865771812080537</v>
      </c>
      <c r="M732" s="665">
        <v>592</v>
      </c>
      <c r="N732" s="665">
        <v>3</v>
      </c>
      <c r="O732" s="665">
        <v>1782</v>
      </c>
      <c r="P732" s="678">
        <v>1.9932885906040267</v>
      </c>
      <c r="Q732" s="666">
        <v>594</v>
      </c>
    </row>
    <row r="733" spans="1:17" ht="14.4" customHeight="1" x14ac:dyDescent="0.3">
      <c r="A733" s="661" t="s">
        <v>580</v>
      </c>
      <c r="B733" s="662" t="s">
        <v>7119</v>
      </c>
      <c r="C733" s="662" t="s">
        <v>6968</v>
      </c>
      <c r="D733" s="662" t="s">
        <v>8190</v>
      </c>
      <c r="E733" s="662" t="s">
        <v>8191</v>
      </c>
      <c r="F733" s="665">
        <v>284</v>
      </c>
      <c r="G733" s="665">
        <v>188008</v>
      </c>
      <c r="H733" s="665">
        <v>1</v>
      </c>
      <c r="I733" s="665">
        <v>662</v>
      </c>
      <c r="J733" s="665">
        <v>299</v>
      </c>
      <c r="K733" s="665">
        <v>200338</v>
      </c>
      <c r="L733" s="665">
        <v>1.0655823156461428</v>
      </c>
      <c r="M733" s="665">
        <v>670.02675585284283</v>
      </c>
      <c r="N733" s="665">
        <v>238</v>
      </c>
      <c r="O733" s="665">
        <v>161121</v>
      </c>
      <c r="P733" s="678">
        <v>0.85699012807965613</v>
      </c>
      <c r="Q733" s="666">
        <v>676.97899159663871</v>
      </c>
    </row>
    <row r="734" spans="1:17" ht="14.4" customHeight="1" x14ac:dyDescent="0.3">
      <c r="A734" s="661" t="s">
        <v>580</v>
      </c>
      <c r="B734" s="662" t="s">
        <v>7119</v>
      </c>
      <c r="C734" s="662" t="s">
        <v>6968</v>
      </c>
      <c r="D734" s="662" t="s">
        <v>7101</v>
      </c>
      <c r="E734" s="662" t="s">
        <v>7102</v>
      </c>
      <c r="F734" s="665">
        <v>19</v>
      </c>
      <c r="G734" s="665">
        <v>9196</v>
      </c>
      <c r="H734" s="665">
        <v>1</v>
      </c>
      <c r="I734" s="665">
        <v>484</v>
      </c>
      <c r="J734" s="665">
        <v>15</v>
      </c>
      <c r="K734" s="665">
        <v>7300</v>
      </c>
      <c r="L734" s="665">
        <v>0.79382340147890385</v>
      </c>
      <c r="M734" s="665">
        <v>486.66666666666669</v>
      </c>
      <c r="N734" s="665">
        <v>12</v>
      </c>
      <c r="O734" s="665">
        <v>5892</v>
      </c>
      <c r="P734" s="678">
        <v>0.64071335363201387</v>
      </c>
      <c r="Q734" s="666">
        <v>491</v>
      </c>
    </row>
    <row r="735" spans="1:17" ht="14.4" customHeight="1" x14ac:dyDescent="0.3">
      <c r="A735" s="661" t="s">
        <v>580</v>
      </c>
      <c r="B735" s="662" t="s">
        <v>7119</v>
      </c>
      <c r="C735" s="662" t="s">
        <v>6968</v>
      </c>
      <c r="D735" s="662" t="s">
        <v>7069</v>
      </c>
      <c r="E735" s="662" t="s">
        <v>7070</v>
      </c>
      <c r="F735" s="665">
        <v>1</v>
      </c>
      <c r="G735" s="665">
        <v>80</v>
      </c>
      <c r="H735" s="665">
        <v>1</v>
      </c>
      <c r="I735" s="665">
        <v>80</v>
      </c>
      <c r="J735" s="665"/>
      <c r="K735" s="665"/>
      <c r="L735" s="665"/>
      <c r="M735" s="665"/>
      <c r="N735" s="665">
        <v>1</v>
      </c>
      <c r="O735" s="665">
        <v>82</v>
      </c>
      <c r="P735" s="678">
        <v>1.0249999999999999</v>
      </c>
      <c r="Q735" s="666">
        <v>82</v>
      </c>
    </row>
    <row r="736" spans="1:17" ht="14.4" customHeight="1" x14ac:dyDescent="0.3">
      <c r="A736" s="661" t="s">
        <v>580</v>
      </c>
      <c r="B736" s="662" t="s">
        <v>7119</v>
      </c>
      <c r="C736" s="662" t="s">
        <v>6968</v>
      </c>
      <c r="D736" s="662" t="s">
        <v>8192</v>
      </c>
      <c r="E736" s="662" t="s">
        <v>8193</v>
      </c>
      <c r="F736" s="665">
        <v>1</v>
      </c>
      <c r="G736" s="665">
        <v>1399</v>
      </c>
      <c r="H736" s="665">
        <v>1</v>
      </c>
      <c r="I736" s="665">
        <v>1399</v>
      </c>
      <c r="J736" s="665"/>
      <c r="K736" s="665"/>
      <c r="L736" s="665"/>
      <c r="M736" s="665"/>
      <c r="N736" s="665">
        <v>1</v>
      </c>
      <c r="O736" s="665">
        <v>1409</v>
      </c>
      <c r="P736" s="678">
        <v>1.0071479628305933</v>
      </c>
      <c r="Q736" s="666">
        <v>1409</v>
      </c>
    </row>
    <row r="737" spans="1:17" ht="14.4" customHeight="1" x14ac:dyDescent="0.3">
      <c r="A737" s="661" t="s">
        <v>580</v>
      </c>
      <c r="B737" s="662" t="s">
        <v>7119</v>
      </c>
      <c r="C737" s="662" t="s">
        <v>6968</v>
      </c>
      <c r="D737" s="662" t="s">
        <v>8194</v>
      </c>
      <c r="E737" s="662" t="s">
        <v>8195</v>
      </c>
      <c r="F737" s="665">
        <v>3</v>
      </c>
      <c r="G737" s="665">
        <v>6519</v>
      </c>
      <c r="H737" s="665">
        <v>1</v>
      </c>
      <c r="I737" s="665">
        <v>2173</v>
      </c>
      <c r="J737" s="665">
        <v>4</v>
      </c>
      <c r="K737" s="665">
        <v>8748</v>
      </c>
      <c r="L737" s="665">
        <v>1.3419236079153245</v>
      </c>
      <c r="M737" s="665">
        <v>2187</v>
      </c>
      <c r="N737" s="665">
        <v>3</v>
      </c>
      <c r="O737" s="665">
        <v>6579</v>
      </c>
      <c r="P737" s="678">
        <v>1.0092038656235618</v>
      </c>
      <c r="Q737" s="666">
        <v>2193</v>
      </c>
    </row>
    <row r="738" spans="1:17" ht="14.4" customHeight="1" x14ac:dyDescent="0.3">
      <c r="A738" s="661" t="s">
        <v>580</v>
      </c>
      <c r="B738" s="662" t="s">
        <v>7119</v>
      </c>
      <c r="C738" s="662" t="s">
        <v>6968</v>
      </c>
      <c r="D738" s="662" t="s">
        <v>7071</v>
      </c>
      <c r="E738" s="662" t="s">
        <v>7072</v>
      </c>
      <c r="F738" s="665"/>
      <c r="G738" s="665"/>
      <c r="H738" s="665"/>
      <c r="I738" s="665"/>
      <c r="J738" s="665">
        <v>2</v>
      </c>
      <c r="K738" s="665">
        <v>776</v>
      </c>
      <c r="L738" s="665"/>
      <c r="M738" s="665">
        <v>388</v>
      </c>
      <c r="N738" s="665">
        <v>2</v>
      </c>
      <c r="O738" s="665">
        <v>778</v>
      </c>
      <c r="P738" s="678"/>
      <c r="Q738" s="666">
        <v>389</v>
      </c>
    </row>
    <row r="739" spans="1:17" ht="14.4" customHeight="1" x14ac:dyDescent="0.3">
      <c r="A739" s="661" t="s">
        <v>580</v>
      </c>
      <c r="B739" s="662" t="s">
        <v>7119</v>
      </c>
      <c r="C739" s="662" t="s">
        <v>6968</v>
      </c>
      <c r="D739" s="662" t="s">
        <v>7105</v>
      </c>
      <c r="E739" s="662" t="s">
        <v>7106</v>
      </c>
      <c r="F739" s="665">
        <v>9</v>
      </c>
      <c r="G739" s="665">
        <v>2799</v>
      </c>
      <c r="H739" s="665">
        <v>1</v>
      </c>
      <c r="I739" s="665">
        <v>311</v>
      </c>
      <c r="J739" s="665">
        <v>8</v>
      </c>
      <c r="K739" s="665">
        <v>2513</v>
      </c>
      <c r="L739" s="665">
        <v>0.89782065023222579</v>
      </c>
      <c r="M739" s="665">
        <v>314.125</v>
      </c>
      <c r="N739" s="665">
        <v>1</v>
      </c>
      <c r="O739" s="665">
        <v>318</v>
      </c>
      <c r="P739" s="678">
        <v>0.11361200428724544</v>
      </c>
      <c r="Q739" s="666">
        <v>318</v>
      </c>
    </row>
    <row r="740" spans="1:17" ht="14.4" customHeight="1" x14ac:dyDescent="0.3">
      <c r="A740" s="661" t="s">
        <v>580</v>
      </c>
      <c r="B740" s="662" t="s">
        <v>7119</v>
      </c>
      <c r="C740" s="662" t="s">
        <v>6968</v>
      </c>
      <c r="D740" s="662" t="s">
        <v>7107</v>
      </c>
      <c r="E740" s="662" t="s">
        <v>7108</v>
      </c>
      <c r="F740" s="665">
        <v>4</v>
      </c>
      <c r="G740" s="665">
        <v>6584</v>
      </c>
      <c r="H740" s="665">
        <v>1</v>
      </c>
      <c r="I740" s="665">
        <v>1646</v>
      </c>
      <c r="J740" s="665">
        <v>4</v>
      </c>
      <c r="K740" s="665">
        <v>6648</v>
      </c>
      <c r="L740" s="665">
        <v>1.0097205346294047</v>
      </c>
      <c r="M740" s="665">
        <v>1662</v>
      </c>
      <c r="N740" s="665">
        <v>2</v>
      </c>
      <c r="O740" s="665">
        <v>3336</v>
      </c>
      <c r="P740" s="678">
        <v>0.50668286755771563</v>
      </c>
      <c r="Q740" s="666">
        <v>1668</v>
      </c>
    </row>
    <row r="741" spans="1:17" ht="14.4" customHeight="1" x14ac:dyDescent="0.3">
      <c r="A741" s="661" t="s">
        <v>580</v>
      </c>
      <c r="B741" s="662" t="s">
        <v>7119</v>
      </c>
      <c r="C741" s="662" t="s">
        <v>6968</v>
      </c>
      <c r="D741" s="662" t="s">
        <v>8196</v>
      </c>
      <c r="E741" s="662" t="s">
        <v>8197</v>
      </c>
      <c r="F741" s="665"/>
      <c r="G741" s="665"/>
      <c r="H741" s="665"/>
      <c r="I741" s="665"/>
      <c r="J741" s="665">
        <v>2</v>
      </c>
      <c r="K741" s="665">
        <v>1948</v>
      </c>
      <c r="L741" s="665"/>
      <c r="M741" s="665">
        <v>974</v>
      </c>
      <c r="N741" s="665">
        <v>2</v>
      </c>
      <c r="O741" s="665">
        <v>1962</v>
      </c>
      <c r="P741" s="678"/>
      <c r="Q741" s="666">
        <v>981</v>
      </c>
    </row>
    <row r="742" spans="1:17" ht="14.4" customHeight="1" x14ac:dyDescent="0.3">
      <c r="A742" s="661" t="s">
        <v>580</v>
      </c>
      <c r="B742" s="662" t="s">
        <v>7119</v>
      </c>
      <c r="C742" s="662" t="s">
        <v>6968</v>
      </c>
      <c r="D742" s="662" t="s">
        <v>8198</v>
      </c>
      <c r="E742" s="662" t="s">
        <v>8199</v>
      </c>
      <c r="F742" s="665">
        <v>2</v>
      </c>
      <c r="G742" s="665">
        <v>654</v>
      </c>
      <c r="H742" s="665">
        <v>1</v>
      </c>
      <c r="I742" s="665">
        <v>327</v>
      </c>
      <c r="J742" s="665"/>
      <c r="K742" s="665"/>
      <c r="L742" s="665"/>
      <c r="M742" s="665"/>
      <c r="N742" s="665">
        <v>3</v>
      </c>
      <c r="O742" s="665">
        <v>1011</v>
      </c>
      <c r="P742" s="678">
        <v>1.5458715596330275</v>
      </c>
      <c r="Q742" s="666">
        <v>337</v>
      </c>
    </row>
    <row r="743" spans="1:17" ht="14.4" customHeight="1" x14ac:dyDescent="0.3">
      <c r="A743" s="661" t="s">
        <v>580</v>
      </c>
      <c r="B743" s="662" t="s">
        <v>7119</v>
      </c>
      <c r="C743" s="662" t="s">
        <v>6968</v>
      </c>
      <c r="D743" s="662" t="s">
        <v>8200</v>
      </c>
      <c r="E743" s="662" t="s">
        <v>8201</v>
      </c>
      <c r="F743" s="665">
        <v>10</v>
      </c>
      <c r="G743" s="665">
        <v>14810</v>
      </c>
      <c r="H743" s="665">
        <v>1</v>
      </c>
      <c r="I743" s="665">
        <v>1481</v>
      </c>
      <c r="J743" s="665">
        <v>8</v>
      </c>
      <c r="K743" s="665">
        <v>11904</v>
      </c>
      <c r="L743" s="665">
        <v>0.8037812288993923</v>
      </c>
      <c r="M743" s="665">
        <v>1488</v>
      </c>
      <c r="N743" s="665">
        <v>5</v>
      </c>
      <c r="O743" s="665">
        <v>7460</v>
      </c>
      <c r="P743" s="678">
        <v>0.50371370695476025</v>
      </c>
      <c r="Q743" s="666">
        <v>1492</v>
      </c>
    </row>
    <row r="744" spans="1:17" ht="14.4" customHeight="1" x14ac:dyDescent="0.3">
      <c r="A744" s="661" t="s">
        <v>580</v>
      </c>
      <c r="B744" s="662" t="s">
        <v>7119</v>
      </c>
      <c r="C744" s="662" t="s">
        <v>6968</v>
      </c>
      <c r="D744" s="662" t="s">
        <v>8202</v>
      </c>
      <c r="E744" s="662" t="s">
        <v>8203</v>
      </c>
      <c r="F744" s="665">
        <v>4</v>
      </c>
      <c r="G744" s="665">
        <v>18336</v>
      </c>
      <c r="H744" s="665">
        <v>1</v>
      </c>
      <c r="I744" s="665">
        <v>4584</v>
      </c>
      <c r="J744" s="665">
        <v>2</v>
      </c>
      <c r="K744" s="665">
        <v>9195</v>
      </c>
      <c r="L744" s="665">
        <v>0.5014725130890052</v>
      </c>
      <c r="M744" s="665">
        <v>4597.5</v>
      </c>
      <c r="N744" s="665">
        <v>2</v>
      </c>
      <c r="O744" s="665">
        <v>9246</v>
      </c>
      <c r="P744" s="678">
        <v>0.50425392670157065</v>
      </c>
      <c r="Q744" s="666">
        <v>4623</v>
      </c>
    </row>
    <row r="745" spans="1:17" ht="14.4" customHeight="1" x14ac:dyDescent="0.3">
      <c r="A745" s="661" t="s">
        <v>580</v>
      </c>
      <c r="B745" s="662" t="s">
        <v>7119</v>
      </c>
      <c r="C745" s="662" t="s">
        <v>6968</v>
      </c>
      <c r="D745" s="662" t="s">
        <v>8204</v>
      </c>
      <c r="E745" s="662" t="s">
        <v>8205</v>
      </c>
      <c r="F745" s="665">
        <v>11</v>
      </c>
      <c r="G745" s="665">
        <v>8910</v>
      </c>
      <c r="H745" s="665">
        <v>1</v>
      </c>
      <c r="I745" s="665">
        <v>810</v>
      </c>
      <c r="J745" s="665">
        <v>3</v>
      </c>
      <c r="K745" s="665">
        <v>2435</v>
      </c>
      <c r="L745" s="665">
        <v>0.2732884399551066</v>
      </c>
      <c r="M745" s="665">
        <v>811.66666666666663</v>
      </c>
      <c r="N745" s="665">
        <v>2</v>
      </c>
      <c r="O745" s="665">
        <v>1634</v>
      </c>
      <c r="P745" s="678">
        <v>0.18338945005611673</v>
      </c>
      <c r="Q745" s="666">
        <v>817</v>
      </c>
    </row>
    <row r="746" spans="1:17" ht="14.4" customHeight="1" x14ac:dyDescent="0.3">
      <c r="A746" s="661" t="s">
        <v>580</v>
      </c>
      <c r="B746" s="662" t="s">
        <v>7119</v>
      </c>
      <c r="C746" s="662" t="s">
        <v>6968</v>
      </c>
      <c r="D746" s="662" t="s">
        <v>8206</v>
      </c>
      <c r="E746" s="662" t="s">
        <v>8207</v>
      </c>
      <c r="F746" s="665">
        <v>6</v>
      </c>
      <c r="G746" s="665">
        <v>23358</v>
      </c>
      <c r="H746" s="665">
        <v>1</v>
      </c>
      <c r="I746" s="665">
        <v>3893</v>
      </c>
      <c r="J746" s="665">
        <v>3</v>
      </c>
      <c r="K746" s="665">
        <v>11733</v>
      </c>
      <c r="L746" s="665">
        <v>0.50231184176727461</v>
      </c>
      <c r="M746" s="665">
        <v>3911</v>
      </c>
      <c r="N746" s="665">
        <v>4</v>
      </c>
      <c r="O746" s="665">
        <v>15728</v>
      </c>
      <c r="P746" s="678">
        <v>0.67334532066101549</v>
      </c>
      <c r="Q746" s="666">
        <v>3932</v>
      </c>
    </row>
    <row r="747" spans="1:17" ht="14.4" customHeight="1" x14ac:dyDescent="0.3">
      <c r="A747" s="661" t="s">
        <v>580</v>
      </c>
      <c r="B747" s="662" t="s">
        <v>7119</v>
      </c>
      <c r="C747" s="662" t="s">
        <v>6968</v>
      </c>
      <c r="D747" s="662" t="s">
        <v>8208</v>
      </c>
      <c r="E747" s="662" t="s">
        <v>8209</v>
      </c>
      <c r="F747" s="665">
        <v>3</v>
      </c>
      <c r="G747" s="665">
        <v>3930</v>
      </c>
      <c r="H747" s="665">
        <v>1</v>
      </c>
      <c r="I747" s="665">
        <v>1310</v>
      </c>
      <c r="J747" s="665">
        <v>2</v>
      </c>
      <c r="K747" s="665">
        <v>2648</v>
      </c>
      <c r="L747" s="665">
        <v>0.67379134860050893</v>
      </c>
      <c r="M747" s="665">
        <v>1324</v>
      </c>
      <c r="N747" s="665">
        <v>1</v>
      </c>
      <c r="O747" s="665">
        <v>1330</v>
      </c>
      <c r="P747" s="678">
        <v>0.33842239185750639</v>
      </c>
      <c r="Q747" s="666">
        <v>1330</v>
      </c>
    </row>
    <row r="748" spans="1:17" ht="14.4" customHeight="1" x14ac:dyDescent="0.3">
      <c r="A748" s="661" t="s">
        <v>580</v>
      </c>
      <c r="B748" s="662" t="s">
        <v>7119</v>
      </c>
      <c r="C748" s="662" t="s">
        <v>6968</v>
      </c>
      <c r="D748" s="662" t="s">
        <v>8210</v>
      </c>
      <c r="E748" s="662" t="s">
        <v>8211</v>
      </c>
      <c r="F748" s="665">
        <v>4</v>
      </c>
      <c r="G748" s="665">
        <v>5692</v>
      </c>
      <c r="H748" s="665">
        <v>1</v>
      </c>
      <c r="I748" s="665">
        <v>1423</v>
      </c>
      <c r="J748" s="665">
        <v>1</v>
      </c>
      <c r="K748" s="665">
        <v>1437</v>
      </c>
      <c r="L748" s="665">
        <v>0.25245959241040056</v>
      </c>
      <c r="M748" s="665">
        <v>1437</v>
      </c>
      <c r="N748" s="665">
        <v>2</v>
      </c>
      <c r="O748" s="665">
        <v>2886</v>
      </c>
      <c r="P748" s="678">
        <v>0.50702740688685877</v>
      </c>
      <c r="Q748" s="666">
        <v>1443</v>
      </c>
    </row>
    <row r="749" spans="1:17" ht="14.4" customHeight="1" x14ac:dyDescent="0.3">
      <c r="A749" s="661" t="s">
        <v>580</v>
      </c>
      <c r="B749" s="662" t="s">
        <v>7119</v>
      </c>
      <c r="C749" s="662" t="s">
        <v>6968</v>
      </c>
      <c r="D749" s="662" t="s">
        <v>8212</v>
      </c>
      <c r="E749" s="662" t="s">
        <v>8213</v>
      </c>
      <c r="F749" s="665">
        <v>8</v>
      </c>
      <c r="G749" s="665">
        <v>18272</v>
      </c>
      <c r="H749" s="665">
        <v>1</v>
      </c>
      <c r="I749" s="665">
        <v>2284</v>
      </c>
      <c r="J749" s="665">
        <v>6</v>
      </c>
      <c r="K749" s="665">
        <v>13824</v>
      </c>
      <c r="L749" s="665">
        <v>0.75656742556917689</v>
      </c>
      <c r="M749" s="665">
        <v>2304</v>
      </c>
      <c r="N749" s="665">
        <v>14</v>
      </c>
      <c r="O749" s="665">
        <v>32382</v>
      </c>
      <c r="P749" s="678">
        <v>1.7722197898423817</v>
      </c>
      <c r="Q749" s="666">
        <v>2313</v>
      </c>
    </row>
    <row r="750" spans="1:17" ht="14.4" customHeight="1" x14ac:dyDescent="0.3">
      <c r="A750" s="661" t="s">
        <v>580</v>
      </c>
      <c r="B750" s="662" t="s">
        <v>7119</v>
      </c>
      <c r="C750" s="662" t="s">
        <v>6968</v>
      </c>
      <c r="D750" s="662" t="s">
        <v>8214</v>
      </c>
      <c r="E750" s="662" t="s">
        <v>8215</v>
      </c>
      <c r="F750" s="665"/>
      <c r="G750" s="665"/>
      <c r="H750" s="665"/>
      <c r="I750" s="665"/>
      <c r="J750" s="665">
        <v>3</v>
      </c>
      <c r="K750" s="665">
        <v>1065</v>
      </c>
      <c r="L750" s="665"/>
      <c r="M750" s="665">
        <v>355</v>
      </c>
      <c r="N750" s="665">
        <v>1</v>
      </c>
      <c r="O750" s="665">
        <v>1071</v>
      </c>
      <c r="P750" s="678"/>
      <c r="Q750" s="666">
        <v>1071</v>
      </c>
    </row>
    <row r="751" spans="1:17" ht="14.4" customHeight="1" x14ac:dyDescent="0.3">
      <c r="A751" s="661" t="s">
        <v>580</v>
      </c>
      <c r="B751" s="662" t="s">
        <v>7119</v>
      </c>
      <c r="C751" s="662" t="s">
        <v>6968</v>
      </c>
      <c r="D751" s="662" t="s">
        <v>8216</v>
      </c>
      <c r="E751" s="662" t="s">
        <v>8217</v>
      </c>
      <c r="F751" s="665"/>
      <c r="G751" s="665"/>
      <c r="H751" s="665"/>
      <c r="I751" s="665"/>
      <c r="J751" s="665"/>
      <c r="K751" s="665"/>
      <c r="L751" s="665"/>
      <c r="M751" s="665"/>
      <c r="N751" s="665">
        <v>3</v>
      </c>
      <c r="O751" s="665">
        <v>3636</v>
      </c>
      <c r="P751" s="678"/>
      <c r="Q751" s="666">
        <v>1212</v>
      </c>
    </row>
    <row r="752" spans="1:17" ht="14.4" customHeight="1" x14ac:dyDescent="0.3">
      <c r="A752" s="661" t="s">
        <v>580</v>
      </c>
      <c r="B752" s="662" t="s">
        <v>7119</v>
      </c>
      <c r="C752" s="662" t="s">
        <v>6968</v>
      </c>
      <c r="D752" s="662" t="s">
        <v>7073</v>
      </c>
      <c r="E752" s="662" t="s">
        <v>7074</v>
      </c>
      <c r="F752" s="665">
        <v>12</v>
      </c>
      <c r="G752" s="665">
        <v>29868</v>
      </c>
      <c r="H752" s="665">
        <v>1</v>
      </c>
      <c r="I752" s="665">
        <v>2489</v>
      </c>
      <c r="J752" s="665">
        <v>15</v>
      </c>
      <c r="K752" s="665">
        <v>37479</v>
      </c>
      <c r="L752" s="665">
        <v>1.2548212133386902</v>
      </c>
      <c r="M752" s="665">
        <v>2498.6</v>
      </c>
      <c r="N752" s="665">
        <v>10</v>
      </c>
      <c r="O752" s="665">
        <v>25110</v>
      </c>
      <c r="P752" s="678">
        <v>0.84069907593411008</v>
      </c>
      <c r="Q752" s="666">
        <v>2511</v>
      </c>
    </row>
    <row r="753" spans="1:17" ht="14.4" customHeight="1" x14ac:dyDescent="0.3">
      <c r="A753" s="661" t="s">
        <v>580</v>
      </c>
      <c r="B753" s="662" t="s">
        <v>7119</v>
      </c>
      <c r="C753" s="662" t="s">
        <v>6968</v>
      </c>
      <c r="D753" s="662" t="s">
        <v>8218</v>
      </c>
      <c r="E753" s="662" t="s">
        <v>8219</v>
      </c>
      <c r="F753" s="665"/>
      <c r="G753" s="665"/>
      <c r="H753" s="665"/>
      <c r="I753" s="665"/>
      <c r="J753" s="665">
        <v>1</v>
      </c>
      <c r="K753" s="665">
        <v>4932</v>
      </c>
      <c r="L753" s="665"/>
      <c r="M753" s="665">
        <v>4932</v>
      </c>
      <c r="N753" s="665"/>
      <c r="O753" s="665"/>
      <c r="P753" s="678"/>
      <c r="Q753" s="666"/>
    </row>
    <row r="754" spans="1:17" ht="14.4" customHeight="1" x14ac:dyDescent="0.3">
      <c r="A754" s="661" t="s">
        <v>580</v>
      </c>
      <c r="B754" s="662" t="s">
        <v>7119</v>
      </c>
      <c r="C754" s="662" t="s">
        <v>6968</v>
      </c>
      <c r="D754" s="662" t="s">
        <v>8220</v>
      </c>
      <c r="E754" s="662" t="s">
        <v>8221</v>
      </c>
      <c r="F754" s="665">
        <v>3</v>
      </c>
      <c r="G754" s="665">
        <v>6852</v>
      </c>
      <c r="H754" s="665">
        <v>1</v>
      </c>
      <c r="I754" s="665">
        <v>2284</v>
      </c>
      <c r="J754" s="665">
        <v>8</v>
      </c>
      <c r="K754" s="665">
        <v>18419</v>
      </c>
      <c r="L754" s="665">
        <v>2.6881202568593112</v>
      </c>
      <c r="M754" s="665">
        <v>2302.375</v>
      </c>
      <c r="N754" s="665">
        <v>3</v>
      </c>
      <c r="O754" s="665">
        <v>6942</v>
      </c>
      <c r="P754" s="678">
        <v>1.0131348511383538</v>
      </c>
      <c r="Q754" s="666">
        <v>2314</v>
      </c>
    </row>
    <row r="755" spans="1:17" ht="14.4" customHeight="1" x14ac:dyDescent="0.3">
      <c r="A755" s="661" t="s">
        <v>580</v>
      </c>
      <c r="B755" s="662" t="s">
        <v>7119</v>
      </c>
      <c r="C755" s="662" t="s">
        <v>6968</v>
      </c>
      <c r="D755" s="662" t="s">
        <v>7109</v>
      </c>
      <c r="E755" s="662" t="s">
        <v>7110</v>
      </c>
      <c r="F755" s="665">
        <v>1</v>
      </c>
      <c r="G755" s="665">
        <v>823</v>
      </c>
      <c r="H755" s="665">
        <v>1</v>
      </c>
      <c r="I755" s="665">
        <v>823</v>
      </c>
      <c r="J755" s="665">
        <v>4</v>
      </c>
      <c r="K755" s="665">
        <v>3302</v>
      </c>
      <c r="L755" s="665">
        <v>4.0121506682867558</v>
      </c>
      <c r="M755" s="665">
        <v>825.5</v>
      </c>
      <c r="N755" s="665">
        <v>6</v>
      </c>
      <c r="O755" s="665">
        <v>4980</v>
      </c>
      <c r="P755" s="678">
        <v>6.0510328068043746</v>
      </c>
      <c r="Q755" s="666">
        <v>830</v>
      </c>
    </row>
    <row r="756" spans="1:17" ht="14.4" customHeight="1" x14ac:dyDescent="0.3">
      <c r="A756" s="661" t="s">
        <v>580</v>
      </c>
      <c r="B756" s="662" t="s">
        <v>7119</v>
      </c>
      <c r="C756" s="662" t="s">
        <v>6968</v>
      </c>
      <c r="D756" s="662" t="s">
        <v>8222</v>
      </c>
      <c r="E756" s="662" t="s">
        <v>8223</v>
      </c>
      <c r="F756" s="665">
        <v>1</v>
      </c>
      <c r="G756" s="665">
        <v>2171</v>
      </c>
      <c r="H756" s="665">
        <v>1</v>
      </c>
      <c r="I756" s="665">
        <v>2171</v>
      </c>
      <c r="J756" s="665">
        <v>1</v>
      </c>
      <c r="K756" s="665">
        <v>2171</v>
      </c>
      <c r="L756" s="665">
        <v>1</v>
      </c>
      <c r="M756" s="665">
        <v>2171</v>
      </c>
      <c r="N756" s="665">
        <v>1</v>
      </c>
      <c r="O756" s="665">
        <v>2191</v>
      </c>
      <c r="P756" s="678">
        <v>1.0092123445416858</v>
      </c>
      <c r="Q756" s="666">
        <v>2191</v>
      </c>
    </row>
    <row r="757" spans="1:17" ht="14.4" customHeight="1" x14ac:dyDescent="0.3">
      <c r="A757" s="661" t="s">
        <v>580</v>
      </c>
      <c r="B757" s="662" t="s">
        <v>7119</v>
      </c>
      <c r="C757" s="662" t="s">
        <v>6968</v>
      </c>
      <c r="D757" s="662" t="s">
        <v>8224</v>
      </c>
      <c r="E757" s="662" t="s">
        <v>8225</v>
      </c>
      <c r="F757" s="665">
        <v>47</v>
      </c>
      <c r="G757" s="665">
        <v>692122</v>
      </c>
      <c r="H757" s="665">
        <v>1</v>
      </c>
      <c r="I757" s="665">
        <v>14726</v>
      </c>
      <c r="J757" s="665">
        <v>73</v>
      </c>
      <c r="K757" s="665">
        <v>1078346</v>
      </c>
      <c r="L757" s="665">
        <v>1.5580287868323792</v>
      </c>
      <c r="M757" s="665">
        <v>14771.86301369863</v>
      </c>
      <c r="N757" s="665">
        <v>56</v>
      </c>
      <c r="O757" s="665">
        <v>829613</v>
      </c>
      <c r="P757" s="678">
        <v>1.1986513938294117</v>
      </c>
      <c r="Q757" s="666">
        <v>14814.517857142857</v>
      </c>
    </row>
    <row r="758" spans="1:17" ht="14.4" customHeight="1" x14ac:dyDescent="0.3">
      <c r="A758" s="661" t="s">
        <v>580</v>
      </c>
      <c r="B758" s="662" t="s">
        <v>7119</v>
      </c>
      <c r="C758" s="662" t="s">
        <v>6968</v>
      </c>
      <c r="D758" s="662" t="s">
        <v>7111</v>
      </c>
      <c r="E758" s="662" t="s">
        <v>7112</v>
      </c>
      <c r="F758" s="665">
        <v>327</v>
      </c>
      <c r="G758" s="665">
        <v>0</v>
      </c>
      <c r="H758" s="665"/>
      <c r="I758" s="665">
        <v>0</v>
      </c>
      <c r="J758" s="665">
        <v>344</v>
      </c>
      <c r="K758" s="665">
        <v>0</v>
      </c>
      <c r="L758" s="665"/>
      <c r="M758" s="665">
        <v>0</v>
      </c>
      <c r="N758" s="665">
        <v>348</v>
      </c>
      <c r="O758" s="665">
        <v>0</v>
      </c>
      <c r="P758" s="678"/>
      <c r="Q758" s="666">
        <v>0</v>
      </c>
    </row>
    <row r="759" spans="1:17" ht="14.4" customHeight="1" x14ac:dyDescent="0.3">
      <c r="A759" s="661" t="s">
        <v>580</v>
      </c>
      <c r="B759" s="662" t="s">
        <v>7119</v>
      </c>
      <c r="C759" s="662" t="s">
        <v>6968</v>
      </c>
      <c r="D759" s="662" t="s">
        <v>8226</v>
      </c>
      <c r="E759" s="662" t="s">
        <v>8227</v>
      </c>
      <c r="F759" s="665">
        <v>3</v>
      </c>
      <c r="G759" s="665">
        <v>7320</v>
      </c>
      <c r="H759" s="665">
        <v>1</v>
      </c>
      <c r="I759" s="665">
        <v>2440</v>
      </c>
      <c r="J759" s="665">
        <v>2</v>
      </c>
      <c r="K759" s="665">
        <v>4880</v>
      </c>
      <c r="L759" s="665">
        <v>0.66666666666666663</v>
      </c>
      <c r="M759" s="665">
        <v>2440</v>
      </c>
      <c r="N759" s="665"/>
      <c r="O759" s="665"/>
      <c r="P759" s="678"/>
      <c r="Q759" s="666"/>
    </row>
    <row r="760" spans="1:17" ht="14.4" customHeight="1" x14ac:dyDescent="0.3">
      <c r="A760" s="661" t="s">
        <v>580</v>
      </c>
      <c r="B760" s="662" t="s">
        <v>7119</v>
      </c>
      <c r="C760" s="662" t="s">
        <v>6968</v>
      </c>
      <c r="D760" s="662" t="s">
        <v>8228</v>
      </c>
      <c r="E760" s="662" t="s">
        <v>8229</v>
      </c>
      <c r="F760" s="665"/>
      <c r="G760" s="665"/>
      <c r="H760" s="665"/>
      <c r="I760" s="665"/>
      <c r="J760" s="665">
        <v>1</v>
      </c>
      <c r="K760" s="665">
        <v>3537</v>
      </c>
      <c r="L760" s="665"/>
      <c r="M760" s="665">
        <v>3537</v>
      </c>
      <c r="N760" s="665"/>
      <c r="O760" s="665"/>
      <c r="P760" s="678"/>
      <c r="Q760" s="666"/>
    </row>
    <row r="761" spans="1:17" ht="14.4" customHeight="1" x14ac:dyDescent="0.3">
      <c r="A761" s="661" t="s">
        <v>580</v>
      </c>
      <c r="B761" s="662" t="s">
        <v>7119</v>
      </c>
      <c r="C761" s="662" t="s">
        <v>6968</v>
      </c>
      <c r="D761" s="662" t="s">
        <v>7113</v>
      </c>
      <c r="E761" s="662" t="s">
        <v>7114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464</v>
      </c>
      <c r="P761" s="678"/>
      <c r="Q761" s="666">
        <v>464</v>
      </c>
    </row>
    <row r="762" spans="1:17" ht="14.4" customHeight="1" x14ac:dyDescent="0.3">
      <c r="A762" s="661" t="s">
        <v>580</v>
      </c>
      <c r="B762" s="662" t="s">
        <v>7119</v>
      </c>
      <c r="C762" s="662" t="s">
        <v>6968</v>
      </c>
      <c r="D762" s="662" t="s">
        <v>8230</v>
      </c>
      <c r="E762" s="662" t="s">
        <v>8231</v>
      </c>
      <c r="F762" s="665">
        <v>2</v>
      </c>
      <c r="G762" s="665">
        <v>1538</v>
      </c>
      <c r="H762" s="665">
        <v>1</v>
      </c>
      <c r="I762" s="665">
        <v>769</v>
      </c>
      <c r="J762" s="665">
        <v>1</v>
      </c>
      <c r="K762" s="665">
        <v>769</v>
      </c>
      <c r="L762" s="665">
        <v>0.5</v>
      </c>
      <c r="M762" s="665">
        <v>769</v>
      </c>
      <c r="N762" s="665"/>
      <c r="O762" s="665"/>
      <c r="P762" s="678"/>
      <c r="Q762" s="666"/>
    </row>
    <row r="763" spans="1:17" ht="14.4" customHeight="1" x14ac:dyDescent="0.3">
      <c r="A763" s="661" t="s">
        <v>580</v>
      </c>
      <c r="B763" s="662" t="s">
        <v>7119</v>
      </c>
      <c r="C763" s="662" t="s">
        <v>6968</v>
      </c>
      <c r="D763" s="662" t="s">
        <v>8232</v>
      </c>
      <c r="E763" s="662" t="s">
        <v>8233</v>
      </c>
      <c r="F763" s="665"/>
      <c r="G763" s="665"/>
      <c r="H763" s="665"/>
      <c r="I763" s="665"/>
      <c r="J763" s="665"/>
      <c r="K763" s="665"/>
      <c r="L763" s="665"/>
      <c r="M763" s="665"/>
      <c r="N763" s="665">
        <v>3</v>
      </c>
      <c r="O763" s="665">
        <v>7734</v>
      </c>
      <c r="P763" s="678"/>
      <c r="Q763" s="666">
        <v>2578</v>
      </c>
    </row>
    <row r="764" spans="1:17" ht="14.4" customHeight="1" x14ac:dyDescent="0.3">
      <c r="A764" s="661" t="s">
        <v>580</v>
      </c>
      <c r="B764" s="662" t="s">
        <v>7119</v>
      </c>
      <c r="C764" s="662" t="s">
        <v>6968</v>
      </c>
      <c r="D764" s="662" t="s">
        <v>8234</v>
      </c>
      <c r="E764" s="662" t="s">
        <v>8235</v>
      </c>
      <c r="F764" s="665">
        <v>5</v>
      </c>
      <c r="G764" s="665">
        <v>19540</v>
      </c>
      <c r="H764" s="665">
        <v>1</v>
      </c>
      <c r="I764" s="665">
        <v>3908</v>
      </c>
      <c r="J764" s="665">
        <v>9</v>
      </c>
      <c r="K764" s="665">
        <v>35376</v>
      </c>
      <c r="L764" s="665">
        <v>1.8104401228249745</v>
      </c>
      <c r="M764" s="665">
        <v>3930.6666666666665</v>
      </c>
      <c r="N764" s="665">
        <v>3</v>
      </c>
      <c r="O764" s="665">
        <v>11871</v>
      </c>
      <c r="P764" s="678">
        <v>0.60752302968270211</v>
      </c>
      <c r="Q764" s="666">
        <v>3957</v>
      </c>
    </row>
    <row r="765" spans="1:17" ht="14.4" customHeight="1" x14ac:dyDescent="0.3">
      <c r="A765" s="661" t="s">
        <v>580</v>
      </c>
      <c r="B765" s="662" t="s">
        <v>7119</v>
      </c>
      <c r="C765" s="662" t="s">
        <v>6968</v>
      </c>
      <c r="D765" s="662" t="s">
        <v>8236</v>
      </c>
      <c r="E765" s="662" t="s">
        <v>8237</v>
      </c>
      <c r="F765" s="665">
        <v>8</v>
      </c>
      <c r="G765" s="665">
        <v>17856</v>
      </c>
      <c r="H765" s="665">
        <v>1</v>
      </c>
      <c r="I765" s="665">
        <v>2232</v>
      </c>
      <c r="J765" s="665"/>
      <c r="K765" s="665"/>
      <c r="L765" s="665"/>
      <c r="M765" s="665"/>
      <c r="N765" s="665">
        <v>3</v>
      </c>
      <c r="O765" s="665">
        <v>6813</v>
      </c>
      <c r="P765" s="678">
        <v>0.38155241935483869</v>
      </c>
      <c r="Q765" s="666">
        <v>2271</v>
      </c>
    </row>
    <row r="766" spans="1:17" ht="14.4" customHeight="1" x14ac:dyDescent="0.3">
      <c r="A766" s="661" t="s">
        <v>580</v>
      </c>
      <c r="B766" s="662" t="s">
        <v>7119</v>
      </c>
      <c r="C766" s="662" t="s">
        <v>6968</v>
      </c>
      <c r="D766" s="662" t="s">
        <v>8238</v>
      </c>
      <c r="E766" s="662" t="s">
        <v>8239</v>
      </c>
      <c r="F766" s="665"/>
      <c r="G766" s="665"/>
      <c r="H766" s="665"/>
      <c r="I766" s="665"/>
      <c r="J766" s="665">
        <v>1</v>
      </c>
      <c r="K766" s="665">
        <v>1267</v>
      </c>
      <c r="L766" s="665"/>
      <c r="M766" s="665">
        <v>1267</v>
      </c>
      <c r="N766" s="665"/>
      <c r="O766" s="665"/>
      <c r="P766" s="678"/>
      <c r="Q766" s="666"/>
    </row>
    <row r="767" spans="1:17" ht="14.4" customHeight="1" x14ac:dyDescent="0.3">
      <c r="A767" s="661" t="s">
        <v>580</v>
      </c>
      <c r="B767" s="662" t="s">
        <v>7119</v>
      </c>
      <c r="C767" s="662" t="s">
        <v>6968</v>
      </c>
      <c r="D767" s="662" t="s">
        <v>8240</v>
      </c>
      <c r="E767" s="662" t="s">
        <v>8241</v>
      </c>
      <c r="F767" s="665">
        <v>1</v>
      </c>
      <c r="G767" s="665">
        <v>2494</v>
      </c>
      <c r="H767" s="665">
        <v>1</v>
      </c>
      <c r="I767" s="665">
        <v>2494</v>
      </c>
      <c r="J767" s="665">
        <v>1</v>
      </c>
      <c r="K767" s="665">
        <v>2508</v>
      </c>
      <c r="L767" s="665">
        <v>1.0056134723336005</v>
      </c>
      <c r="M767" s="665">
        <v>2508</v>
      </c>
      <c r="N767" s="665">
        <v>3</v>
      </c>
      <c r="O767" s="665">
        <v>7542</v>
      </c>
      <c r="P767" s="678">
        <v>3.0240577385725742</v>
      </c>
      <c r="Q767" s="666">
        <v>2514</v>
      </c>
    </row>
    <row r="768" spans="1:17" ht="14.4" customHeight="1" x14ac:dyDescent="0.3">
      <c r="A768" s="661" t="s">
        <v>580</v>
      </c>
      <c r="B768" s="662" t="s">
        <v>7119</v>
      </c>
      <c r="C768" s="662" t="s">
        <v>6968</v>
      </c>
      <c r="D768" s="662" t="s">
        <v>8242</v>
      </c>
      <c r="E768" s="662" t="s">
        <v>8243</v>
      </c>
      <c r="F768" s="665">
        <v>3</v>
      </c>
      <c r="G768" s="665">
        <v>2094</v>
      </c>
      <c r="H768" s="665">
        <v>1</v>
      </c>
      <c r="I768" s="665">
        <v>698</v>
      </c>
      <c r="J768" s="665"/>
      <c r="K768" s="665"/>
      <c r="L768" s="665"/>
      <c r="M768" s="665"/>
      <c r="N768" s="665">
        <v>1</v>
      </c>
      <c r="O768" s="665">
        <v>705</v>
      </c>
      <c r="P768" s="678">
        <v>0.33667621776504297</v>
      </c>
      <c r="Q768" s="666">
        <v>705</v>
      </c>
    </row>
    <row r="769" spans="1:17" ht="14.4" customHeight="1" x14ac:dyDescent="0.3">
      <c r="A769" s="661" t="s">
        <v>580</v>
      </c>
      <c r="B769" s="662" t="s">
        <v>7119</v>
      </c>
      <c r="C769" s="662" t="s">
        <v>6968</v>
      </c>
      <c r="D769" s="662" t="s">
        <v>8244</v>
      </c>
      <c r="E769" s="662" t="s">
        <v>8245</v>
      </c>
      <c r="F769" s="665"/>
      <c r="G769" s="665"/>
      <c r="H769" s="665"/>
      <c r="I769" s="665"/>
      <c r="J769" s="665">
        <v>3</v>
      </c>
      <c r="K769" s="665">
        <v>10776</v>
      </c>
      <c r="L769" s="665"/>
      <c r="M769" s="665">
        <v>3592</v>
      </c>
      <c r="N769" s="665">
        <v>1</v>
      </c>
      <c r="O769" s="665">
        <v>3601</v>
      </c>
      <c r="P769" s="678"/>
      <c r="Q769" s="666">
        <v>3601</v>
      </c>
    </row>
    <row r="770" spans="1:17" ht="14.4" customHeight="1" x14ac:dyDescent="0.3">
      <c r="A770" s="661" t="s">
        <v>580</v>
      </c>
      <c r="B770" s="662" t="s">
        <v>7119</v>
      </c>
      <c r="C770" s="662" t="s">
        <v>6968</v>
      </c>
      <c r="D770" s="662" t="s">
        <v>8246</v>
      </c>
      <c r="E770" s="662" t="s">
        <v>8247</v>
      </c>
      <c r="F770" s="665">
        <v>3</v>
      </c>
      <c r="G770" s="665">
        <v>8982</v>
      </c>
      <c r="H770" s="665">
        <v>1</v>
      </c>
      <c r="I770" s="665">
        <v>2994</v>
      </c>
      <c r="J770" s="665">
        <v>9</v>
      </c>
      <c r="K770" s="665">
        <v>26996</v>
      </c>
      <c r="L770" s="665">
        <v>3.0055666889334223</v>
      </c>
      <c r="M770" s="665">
        <v>2999.5555555555557</v>
      </c>
      <c r="N770" s="665"/>
      <c r="O770" s="665"/>
      <c r="P770" s="678"/>
      <c r="Q770" s="666"/>
    </row>
    <row r="771" spans="1:17" ht="14.4" customHeight="1" x14ac:dyDescent="0.3">
      <c r="A771" s="661" t="s">
        <v>580</v>
      </c>
      <c r="B771" s="662" t="s">
        <v>7119</v>
      </c>
      <c r="C771" s="662" t="s">
        <v>6968</v>
      </c>
      <c r="D771" s="662" t="s">
        <v>8248</v>
      </c>
      <c r="E771" s="662" t="s">
        <v>8249</v>
      </c>
      <c r="F771" s="665">
        <v>3</v>
      </c>
      <c r="G771" s="665">
        <v>4965</v>
      </c>
      <c r="H771" s="665">
        <v>1</v>
      </c>
      <c r="I771" s="665">
        <v>1655</v>
      </c>
      <c r="J771" s="665">
        <v>4</v>
      </c>
      <c r="K771" s="665">
        <v>6660</v>
      </c>
      <c r="L771" s="665">
        <v>1.3413897280966767</v>
      </c>
      <c r="M771" s="665">
        <v>1665</v>
      </c>
      <c r="N771" s="665">
        <v>1</v>
      </c>
      <c r="O771" s="665">
        <v>1669</v>
      </c>
      <c r="P771" s="678">
        <v>0.3361530715005035</v>
      </c>
      <c r="Q771" s="666">
        <v>1669</v>
      </c>
    </row>
    <row r="772" spans="1:17" ht="14.4" customHeight="1" x14ac:dyDescent="0.3">
      <c r="A772" s="661" t="s">
        <v>580</v>
      </c>
      <c r="B772" s="662" t="s">
        <v>7119</v>
      </c>
      <c r="C772" s="662" t="s">
        <v>6968</v>
      </c>
      <c r="D772" s="662" t="s">
        <v>8250</v>
      </c>
      <c r="E772" s="662" t="s">
        <v>8251</v>
      </c>
      <c r="F772" s="665">
        <v>2</v>
      </c>
      <c r="G772" s="665">
        <v>8762</v>
      </c>
      <c r="H772" s="665">
        <v>1</v>
      </c>
      <c r="I772" s="665">
        <v>4381</v>
      </c>
      <c r="J772" s="665">
        <v>2</v>
      </c>
      <c r="K772" s="665">
        <v>0</v>
      </c>
      <c r="L772" s="665">
        <v>0</v>
      </c>
      <c r="M772" s="665">
        <v>0</v>
      </c>
      <c r="N772" s="665">
        <v>2</v>
      </c>
      <c r="O772" s="665">
        <v>8840</v>
      </c>
      <c r="P772" s="678">
        <v>1.0089020771513353</v>
      </c>
      <c r="Q772" s="666">
        <v>4420</v>
      </c>
    </row>
    <row r="773" spans="1:17" ht="14.4" customHeight="1" x14ac:dyDescent="0.3">
      <c r="A773" s="661" t="s">
        <v>580</v>
      </c>
      <c r="B773" s="662" t="s">
        <v>7119</v>
      </c>
      <c r="C773" s="662" t="s">
        <v>6968</v>
      </c>
      <c r="D773" s="662" t="s">
        <v>8252</v>
      </c>
      <c r="E773" s="662" t="s">
        <v>8253</v>
      </c>
      <c r="F773" s="665">
        <v>5</v>
      </c>
      <c r="G773" s="665">
        <v>19025</v>
      </c>
      <c r="H773" s="665">
        <v>1</v>
      </c>
      <c r="I773" s="665">
        <v>3805</v>
      </c>
      <c r="J773" s="665">
        <v>2</v>
      </c>
      <c r="K773" s="665">
        <v>7664</v>
      </c>
      <c r="L773" s="665">
        <v>0.40283837056504601</v>
      </c>
      <c r="M773" s="665">
        <v>3832</v>
      </c>
      <c r="N773" s="665">
        <v>1</v>
      </c>
      <c r="O773" s="665">
        <v>3844</v>
      </c>
      <c r="P773" s="678">
        <v>0.20204993429697765</v>
      </c>
      <c r="Q773" s="666">
        <v>3844</v>
      </c>
    </row>
    <row r="774" spans="1:17" ht="14.4" customHeight="1" x14ac:dyDescent="0.3">
      <c r="A774" s="661" t="s">
        <v>580</v>
      </c>
      <c r="B774" s="662" t="s">
        <v>7119</v>
      </c>
      <c r="C774" s="662" t="s">
        <v>6968</v>
      </c>
      <c r="D774" s="662" t="s">
        <v>7115</v>
      </c>
      <c r="E774" s="662" t="s">
        <v>7116</v>
      </c>
      <c r="F774" s="665"/>
      <c r="G774" s="665"/>
      <c r="H774" s="665"/>
      <c r="I774" s="665"/>
      <c r="J774" s="665">
        <v>1</v>
      </c>
      <c r="K774" s="665">
        <v>1035</v>
      </c>
      <c r="L774" s="665"/>
      <c r="M774" s="665">
        <v>1035</v>
      </c>
      <c r="N774" s="665"/>
      <c r="O774" s="665"/>
      <c r="P774" s="678"/>
      <c r="Q774" s="666"/>
    </row>
    <row r="775" spans="1:17" ht="14.4" customHeight="1" x14ac:dyDescent="0.3">
      <c r="A775" s="661" t="s">
        <v>580</v>
      </c>
      <c r="B775" s="662" t="s">
        <v>7119</v>
      </c>
      <c r="C775" s="662" t="s">
        <v>6968</v>
      </c>
      <c r="D775" s="662" t="s">
        <v>8254</v>
      </c>
      <c r="E775" s="662" t="s">
        <v>8255</v>
      </c>
      <c r="F775" s="665">
        <v>2</v>
      </c>
      <c r="G775" s="665">
        <v>2202</v>
      </c>
      <c r="H775" s="665">
        <v>1</v>
      </c>
      <c r="I775" s="665">
        <v>1101</v>
      </c>
      <c r="J775" s="665">
        <v>2</v>
      </c>
      <c r="K775" s="665">
        <v>2222</v>
      </c>
      <c r="L775" s="665">
        <v>1.0090826521344232</v>
      </c>
      <c r="M775" s="665">
        <v>1111</v>
      </c>
      <c r="N775" s="665">
        <v>4</v>
      </c>
      <c r="O775" s="665">
        <v>4464</v>
      </c>
      <c r="P775" s="678">
        <v>2.0272479564032699</v>
      </c>
      <c r="Q775" s="666">
        <v>1116</v>
      </c>
    </row>
    <row r="776" spans="1:17" ht="14.4" customHeight="1" x14ac:dyDescent="0.3">
      <c r="A776" s="661" t="s">
        <v>580</v>
      </c>
      <c r="B776" s="662" t="s">
        <v>7119</v>
      </c>
      <c r="C776" s="662" t="s">
        <v>6968</v>
      </c>
      <c r="D776" s="662" t="s">
        <v>8256</v>
      </c>
      <c r="E776" s="662" t="s">
        <v>8257</v>
      </c>
      <c r="F776" s="665">
        <v>2</v>
      </c>
      <c r="G776" s="665">
        <v>5692</v>
      </c>
      <c r="H776" s="665">
        <v>1</v>
      </c>
      <c r="I776" s="665">
        <v>2846</v>
      </c>
      <c r="J776" s="665">
        <v>2</v>
      </c>
      <c r="K776" s="665">
        <v>5705</v>
      </c>
      <c r="L776" s="665">
        <v>1.002283907238229</v>
      </c>
      <c r="M776" s="665">
        <v>2852.5</v>
      </c>
      <c r="N776" s="665">
        <v>4</v>
      </c>
      <c r="O776" s="665">
        <v>11456</v>
      </c>
      <c r="P776" s="678">
        <v>2.0126493323963457</v>
      </c>
      <c r="Q776" s="666">
        <v>2864</v>
      </c>
    </row>
    <row r="777" spans="1:17" ht="14.4" customHeight="1" x14ac:dyDescent="0.3">
      <c r="A777" s="661" t="s">
        <v>580</v>
      </c>
      <c r="B777" s="662" t="s">
        <v>7119</v>
      </c>
      <c r="C777" s="662" t="s">
        <v>6968</v>
      </c>
      <c r="D777" s="662" t="s">
        <v>8258</v>
      </c>
      <c r="E777" s="662" t="s">
        <v>8259</v>
      </c>
      <c r="F777" s="665"/>
      <c r="G777" s="665"/>
      <c r="H777" s="665"/>
      <c r="I777" s="665"/>
      <c r="J777" s="665"/>
      <c r="K777" s="665"/>
      <c r="L777" s="665"/>
      <c r="M777" s="665"/>
      <c r="N777" s="665">
        <v>1</v>
      </c>
      <c r="O777" s="665">
        <v>3548</v>
      </c>
      <c r="P777" s="678"/>
      <c r="Q777" s="666">
        <v>3548</v>
      </c>
    </row>
    <row r="778" spans="1:17" ht="14.4" customHeight="1" x14ac:dyDescent="0.3">
      <c r="A778" s="661" t="s">
        <v>580</v>
      </c>
      <c r="B778" s="662" t="s">
        <v>7119</v>
      </c>
      <c r="C778" s="662" t="s">
        <v>6968</v>
      </c>
      <c r="D778" s="662" t="s">
        <v>8260</v>
      </c>
      <c r="E778" s="662" t="s">
        <v>8261</v>
      </c>
      <c r="F778" s="665">
        <v>2</v>
      </c>
      <c r="G778" s="665">
        <v>6888</v>
      </c>
      <c r="H778" s="665">
        <v>1</v>
      </c>
      <c r="I778" s="665">
        <v>3444</v>
      </c>
      <c r="J778" s="665"/>
      <c r="K778" s="665"/>
      <c r="L778" s="665"/>
      <c r="M778" s="665"/>
      <c r="N778" s="665">
        <v>1</v>
      </c>
      <c r="O778" s="665">
        <v>3483</v>
      </c>
      <c r="P778" s="678">
        <v>0.50566202090592338</v>
      </c>
      <c r="Q778" s="666">
        <v>3483</v>
      </c>
    </row>
    <row r="779" spans="1:17" ht="14.4" customHeight="1" x14ac:dyDescent="0.3">
      <c r="A779" s="661" t="s">
        <v>580</v>
      </c>
      <c r="B779" s="662" t="s">
        <v>7119</v>
      </c>
      <c r="C779" s="662" t="s">
        <v>6968</v>
      </c>
      <c r="D779" s="662" t="s">
        <v>8262</v>
      </c>
      <c r="E779" s="662" t="s">
        <v>8263</v>
      </c>
      <c r="F779" s="665">
        <v>23</v>
      </c>
      <c r="G779" s="665">
        <v>41584</v>
      </c>
      <c r="H779" s="665">
        <v>1</v>
      </c>
      <c r="I779" s="665">
        <v>1808</v>
      </c>
      <c r="J779" s="665">
        <v>13</v>
      </c>
      <c r="K779" s="665">
        <v>20108</v>
      </c>
      <c r="L779" s="665">
        <v>0.48355136590996539</v>
      </c>
      <c r="M779" s="665">
        <v>1546.7692307692307</v>
      </c>
      <c r="N779" s="665">
        <v>12</v>
      </c>
      <c r="O779" s="665">
        <v>22044</v>
      </c>
      <c r="P779" s="678">
        <v>0.53010773374374764</v>
      </c>
      <c r="Q779" s="666">
        <v>1837</v>
      </c>
    </row>
    <row r="780" spans="1:17" ht="14.4" customHeight="1" x14ac:dyDescent="0.3">
      <c r="A780" s="661" t="s">
        <v>580</v>
      </c>
      <c r="B780" s="662" t="s">
        <v>7119</v>
      </c>
      <c r="C780" s="662" t="s">
        <v>6968</v>
      </c>
      <c r="D780" s="662" t="s">
        <v>8264</v>
      </c>
      <c r="E780" s="662" t="s">
        <v>8265</v>
      </c>
      <c r="F780" s="665">
        <v>1</v>
      </c>
      <c r="G780" s="665">
        <v>103</v>
      </c>
      <c r="H780" s="665">
        <v>1</v>
      </c>
      <c r="I780" s="665">
        <v>103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580</v>
      </c>
      <c r="B781" s="662" t="s">
        <v>7119</v>
      </c>
      <c r="C781" s="662" t="s">
        <v>6968</v>
      </c>
      <c r="D781" s="662" t="s">
        <v>8266</v>
      </c>
      <c r="E781" s="662" t="s">
        <v>8267</v>
      </c>
      <c r="F781" s="665">
        <v>3</v>
      </c>
      <c r="G781" s="665">
        <v>4260</v>
      </c>
      <c r="H781" s="665">
        <v>1</v>
      </c>
      <c r="I781" s="665">
        <v>1420</v>
      </c>
      <c r="J781" s="665">
        <v>6</v>
      </c>
      <c r="K781" s="665">
        <v>8560</v>
      </c>
      <c r="L781" s="665">
        <v>2.0093896713615025</v>
      </c>
      <c r="M781" s="665">
        <v>1426.6666666666667</v>
      </c>
      <c r="N781" s="665">
        <v>16</v>
      </c>
      <c r="O781" s="665">
        <v>22944</v>
      </c>
      <c r="P781" s="678">
        <v>5.3859154929577464</v>
      </c>
      <c r="Q781" s="666">
        <v>1434</v>
      </c>
    </row>
    <row r="782" spans="1:17" ht="14.4" customHeight="1" x14ac:dyDescent="0.3">
      <c r="A782" s="661" t="s">
        <v>580</v>
      </c>
      <c r="B782" s="662" t="s">
        <v>7119</v>
      </c>
      <c r="C782" s="662" t="s">
        <v>6968</v>
      </c>
      <c r="D782" s="662" t="s">
        <v>8268</v>
      </c>
      <c r="E782" s="662" t="s">
        <v>8269</v>
      </c>
      <c r="F782" s="665">
        <v>2</v>
      </c>
      <c r="G782" s="665">
        <v>7986</v>
      </c>
      <c r="H782" s="665">
        <v>1</v>
      </c>
      <c r="I782" s="665">
        <v>3993</v>
      </c>
      <c r="J782" s="665">
        <v>1</v>
      </c>
      <c r="K782" s="665">
        <v>3993</v>
      </c>
      <c r="L782" s="665">
        <v>0.5</v>
      </c>
      <c r="M782" s="665">
        <v>3993</v>
      </c>
      <c r="N782" s="665"/>
      <c r="O782" s="665"/>
      <c r="P782" s="678"/>
      <c r="Q782" s="666"/>
    </row>
    <row r="783" spans="1:17" ht="14.4" customHeight="1" x14ac:dyDescent="0.3">
      <c r="A783" s="661" t="s">
        <v>580</v>
      </c>
      <c r="B783" s="662" t="s">
        <v>7119</v>
      </c>
      <c r="C783" s="662" t="s">
        <v>6968</v>
      </c>
      <c r="D783" s="662" t="s">
        <v>7117</v>
      </c>
      <c r="E783" s="662" t="s">
        <v>7118</v>
      </c>
      <c r="F783" s="665">
        <v>1</v>
      </c>
      <c r="G783" s="665">
        <v>1115</v>
      </c>
      <c r="H783" s="665">
        <v>1</v>
      </c>
      <c r="I783" s="665">
        <v>1115</v>
      </c>
      <c r="J783" s="665"/>
      <c r="K783" s="665"/>
      <c r="L783" s="665"/>
      <c r="M783" s="665"/>
      <c r="N783" s="665">
        <v>1</v>
      </c>
      <c r="O783" s="665">
        <v>1129</v>
      </c>
      <c r="P783" s="678">
        <v>1.0125560538116591</v>
      </c>
      <c r="Q783" s="666">
        <v>1129</v>
      </c>
    </row>
    <row r="784" spans="1:17" ht="14.4" customHeight="1" x14ac:dyDescent="0.3">
      <c r="A784" s="661" t="s">
        <v>580</v>
      </c>
      <c r="B784" s="662" t="s">
        <v>7119</v>
      </c>
      <c r="C784" s="662" t="s">
        <v>6968</v>
      </c>
      <c r="D784" s="662" t="s">
        <v>8270</v>
      </c>
      <c r="E784" s="662" t="s">
        <v>8271</v>
      </c>
      <c r="F784" s="665">
        <v>0</v>
      </c>
      <c r="G784" s="665">
        <v>0</v>
      </c>
      <c r="H784" s="665"/>
      <c r="I784" s="665"/>
      <c r="J784" s="665"/>
      <c r="K784" s="665"/>
      <c r="L784" s="665"/>
      <c r="M784" s="665"/>
      <c r="N784" s="665"/>
      <c r="O784" s="665"/>
      <c r="P784" s="678"/>
      <c r="Q784" s="666"/>
    </row>
    <row r="785" spans="1:17" ht="14.4" customHeight="1" x14ac:dyDescent="0.3">
      <c r="A785" s="661" t="s">
        <v>580</v>
      </c>
      <c r="B785" s="662" t="s">
        <v>7119</v>
      </c>
      <c r="C785" s="662" t="s">
        <v>6968</v>
      </c>
      <c r="D785" s="662" t="s">
        <v>8272</v>
      </c>
      <c r="E785" s="662" t="s">
        <v>8273</v>
      </c>
      <c r="F785" s="665">
        <v>21</v>
      </c>
      <c r="G785" s="665">
        <v>107856</v>
      </c>
      <c r="H785" s="665">
        <v>1</v>
      </c>
      <c r="I785" s="665">
        <v>5136</v>
      </c>
      <c r="J785" s="665">
        <v>4</v>
      </c>
      <c r="K785" s="665">
        <v>10352</v>
      </c>
      <c r="L785" s="665">
        <v>9.5979824951787571E-2</v>
      </c>
      <c r="M785" s="665">
        <v>2588</v>
      </c>
      <c r="N785" s="665"/>
      <c r="O785" s="665"/>
      <c r="P785" s="678"/>
      <c r="Q785" s="666"/>
    </row>
    <row r="786" spans="1:17" ht="14.4" customHeight="1" x14ac:dyDescent="0.3">
      <c r="A786" s="661" t="s">
        <v>580</v>
      </c>
      <c r="B786" s="662" t="s">
        <v>7119</v>
      </c>
      <c r="C786" s="662" t="s">
        <v>6968</v>
      </c>
      <c r="D786" s="662" t="s">
        <v>8274</v>
      </c>
      <c r="E786" s="662" t="s">
        <v>8275</v>
      </c>
      <c r="F786" s="665"/>
      <c r="G786" s="665"/>
      <c r="H786" s="665"/>
      <c r="I786" s="665"/>
      <c r="J786" s="665">
        <v>1</v>
      </c>
      <c r="K786" s="665">
        <v>7622</v>
      </c>
      <c r="L786" s="665"/>
      <c r="M786" s="665">
        <v>7622</v>
      </c>
      <c r="N786" s="665">
        <v>2</v>
      </c>
      <c r="O786" s="665">
        <v>15480</v>
      </c>
      <c r="P786" s="678"/>
      <c r="Q786" s="666">
        <v>7740</v>
      </c>
    </row>
    <row r="787" spans="1:17" ht="14.4" customHeight="1" x14ac:dyDescent="0.3">
      <c r="A787" s="661" t="s">
        <v>580</v>
      </c>
      <c r="B787" s="662" t="s">
        <v>7119</v>
      </c>
      <c r="C787" s="662" t="s">
        <v>6968</v>
      </c>
      <c r="D787" s="662" t="s">
        <v>8276</v>
      </c>
      <c r="E787" s="662" t="s">
        <v>8277</v>
      </c>
      <c r="F787" s="665">
        <v>2</v>
      </c>
      <c r="G787" s="665">
        <v>5132</v>
      </c>
      <c r="H787" s="665">
        <v>1</v>
      </c>
      <c r="I787" s="665">
        <v>2566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580</v>
      </c>
      <c r="B788" s="662" t="s">
        <v>7119</v>
      </c>
      <c r="C788" s="662" t="s">
        <v>6968</v>
      </c>
      <c r="D788" s="662" t="s">
        <v>8278</v>
      </c>
      <c r="E788" s="662" t="s">
        <v>8279</v>
      </c>
      <c r="F788" s="665">
        <v>2</v>
      </c>
      <c r="G788" s="665">
        <v>4504</v>
      </c>
      <c r="H788" s="665">
        <v>1</v>
      </c>
      <c r="I788" s="665">
        <v>2252</v>
      </c>
      <c r="J788" s="665">
        <v>3</v>
      </c>
      <c r="K788" s="665">
        <v>6786</v>
      </c>
      <c r="L788" s="665">
        <v>1.5066607460035524</v>
      </c>
      <c r="M788" s="665">
        <v>2262</v>
      </c>
      <c r="N788" s="665">
        <v>1</v>
      </c>
      <c r="O788" s="665">
        <v>2267</v>
      </c>
      <c r="P788" s="678">
        <v>0.50333037300177619</v>
      </c>
      <c r="Q788" s="666">
        <v>2267</v>
      </c>
    </row>
    <row r="789" spans="1:17" ht="14.4" customHeight="1" x14ac:dyDescent="0.3">
      <c r="A789" s="661" t="s">
        <v>580</v>
      </c>
      <c r="B789" s="662" t="s">
        <v>7119</v>
      </c>
      <c r="C789" s="662" t="s">
        <v>6968</v>
      </c>
      <c r="D789" s="662" t="s">
        <v>7077</v>
      </c>
      <c r="E789" s="662" t="s">
        <v>7078</v>
      </c>
      <c r="F789" s="665"/>
      <c r="G789" s="665"/>
      <c r="H789" s="665"/>
      <c r="I789" s="665"/>
      <c r="J789" s="665"/>
      <c r="K789" s="665"/>
      <c r="L789" s="665"/>
      <c r="M789" s="665"/>
      <c r="N789" s="665">
        <v>3</v>
      </c>
      <c r="O789" s="665">
        <v>2574</v>
      </c>
      <c r="P789" s="678"/>
      <c r="Q789" s="666">
        <v>858</v>
      </c>
    </row>
    <row r="790" spans="1:17" ht="14.4" customHeight="1" x14ac:dyDescent="0.3">
      <c r="A790" s="661" t="s">
        <v>580</v>
      </c>
      <c r="B790" s="662" t="s">
        <v>7119</v>
      </c>
      <c r="C790" s="662" t="s">
        <v>6968</v>
      </c>
      <c r="D790" s="662" t="s">
        <v>8280</v>
      </c>
      <c r="E790" s="662" t="s">
        <v>8281</v>
      </c>
      <c r="F790" s="665">
        <v>1</v>
      </c>
      <c r="G790" s="665">
        <v>6502</v>
      </c>
      <c r="H790" s="665">
        <v>1</v>
      </c>
      <c r="I790" s="665">
        <v>6502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580</v>
      </c>
      <c r="B791" s="662" t="s">
        <v>7119</v>
      </c>
      <c r="C791" s="662" t="s">
        <v>6968</v>
      </c>
      <c r="D791" s="662" t="s">
        <v>8282</v>
      </c>
      <c r="E791" s="662" t="s">
        <v>8283</v>
      </c>
      <c r="F791" s="665">
        <v>1</v>
      </c>
      <c r="G791" s="665">
        <v>902</v>
      </c>
      <c r="H791" s="665">
        <v>1</v>
      </c>
      <c r="I791" s="665">
        <v>902</v>
      </c>
      <c r="J791" s="665"/>
      <c r="K791" s="665"/>
      <c r="L791" s="665"/>
      <c r="M791" s="665"/>
      <c r="N791" s="665">
        <v>3</v>
      </c>
      <c r="O791" s="665">
        <v>2739</v>
      </c>
      <c r="P791" s="678">
        <v>3.0365853658536586</v>
      </c>
      <c r="Q791" s="666">
        <v>913</v>
      </c>
    </row>
    <row r="792" spans="1:17" ht="14.4" customHeight="1" x14ac:dyDescent="0.3">
      <c r="A792" s="661" t="s">
        <v>580</v>
      </c>
      <c r="B792" s="662" t="s">
        <v>7119</v>
      </c>
      <c r="C792" s="662" t="s">
        <v>6968</v>
      </c>
      <c r="D792" s="662" t="s">
        <v>8284</v>
      </c>
      <c r="E792" s="662" t="s">
        <v>8285</v>
      </c>
      <c r="F792" s="665">
        <v>2</v>
      </c>
      <c r="G792" s="665">
        <v>6034</v>
      </c>
      <c r="H792" s="665">
        <v>1</v>
      </c>
      <c r="I792" s="665">
        <v>3017</v>
      </c>
      <c r="J792" s="665"/>
      <c r="K792" s="665"/>
      <c r="L792" s="665"/>
      <c r="M792" s="665"/>
      <c r="N792" s="665">
        <v>2</v>
      </c>
      <c r="O792" s="665">
        <v>6094</v>
      </c>
      <c r="P792" s="678">
        <v>1.009943652635068</v>
      </c>
      <c r="Q792" s="666">
        <v>3047</v>
      </c>
    </row>
    <row r="793" spans="1:17" ht="14.4" customHeight="1" x14ac:dyDescent="0.3">
      <c r="A793" s="661" t="s">
        <v>580</v>
      </c>
      <c r="B793" s="662" t="s">
        <v>7119</v>
      </c>
      <c r="C793" s="662" t="s">
        <v>6968</v>
      </c>
      <c r="D793" s="662" t="s">
        <v>8286</v>
      </c>
      <c r="E793" s="662" t="s">
        <v>8287</v>
      </c>
      <c r="F793" s="665">
        <v>1</v>
      </c>
      <c r="G793" s="665">
        <v>3798</v>
      </c>
      <c r="H793" s="665">
        <v>1</v>
      </c>
      <c r="I793" s="665">
        <v>3798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580</v>
      </c>
      <c r="B794" s="662" t="s">
        <v>7119</v>
      </c>
      <c r="C794" s="662" t="s">
        <v>6968</v>
      </c>
      <c r="D794" s="662" t="s">
        <v>8288</v>
      </c>
      <c r="E794" s="662" t="s">
        <v>8289</v>
      </c>
      <c r="F794" s="665"/>
      <c r="G794" s="665"/>
      <c r="H794" s="665"/>
      <c r="I794" s="665"/>
      <c r="J794" s="665">
        <v>1</v>
      </c>
      <c r="K794" s="665">
        <v>0</v>
      </c>
      <c r="L794" s="665"/>
      <c r="M794" s="665">
        <v>0</v>
      </c>
      <c r="N794" s="665"/>
      <c r="O794" s="665"/>
      <c r="P794" s="678"/>
      <c r="Q794" s="666"/>
    </row>
    <row r="795" spans="1:17" ht="14.4" customHeight="1" x14ac:dyDescent="0.3">
      <c r="A795" s="661" t="s">
        <v>580</v>
      </c>
      <c r="B795" s="662" t="s">
        <v>7119</v>
      </c>
      <c r="C795" s="662" t="s">
        <v>6968</v>
      </c>
      <c r="D795" s="662" t="s">
        <v>8290</v>
      </c>
      <c r="E795" s="662" t="s">
        <v>8077</v>
      </c>
      <c r="F795" s="665"/>
      <c r="G795" s="665"/>
      <c r="H795" s="665"/>
      <c r="I795" s="665"/>
      <c r="J795" s="665"/>
      <c r="K795" s="665"/>
      <c r="L795" s="665"/>
      <c r="M795" s="665"/>
      <c r="N795" s="665">
        <v>1</v>
      </c>
      <c r="O795" s="665">
        <v>429</v>
      </c>
      <c r="P795" s="678"/>
      <c r="Q795" s="666">
        <v>429</v>
      </c>
    </row>
    <row r="796" spans="1:17" ht="14.4" customHeight="1" x14ac:dyDescent="0.3">
      <c r="A796" s="661" t="s">
        <v>580</v>
      </c>
      <c r="B796" s="662" t="s">
        <v>7119</v>
      </c>
      <c r="C796" s="662" t="s">
        <v>6968</v>
      </c>
      <c r="D796" s="662" t="s">
        <v>8291</v>
      </c>
      <c r="E796" s="662" t="s">
        <v>8292</v>
      </c>
      <c r="F796" s="665"/>
      <c r="G796" s="665"/>
      <c r="H796" s="665"/>
      <c r="I796" s="665"/>
      <c r="J796" s="665"/>
      <c r="K796" s="665"/>
      <c r="L796" s="665"/>
      <c r="M796" s="665"/>
      <c r="N796" s="665">
        <v>37</v>
      </c>
      <c r="O796" s="665">
        <v>0</v>
      </c>
      <c r="P796" s="678"/>
      <c r="Q796" s="666">
        <v>0</v>
      </c>
    </row>
    <row r="797" spans="1:17" ht="14.4" customHeight="1" x14ac:dyDescent="0.3">
      <c r="A797" s="661" t="s">
        <v>580</v>
      </c>
      <c r="B797" s="662" t="s">
        <v>7119</v>
      </c>
      <c r="C797" s="662" t="s">
        <v>6968</v>
      </c>
      <c r="D797" s="662" t="s">
        <v>8293</v>
      </c>
      <c r="E797" s="662" t="s">
        <v>8294</v>
      </c>
      <c r="F797" s="665"/>
      <c r="G797" s="665"/>
      <c r="H797" s="665"/>
      <c r="I797" s="665"/>
      <c r="J797" s="665"/>
      <c r="K797" s="665"/>
      <c r="L797" s="665"/>
      <c r="M797" s="665"/>
      <c r="N797" s="665">
        <v>13</v>
      </c>
      <c r="O797" s="665">
        <v>0</v>
      </c>
      <c r="P797" s="678"/>
      <c r="Q797" s="666">
        <v>0</v>
      </c>
    </row>
    <row r="798" spans="1:17" ht="14.4" customHeight="1" x14ac:dyDescent="0.3">
      <c r="A798" s="661" t="s">
        <v>580</v>
      </c>
      <c r="B798" s="662" t="s">
        <v>7119</v>
      </c>
      <c r="C798" s="662" t="s">
        <v>6968</v>
      </c>
      <c r="D798" s="662" t="s">
        <v>8295</v>
      </c>
      <c r="E798" s="662" t="s">
        <v>8296</v>
      </c>
      <c r="F798" s="665"/>
      <c r="G798" s="665"/>
      <c r="H798" s="665"/>
      <c r="I798" s="665"/>
      <c r="J798" s="665"/>
      <c r="K798" s="665"/>
      <c r="L798" s="665"/>
      <c r="M798" s="665"/>
      <c r="N798" s="665">
        <v>16</v>
      </c>
      <c r="O798" s="665">
        <v>0</v>
      </c>
      <c r="P798" s="678"/>
      <c r="Q798" s="666">
        <v>0</v>
      </c>
    </row>
    <row r="799" spans="1:17" ht="14.4" customHeight="1" x14ac:dyDescent="0.3">
      <c r="A799" s="661" t="s">
        <v>580</v>
      </c>
      <c r="B799" s="662" t="s">
        <v>7119</v>
      </c>
      <c r="C799" s="662" t="s">
        <v>6968</v>
      </c>
      <c r="D799" s="662" t="s">
        <v>8297</v>
      </c>
      <c r="E799" s="662" t="s">
        <v>8298</v>
      </c>
      <c r="F799" s="665"/>
      <c r="G799" s="665"/>
      <c r="H799" s="665"/>
      <c r="I799" s="665"/>
      <c r="J799" s="665"/>
      <c r="K799" s="665"/>
      <c r="L799" s="665"/>
      <c r="M799" s="665"/>
      <c r="N799" s="665">
        <v>1</v>
      </c>
      <c r="O799" s="665">
        <v>0</v>
      </c>
      <c r="P799" s="678"/>
      <c r="Q799" s="666">
        <v>0</v>
      </c>
    </row>
    <row r="800" spans="1:17" ht="14.4" customHeight="1" x14ac:dyDescent="0.3">
      <c r="A800" s="661" t="s">
        <v>580</v>
      </c>
      <c r="B800" s="662" t="s">
        <v>7119</v>
      </c>
      <c r="C800" s="662" t="s">
        <v>6968</v>
      </c>
      <c r="D800" s="662" t="s">
        <v>8299</v>
      </c>
      <c r="E800" s="662" t="s">
        <v>8300</v>
      </c>
      <c r="F800" s="665"/>
      <c r="G800" s="665"/>
      <c r="H800" s="665"/>
      <c r="I800" s="665"/>
      <c r="J800" s="665">
        <v>1</v>
      </c>
      <c r="K800" s="665">
        <v>576</v>
      </c>
      <c r="L800" s="665"/>
      <c r="M800" s="665">
        <v>576</v>
      </c>
      <c r="N800" s="665"/>
      <c r="O800" s="665"/>
      <c r="P800" s="678"/>
      <c r="Q800" s="666"/>
    </row>
    <row r="801" spans="1:17" ht="14.4" customHeight="1" x14ac:dyDescent="0.3">
      <c r="A801" s="661" t="s">
        <v>580</v>
      </c>
      <c r="B801" s="662" t="s">
        <v>7119</v>
      </c>
      <c r="C801" s="662" t="s">
        <v>6968</v>
      </c>
      <c r="D801" s="662" t="s">
        <v>8301</v>
      </c>
      <c r="E801" s="662" t="s">
        <v>8302</v>
      </c>
      <c r="F801" s="665"/>
      <c r="G801" s="665"/>
      <c r="H801" s="665"/>
      <c r="I801" s="665"/>
      <c r="J801" s="665"/>
      <c r="K801" s="665"/>
      <c r="L801" s="665"/>
      <c r="M801" s="665"/>
      <c r="N801" s="665">
        <v>2</v>
      </c>
      <c r="O801" s="665">
        <v>9460</v>
      </c>
      <c r="P801" s="678"/>
      <c r="Q801" s="666">
        <v>4730</v>
      </c>
    </row>
    <row r="802" spans="1:17" ht="14.4" customHeight="1" x14ac:dyDescent="0.3">
      <c r="A802" s="661" t="s">
        <v>580</v>
      </c>
      <c r="B802" s="662" t="s">
        <v>7119</v>
      </c>
      <c r="C802" s="662" t="s">
        <v>6968</v>
      </c>
      <c r="D802" s="662" t="s">
        <v>8303</v>
      </c>
      <c r="E802" s="662" t="s">
        <v>8275</v>
      </c>
      <c r="F802" s="665"/>
      <c r="G802" s="665"/>
      <c r="H802" s="665"/>
      <c r="I802" s="665"/>
      <c r="J802" s="665"/>
      <c r="K802" s="665"/>
      <c r="L802" s="665"/>
      <c r="M802" s="665"/>
      <c r="N802" s="665">
        <v>1</v>
      </c>
      <c r="O802" s="665">
        <v>7531</v>
      </c>
      <c r="P802" s="678"/>
      <c r="Q802" s="666">
        <v>7531</v>
      </c>
    </row>
    <row r="803" spans="1:17" ht="14.4" customHeight="1" x14ac:dyDescent="0.3">
      <c r="A803" s="661" t="s">
        <v>580</v>
      </c>
      <c r="B803" s="662" t="s">
        <v>7119</v>
      </c>
      <c r="C803" s="662" t="s">
        <v>6968</v>
      </c>
      <c r="D803" s="662" t="s">
        <v>8304</v>
      </c>
      <c r="E803" s="662" t="s">
        <v>8305</v>
      </c>
      <c r="F803" s="665"/>
      <c r="G803" s="665"/>
      <c r="H803" s="665"/>
      <c r="I803" s="665"/>
      <c r="J803" s="665"/>
      <c r="K803" s="665"/>
      <c r="L803" s="665"/>
      <c r="M803" s="665"/>
      <c r="N803" s="665">
        <v>1</v>
      </c>
      <c r="O803" s="665">
        <v>0</v>
      </c>
      <c r="P803" s="678"/>
      <c r="Q803" s="666">
        <v>0</v>
      </c>
    </row>
    <row r="804" spans="1:17" ht="14.4" customHeight="1" x14ac:dyDescent="0.3">
      <c r="A804" s="661" t="s">
        <v>580</v>
      </c>
      <c r="B804" s="662" t="s">
        <v>8306</v>
      </c>
      <c r="C804" s="662" t="s">
        <v>6942</v>
      </c>
      <c r="D804" s="662" t="s">
        <v>7220</v>
      </c>
      <c r="E804" s="662" t="s">
        <v>2601</v>
      </c>
      <c r="F804" s="665">
        <v>16.5</v>
      </c>
      <c r="G804" s="665">
        <v>1368.17</v>
      </c>
      <c r="H804" s="665">
        <v>1</v>
      </c>
      <c r="I804" s="665">
        <v>82.919393939393942</v>
      </c>
      <c r="J804" s="665">
        <v>48</v>
      </c>
      <c r="K804" s="665">
        <v>2985.12</v>
      </c>
      <c r="L804" s="665">
        <v>2.1818341287997836</v>
      </c>
      <c r="M804" s="665">
        <v>62.19</v>
      </c>
      <c r="N804" s="665">
        <v>3</v>
      </c>
      <c r="O804" s="665">
        <v>237.93</v>
      </c>
      <c r="P804" s="678">
        <v>0.17390382774070473</v>
      </c>
      <c r="Q804" s="666">
        <v>79.31</v>
      </c>
    </row>
    <row r="805" spans="1:17" ht="14.4" customHeight="1" x14ac:dyDescent="0.3">
      <c r="A805" s="661" t="s">
        <v>580</v>
      </c>
      <c r="B805" s="662" t="s">
        <v>8306</v>
      </c>
      <c r="C805" s="662" t="s">
        <v>6942</v>
      </c>
      <c r="D805" s="662" t="s">
        <v>7223</v>
      </c>
      <c r="E805" s="662" t="s">
        <v>2601</v>
      </c>
      <c r="F805" s="665">
        <v>36.130000000000003</v>
      </c>
      <c r="G805" s="665">
        <v>4352.96</v>
      </c>
      <c r="H805" s="665">
        <v>1</v>
      </c>
      <c r="I805" s="665">
        <v>120.48048712980902</v>
      </c>
      <c r="J805" s="665">
        <v>141.1</v>
      </c>
      <c r="K805" s="665">
        <v>15228.579999999998</v>
      </c>
      <c r="L805" s="665">
        <v>3.4984424391678304</v>
      </c>
      <c r="M805" s="665">
        <v>107.92756909992912</v>
      </c>
      <c r="N805" s="665">
        <v>93.3</v>
      </c>
      <c r="O805" s="665">
        <v>10527</v>
      </c>
      <c r="P805" s="678">
        <v>2.4183544071160772</v>
      </c>
      <c r="Q805" s="666">
        <v>112.82958199356914</v>
      </c>
    </row>
    <row r="806" spans="1:17" ht="14.4" customHeight="1" x14ac:dyDescent="0.3">
      <c r="A806" s="661" t="s">
        <v>580</v>
      </c>
      <c r="B806" s="662" t="s">
        <v>8306</v>
      </c>
      <c r="C806" s="662" t="s">
        <v>6942</v>
      </c>
      <c r="D806" s="662" t="s">
        <v>7224</v>
      </c>
      <c r="E806" s="662" t="s">
        <v>2601</v>
      </c>
      <c r="F806" s="665"/>
      <c r="G806" s="665"/>
      <c r="H806" s="665"/>
      <c r="I806" s="665"/>
      <c r="J806" s="665">
        <v>9.1</v>
      </c>
      <c r="K806" s="665">
        <v>724.2600000000001</v>
      </c>
      <c r="L806" s="665"/>
      <c r="M806" s="665">
        <v>79.589010989011001</v>
      </c>
      <c r="N806" s="665">
        <v>21</v>
      </c>
      <c r="O806" s="665">
        <v>1598.73</v>
      </c>
      <c r="P806" s="678"/>
      <c r="Q806" s="666">
        <v>76.13</v>
      </c>
    </row>
    <row r="807" spans="1:17" ht="14.4" customHeight="1" x14ac:dyDescent="0.3">
      <c r="A807" s="661" t="s">
        <v>580</v>
      </c>
      <c r="B807" s="662" t="s">
        <v>8306</v>
      </c>
      <c r="C807" s="662" t="s">
        <v>6942</v>
      </c>
      <c r="D807" s="662" t="s">
        <v>7234</v>
      </c>
      <c r="E807" s="662" t="s">
        <v>7235</v>
      </c>
      <c r="F807" s="665">
        <v>14</v>
      </c>
      <c r="G807" s="665">
        <v>812.14</v>
      </c>
      <c r="H807" s="665">
        <v>1</v>
      </c>
      <c r="I807" s="665">
        <v>58.01</v>
      </c>
      <c r="J807" s="665"/>
      <c r="K807" s="665"/>
      <c r="L807" s="665"/>
      <c r="M807" s="665"/>
      <c r="N807" s="665">
        <v>3</v>
      </c>
      <c r="O807" s="665">
        <v>115.83</v>
      </c>
      <c r="P807" s="678">
        <v>0.14262319304553403</v>
      </c>
      <c r="Q807" s="666">
        <v>38.61</v>
      </c>
    </row>
    <row r="808" spans="1:17" ht="14.4" customHeight="1" x14ac:dyDescent="0.3">
      <c r="A808" s="661" t="s">
        <v>580</v>
      </c>
      <c r="B808" s="662" t="s">
        <v>8306</v>
      </c>
      <c r="C808" s="662" t="s">
        <v>6942</v>
      </c>
      <c r="D808" s="662" t="s">
        <v>7237</v>
      </c>
      <c r="E808" s="662" t="s">
        <v>1277</v>
      </c>
      <c r="F808" s="665">
        <v>141.5</v>
      </c>
      <c r="G808" s="665">
        <v>57187.71</v>
      </c>
      <c r="H808" s="665">
        <v>1</v>
      </c>
      <c r="I808" s="665">
        <v>404.15342756183747</v>
      </c>
      <c r="J808" s="665">
        <v>153.30000000000001</v>
      </c>
      <c r="K808" s="665">
        <v>61721.61</v>
      </c>
      <c r="L808" s="665">
        <v>1.0792810203451055</v>
      </c>
      <c r="M808" s="665">
        <v>402.61976516634047</v>
      </c>
      <c r="N808" s="665">
        <v>135.80000000000001</v>
      </c>
      <c r="O808" s="665">
        <v>52505.78</v>
      </c>
      <c r="P808" s="678">
        <v>0.9181304864279406</v>
      </c>
      <c r="Q808" s="666">
        <v>386.64050073637696</v>
      </c>
    </row>
    <row r="809" spans="1:17" ht="14.4" customHeight="1" x14ac:dyDescent="0.3">
      <c r="A809" s="661" t="s">
        <v>580</v>
      </c>
      <c r="B809" s="662" t="s">
        <v>8306</v>
      </c>
      <c r="C809" s="662" t="s">
        <v>6942</v>
      </c>
      <c r="D809" s="662" t="s">
        <v>2397</v>
      </c>
      <c r="E809" s="662" t="s">
        <v>2398</v>
      </c>
      <c r="F809" s="665"/>
      <c r="G809" s="665"/>
      <c r="H809" s="665"/>
      <c r="I809" s="665"/>
      <c r="J809" s="665"/>
      <c r="K809" s="665"/>
      <c r="L809" s="665"/>
      <c r="M809" s="665"/>
      <c r="N809" s="665">
        <v>1</v>
      </c>
      <c r="O809" s="665">
        <v>17279.77</v>
      </c>
      <c r="P809" s="678"/>
      <c r="Q809" s="666">
        <v>17279.77</v>
      </c>
    </row>
    <row r="810" spans="1:17" ht="14.4" customHeight="1" x14ac:dyDescent="0.3">
      <c r="A810" s="661" t="s">
        <v>580</v>
      </c>
      <c r="B810" s="662" t="s">
        <v>8306</v>
      </c>
      <c r="C810" s="662" t="s">
        <v>6942</v>
      </c>
      <c r="D810" s="662" t="s">
        <v>7238</v>
      </c>
      <c r="E810" s="662" t="s">
        <v>7239</v>
      </c>
      <c r="F810" s="665">
        <v>0.89999999999999991</v>
      </c>
      <c r="G810" s="665">
        <v>368.54999999999995</v>
      </c>
      <c r="H810" s="665">
        <v>1</v>
      </c>
      <c r="I810" s="665">
        <v>409.5</v>
      </c>
      <c r="J810" s="665"/>
      <c r="K810" s="665"/>
      <c r="L810" s="665"/>
      <c r="M810" s="665"/>
      <c r="N810" s="665"/>
      <c r="O810" s="665"/>
      <c r="P810" s="678"/>
      <c r="Q810" s="666"/>
    </row>
    <row r="811" spans="1:17" ht="14.4" customHeight="1" x14ac:dyDescent="0.3">
      <c r="A811" s="661" t="s">
        <v>580</v>
      </c>
      <c r="B811" s="662" t="s">
        <v>8306</v>
      </c>
      <c r="C811" s="662" t="s">
        <v>6942</v>
      </c>
      <c r="D811" s="662" t="s">
        <v>7247</v>
      </c>
      <c r="E811" s="662" t="s">
        <v>2589</v>
      </c>
      <c r="F811" s="665">
        <v>11.14</v>
      </c>
      <c r="G811" s="665">
        <v>4230.43</v>
      </c>
      <c r="H811" s="665">
        <v>1</v>
      </c>
      <c r="I811" s="665">
        <v>379.75134649910234</v>
      </c>
      <c r="J811" s="665">
        <v>5.5</v>
      </c>
      <c r="K811" s="665">
        <v>2088.58</v>
      </c>
      <c r="L811" s="665">
        <v>0.4937039497166954</v>
      </c>
      <c r="M811" s="665">
        <v>379.74181818181819</v>
      </c>
      <c r="N811" s="665">
        <v>18.8</v>
      </c>
      <c r="O811" s="665">
        <v>6683.79</v>
      </c>
      <c r="P811" s="678">
        <v>1.5799315908784686</v>
      </c>
      <c r="Q811" s="666">
        <v>355.52074468085107</v>
      </c>
    </row>
    <row r="812" spans="1:17" ht="14.4" customHeight="1" x14ac:dyDescent="0.3">
      <c r="A812" s="661" t="s">
        <v>580</v>
      </c>
      <c r="B812" s="662" t="s">
        <v>8306</v>
      </c>
      <c r="C812" s="662" t="s">
        <v>6942</v>
      </c>
      <c r="D812" s="662" t="s">
        <v>8307</v>
      </c>
      <c r="E812" s="662" t="s">
        <v>8308</v>
      </c>
      <c r="F812" s="665"/>
      <c r="G812" s="665"/>
      <c r="H812" s="665"/>
      <c r="I812" s="665"/>
      <c r="J812" s="665"/>
      <c r="K812" s="665"/>
      <c r="L812" s="665"/>
      <c r="M812" s="665"/>
      <c r="N812" s="665">
        <v>2</v>
      </c>
      <c r="O812" s="665">
        <v>11971.42</v>
      </c>
      <c r="P812" s="678"/>
      <c r="Q812" s="666">
        <v>5985.71</v>
      </c>
    </row>
    <row r="813" spans="1:17" ht="14.4" customHeight="1" x14ac:dyDescent="0.3">
      <c r="A813" s="661" t="s">
        <v>580</v>
      </c>
      <c r="B813" s="662" t="s">
        <v>8306</v>
      </c>
      <c r="C813" s="662" t="s">
        <v>6942</v>
      </c>
      <c r="D813" s="662" t="s">
        <v>7248</v>
      </c>
      <c r="E813" s="662" t="s">
        <v>7249</v>
      </c>
      <c r="F813" s="665">
        <v>269.89999999999998</v>
      </c>
      <c r="G813" s="665">
        <v>11052.35</v>
      </c>
      <c r="H813" s="665">
        <v>1</v>
      </c>
      <c r="I813" s="665">
        <v>40.949796220822535</v>
      </c>
      <c r="J813" s="665">
        <v>543.19999999999993</v>
      </c>
      <c r="K813" s="665">
        <v>30486.539999999997</v>
      </c>
      <c r="L813" s="665">
        <v>2.7583762729193335</v>
      </c>
      <c r="M813" s="665">
        <v>56.123969072164954</v>
      </c>
      <c r="N813" s="665">
        <v>371.4</v>
      </c>
      <c r="O813" s="665">
        <v>18197.86</v>
      </c>
      <c r="P813" s="678">
        <v>1.6465149945486706</v>
      </c>
      <c r="Q813" s="666">
        <v>48.998007539041467</v>
      </c>
    </row>
    <row r="814" spans="1:17" ht="14.4" customHeight="1" x14ac:dyDescent="0.3">
      <c r="A814" s="661" t="s">
        <v>580</v>
      </c>
      <c r="B814" s="662" t="s">
        <v>8306</v>
      </c>
      <c r="C814" s="662" t="s">
        <v>6942</v>
      </c>
      <c r="D814" s="662" t="s">
        <v>7250</v>
      </c>
      <c r="E814" s="662" t="s">
        <v>7251</v>
      </c>
      <c r="F814" s="665">
        <v>6</v>
      </c>
      <c r="G814" s="665">
        <v>122.88</v>
      </c>
      <c r="H814" s="665">
        <v>1</v>
      </c>
      <c r="I814" s="665">
        <v>20.48</v>
      </c>
      <c r="J814" s="665"/>
      <c r="K814" s="665"/>
      <c r="L814" s="665"/>
      <c r="M814" s="665"/>
      <c r="N814" s="665">
        <v>4</v>
      </c>
      <c r="O814" s="665">
        <v>78.36</v>
      </c>
      <c r="P814" s="678">
        <v>0.6376953125</v>
      </c>
      <c r="Q814" s="666">
        <v>19.59</v>
      </c>
    </row>
    <row r="815" spans="1:17" ht="14.4" customHeight="1" x14ac:dyDescent="0.3">
      <c r="A815" s="661" t="s">
        <v>580</v>
      </c>
      <c r="B815" s="662" t="s">
        <v>8306</v>
      </c>
      <c r="C815" s="662" t="s">
        <v>6942</v>
      </c>
      <c r="D815" s="662" t="s">
        <v>7260</v>
      </c>
      <c r="E815" s="662" t="s">
        <v>1615</v>
      </c>
      <c r="F815" s="665">
        <v>0.3</v>
      </c>
      <c r="G815" s="665">
        <v>121.26</v>
      </c>
      <c r="H815" s="665">
        <v>1</v>
      </c>
      <c r="I815" s="665">
        <v>404.20000000000005</v>
      </c>
      <c r="J815" s="665">
        <v>4.4000000000000004</v>
      </c>
      <c r="K815" s="665">
        <v>1778.56</v>
      </c>
      <c r="L815" s="665">
        <v>14.667326406069602</v>
      </c>
      <c r="M815" s="665">
        <v>404.21818181818179</v>
      </c>
      <c r="N815" s="665"/>
      <c r="O815" s="665"/>
      <c r="P815" s="678"/>
      <c r="Q815" s="666"/>
    </row>
    <row r="816" spans="1:17" ht="14.4" customHeight="1" x14ac:dyDescent="0.3">
      <c r="A816" s="661" t="s">
        <v>580</v>
      </c>
      <c r="B816" s="662" t="s">
        <v>8306</v>
      </c>
      <c r="C816" s="662" t="s">
        <v>6942</v>
      </c>
      <c r="D816" s="662" t="s">
        <v>7262</v>
      </c>
      <c r="E816" s="662" t="s">
        <v>7263</v>
      </c>
      <c r="F816" s="665"/>
      <c r="G816" s="665"/>
      <c r="H816" s="665"/>
      <c r="I816" s="665"/>
      <c r="J816" s="665"/>
      <c r="K816" s="665"/>
      <c r="L816" s="665"/>
      <c r="M816" s="665"/>
      <c r="N816" s="665">
        <v>1</v>
      </c>
      <c r="O816" s="665">
        <v>219.2</v>
      </c>
      <c r="P816" s="678"/>
      <c r="Q816" s="666">
        <v>219.2</v>
      </c>
    </row>
    <row r="817" spans="1:17" ht="14.4" customHeight="1" x14ac:dyDescent="0.3">
      <c r="A817" s="661" t="s">
        <v>580</v>
      </c>
      <c r="B817" s="662" t="s">
        <v>8306</v>
      </c>
      <c r="C817" s="662" t="s">
        <v>6942</v>
      </c>
      <c r="D817" s="662" t="s">
        <v>7265</v>
      </c>
      <c r="E817" s="662" t="s">
        <v>1992</v>
      </c>
      <c r="F817" s="665">
        <v>1.4</v>
      </c>
      <c r="G817" s="665">
        <v>135.74</v>
      </c>
      <c r="H817" s="665">
        <v>1</v>
      </c>
      <c r="I817" s="665">
        <v>96.95714285714287</v>
      </c>
      <c r="J817" s="665">
        <v>1.2999999999999998</v>
      </c>
      <c r="K817" s="665">
        <v>126.05000000000001</v>
      </c>
      <c r="L817" s="665">
        <v>0.9286135258582584</v>
      </c>
      <c r="M817" s="665">
        <v>96.961538461538481</v>
      </c>
      <c r="N817" s="665"/>
      <c r="O817" s="665"/>
      <c r="P817" s="678"/>
      <c r="Q817" s="666"/>
    </row>
    <row r="818" spans="1:17" ht="14.4" customHeight="1" x14ac:dyDescent="0.3">
      <c r="A818" s="661" t="s">
        <v>580</v>
      </c>
      <c r="B818" s="662" t="s">
        <v>8306</v>
      </c>
      <c r="C818" s="662" t="s">
        <v>6942</v>
      </c>
      <c r="D818" s="662" t="s">
        <v>7270</v>
      </c>
      <c r="E818" s="662"/>
      <c r="F818" s="665">
        <v>37.42</v>
      </c>
      <c r="G818" s="665">
        <v>25470.630000000005</v>
      </c>
      <c r="H818" s="665">
        <v>1</v>
      </c>
      <c r="I818" s="665">
        <v>680.66889363976497</v>
      </c>
      <c r="J818" s="665">
        <v>18.96</v>
      </c>
      <c r="K818" s="665">
        <v>11462.45</v>
      </c>
      <c r="L818" s="665">
        <v>0.45002616739358225</v>
      </c>
      <c r="M818" s="665">
        <v>604.55959915611811</v>
      </c>
      <c r="N818" s="665"/>
      <c r="O818" s="665"/>
      <c r="P818" s="678"/>
      <c r="Q818" s="666"/>
    </row>
    <row r="819" spans="1:17" ht="14.4" customHeight="1" x14ac:dyDescent="0.3">
      <c r="A819" s="661" t="s">
        <v>580</v>
      </c>
      <c r="B819" s="662" t="s">
        <v>8306</v>
      </c>
      <c r="C819" s="662" t="s">
        <v>6942</v>
      </c>
      <c r="D819" s="662" t="s">
        <v>7273</v>
      </c>
      <c r="E819" s="662" t="s">
        <v>2674</v>
      </c>
      <c r="F819" s="665"/>
      <c r="G819" s="665"/>
      <c r="H819" s="665"/>
      <c r="I819" s="665"/>
      <c r="J819" s="665">
        <v>0.1</v>
      </c>
      <c r="K819" s="665">
        <v>80.680000000000007</v>
      </c>
      <c r="L819" s="665"/>
      <c r="M819" s="665">
        <v>806.80000000000007</v>
      </c>
      <c r="N819" s="665"/>
      <c r="O819" s="665"/>
      <c r="P819" s="678"/>
      <c r="Q819" s="666"/>
    </row>
    <row r="820" spans="1:17" ht="14.4" customHeight="1" x14ac:dyDescent="0.3">
      <c r="A820" s="661" t="s">
        <v>580</v>
      </c>
      <c r="B820" s="662" t="s">
        <v>8306</v>
      </c>
      <c r="C820" s="662" t="s">
        <v>6942</v>
      </c>
      <c r="D820" s="662" t="s">
        <v>8309</v>
      </c>
      <c r="E820" s="662" t="s">
        <v>8310</v>
      </c>
      <c r="F820" s="665"/>
      <c r="G820" s="665"/>
      <c r="H820" s="665"/>
      <c r="I820" s="665"/>
      <c r="J820" s="665"/>
      <c r="K820" s="665"/>
      <c r="L820" s="665"/>
      <c r="M820" s="665"/>
      <c r="N820" s="665">
        <v>2</v>
      </c>
      <c r="O820" s="665">
        <v>7579.02</v>
      </c>
      <c r="P820" s="678"/>
      <c r="Q820" s="666">
        <v>3789.51</v>
      </c>
    </row>
    <row r="821" spans="1:17" ht="14.4" customHeight="1" x14ac:dyDescent="0.3">
      <c r="A821" s="661" t="s">
        <v>580</v>
      </c>
      <c r="B821" s="662" t="s">
        <v>8306</v>
      </c>
      <c r="C821" s="662" t="s">
        <v>6942</v>
      </c>
      <c r="D821" s="662" t="s">
        <v>7274</v>
      </c>
      <c r="E821" s="662" t="s">
        <v>2448</v>
      </c>
      <c r="F821" s="665"/>
      <c r="G821" s="665"/>
      <c r="H821" s="665"/>
      <c r="I821" s="665"/>
      <c r="J821" s="665">
        <v>2</v>
      </c>
      <c r="K821" s="665">
        <v>4909.68</v>
      </c>
      <c r="L821" s="665"/>
      <c r="M821" s="665">
        <v>2454.84</v>
      </c>
      <c r="N821" s="665"/>
      <c r="O821" s="665"/>
      <c r="P821" s="678"/>
      <c r="Q821" s="666"/>
    </row>
    <row r="822" spans="1:17" ht="14.4" customHeight="1" x14ac:dyDescent="0.3">
      <c r="A822" s="661" t="s">
        <v>580</v>
      </c>
      <c r="B822" s="662" t="s">
        <v>8306</v>
      </c>
      <c r="C822" s="662" t="s">
        <v>6942</v>
      </c>
      <c r="D822" s="662" t="s">
        <v>8311</v>
      </c>
      <c r="E822" s="662" t="s">
        <v>8312</v>
      </c>
      <c r="F822" s="665">
        <v>0.2</v>
      </c>
      <c r="G822" s="665">
        <v>1209.43</v>
      </c>
      <c r="H822" s="665">
        <v>1</v>
      </c>
      <c r="I822" s="665">
        <v>6047.15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580</v>
      </c>
      <c r="B823" s="662" t="s">
        <v>8306</v>
      </c>
      <c r="C823" s="662" t="s">
        <v>6942</v>
      </c>
      <c r="D823" s="662" t="s">
        <v>8313</v>
      </c>
      <c r="E823" s="662" t="s">
        <v>8314</v>
      </c>
      <c r="F823" s="665">
        <v>1.2</v>
      </c>
      <c r="G823" s="665">
        <v>11290.2</v>
      </c>
      <c r="H823" s="665">
        <v>1</v>
      </c>
      <c r="I823" s="665">
        <v>9408.5000000000018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580</v>
      </c>
      <c r="B824" s="662" t="s">
        <v>8306</v>
      </c>
      <c r="C824" s="662" t="s">
        <v>6942</v>
      </c>
      <c r="D824" s="662" t="s">
        <v>7275</v>
      </c>
      <c r="E824" s="662" t="s">
        <v>1293</v>
      </c>
      <c r="F824" s="665"/>
      <c r="G824" s="665"/>
      <c r="H824" s="665"/>
      <c r="I824" s="665"/>
      <c r="J824" s="665"/>
      <c r="K824" s="665"/>
      <c r="L824" s="665"/>
      <c r="M824" s="665"/>
      <c r="N824" s="665">
        <v>12.200000000000001</v>
      </c>
      <c r="O824" s="665">
        <v>4779.96</v>
      </c>
      <c r="P824" s="678"/>
      <c r="Q824" s="666">
        <v>391.79999999999995</v>
      </c>
    </row>
    <row r="825" spans="1:17" ht="14.4" customHeight="1" x14ac:dyDescent="0.3">
      <c r="A825" s="661" t="s">
        <v>580</v>
      </c>
      <c r="B825" s="662" t="s">
        <v>8306</v>
      </c>
      <c r="C825" s="662" t="s">
        <v>6942</v>
      </c>
      <c r="D825" s="662" t="s">
        <v>7279</v>
      </c>
      <c r="E825" s="662" t="s">
        <v>7280</v>
      </c>
      <c r="F825" s="665"/>
      <c r="G825" s="665"/>
      <c r="H825" s="665"/>
      <c r="I825" s="665"/>
      <c r="J825" s="665"/>
      <c r="K825" s="665"/>
      <c r="L825" s="665"/>
      <c r="M825" s="665"/>
      <c r="N825" s="665">
        <v>1</v>
      </c>
      <c r="O825" s="665">
        <v>219.2</v>
      </c>
      <c r="P825" s="678"/>
      <c r="Q825" s="666">
        <v>219.2</v>
      </c>
    </row>
    <row r="826" spans="1:17" ht="14.4" customHeight="1" x14ac:dyDescent="0.3">
      <c r="A826" s="661" t="s">
        <v>580</v>
      </c>
      <c r="B826" s="662" t="s">
        <v>8306</v>
      </c>
      <c r="C826" s="662" t="s">
        <v>6942</v>
      </c>
      <c r="D826" s="662" t="s">
        <v>7282</v>
      </c>
      <c r="E826" s="662" t="s">
        <v>1267</v>
      </c>
      <c r="F826" s="665">
        <v>0.9</v>
      </c>
      <c r="G826" s="665">
        <v>1034.96</v>
      </c>
      <c r="H826" s="665">
        <v>1</v>
      </c>
      <c r="I826" s="665">
        <v>1149.9555555555555</v>
      </c>
      <c r="J826" s="665">
        <v>0.1</v>
      </c>
      <c r="K826" s="665">
        <v>80.72</v>
      </c>
      <c r="L826" s="665">
        <v>7.7993352400092752E-2</v>
      </c>
      <c r="M826" s="665">
        <v>807.19999999999993</v>
      </c>
      <c r="N826" s="665">
        <v>0.4</v>
      </c>
      <c r="O826" s="665">
        <v>308.83999999999997</v>
      </c>
      <c r="P826" s="678">
        <v>0.29840766792919532</v>
      </c>
      <c r="Q826" s="666">
        <v>772.09999999999991</v>
      </c>
    </row>
    <row r="827" spans="1:17" ht="14.4" customHeight="1" x14ac:dyDescent="0.3">
      <c r="A827" s="661" t="s">
        <v>580</v>
      </c>
      <c r="B827" s="662" t="s">
        <v>8306</v>
      </c>
      <c r="C827" s="662" t="s">
        <v>6942</v>
      </c>
      <c r="D827" s="662" t="s">
        <v>8315</v>
      </c>
      <c r="E827" s="662" t="s">
        <v>8310</v>
      </c>
      <c r="F827" s="665"/>
      <c r="G827" s="665"/>
      <c r="H827" s="665"/>
      <c r="I827" s="665"/>
      <c r="J827" s="665"/>
      <c r="K827" s="665"/>
      <c r="L827" s="665"/>
      <c r="M827" s="665"/>
      <c r="N827" s="665">
        <v>1</v>
      </c>
      <c r="O827" s="665">
        <v>7579.02</v>
      </c>
      <c r="P827" s="678"/>
      <c r="Q827" s="666">
        <v>7579.02</v>
      </c>
    </row>
    <row r="828" spans="1:17" ht="14.4" customHeight="1" x14ac:dyDescent="0.3">
      <c r="A828" s="661" t="s">
        <v>580</v>
      </c>
      <c r="B828" s="662" t="s">
        <v>8306</v>
      </c>
      <c r="C828" s="662" t="s">
        <v>6942</v>
      </c>
      <c r="D828" s="662" t="s">
        <v>8316</v>
      </c>
      <c r="E828" s="662" t="s">
        <v>8317</v>
      </c>
      <c r="F828" s="665"/>
      <c r="G828" s="665"/>
      <c r="H828" s="665"/>
      <c r="I828" s="665"/>
      <c r="J828" s="665">
        <v>0.3</v>
      </c>
      <c r="K828" s="665">
        <v>134.68</v>
      </c>
      <c r="L828" s="665"/>
      <c r="M828" s="665">
        <v>448.93333333333339</v>
      </c>
      <c r="N828" s="665"/>
      <c r="O828" s="665"/>
      <c r="P828" s="678"/>
      <c r="Q828" s="666"/>
    </row>
    <row r="829" spans="1:17" ht="14.4" customHeight="1" x14ac:dyDescent="0.3">
      <c r="A829" s="661" t="s">
        <v>580</v>
      </c>
      <c r="B829" s="662" t="s">
        <v>8306</v>
      </c>
      <c r="C829" s="662" t="s">
        <v>6942</v>
      </c>
      <c r="D829" s="662" t="s">
        <v>8318</v>
      </c>
      <c r="E829" s="662" t="s">
        <v>1284</v>
      </c>
      <c r="F829" s="665"/>
      <c r="G829" s="665"/>
      <c r="H829" s="665"/>
      <c r="I829" s="665"/>
      <c r="J829" s="665"/>
      <c r="K829" s="665"/>
      <c r="L829" s="665"/>
      <c r="M829" s="665"/>
      <c r="N829" s="665">
        <v>0.7</v>
      </c>
      <c r="O829" s="665">
        <v>1487.92</v>
      </c>
      <c r="P829" s="678"/>
      <c r="Q829" s="666">
        <v>2125.6000000000004</v>
      </c>
    </row>
    <row r="830" spans="1:17" ht="14.4" customHeight="1" x14ac:dyDescent="0.3">
      <c r="A830" s="661" t="s">
        <v>580</v>
      </c>
      <c r="B830" s="662" t="s">
        <v>8306</v>
      </c>
      <c r="C830" s="662" t="s">
        <v>6942</v>
      </c>
      <c r="D830" s="662" t="s">
        <v>7296</v>
      </c>
      <c r="E830" s="662" t="s">
        <v>2598</v>
      </c>
      <c r="F830" s="665"/>
      <c r="G830" s="665"/>
      <c r="H830" s="665"/>
      <c r="I830" s="665"/>
      <c r="J830" s="665"/>
      <c r="K830" s="665"/>
      <c r="L830" s="665"/>
      <c r="M830" s="665"/>
      <c r="N830" s="665">
        <v>2.1</v>
      </c>
      <c r="O830" s="665">
        <v>2404.58</v>
      </c>
      <c r="P830" s="678"/>
      <c r="Q830" s="666">
        <v>1145.0380952380951</v>
      </c>
    </row>
    <row r="831" spans="1:17" ht="14.4" customHeight="1" x14ac:dyDescent="0.3">
      <c r="A831" s="661" t="s">
        <v>580</v>
      </c>
      <c r="B831" s="662" t="s">
        <v>8306</v>
      </c>
      <c r="C831" s="662" t="s">
        <v>6942</v>
      </c>
      <c r="D831" s="662" t="s">
        <v>2032</v>
      </c>
      <c r="E831" s="662" t="s">
        <v>2033</v>
      </c>
      <c r="F831" s="665"/>
      <c r="G831" s="665"/>
      <c r="H831" s="665"/>
      <c r="I831" s="665"/>
      <c r="J831" s="665"/>
      <c r="K831" s="665"/>
      <c r="L831" s="665"/>
      <c r="M831" s="665"/>
      <c r="N831" s="665">
        <v>7</v>
      </c>
      <c r="O831" s="665">
        <v>9011.52</v>
      </c>
      <c r="P831" s="678"/>
      <c r="Q831" s="666">
        <v>1287.3600000000001</v>
      </c>
    </row>
    <row r="832" spans="1:17" ht="14.4" customHeight="1" x14ac:dyDescent="0.3">
      <c r="A832" s="661" t="s">
        <v>580</v>
      </c>
      <c r="B832" s="662" t="s">
        <v>8306</v>
      </c>
      <c r="C832" s="662" t="s">
        <v>6942</v>
      </c>
      <c r="D832" s="662" t="s">
        <v>7298</v>
      </c>
      <c r="E832" s="662" t="s">
        <v>1233</v>
      </c>
      <c r="F832" s="665"/>
      <c r="G832" s="665"/>
      <c r="H832" s="665"/>
      <c r="I832" s="665"/>
      <c r="J832" s="665"/>
      <c r="K832" s="665"/>
      <c r="L832" s="665"/>
      <c r="M832" s="665"/>
      <c r="N832" s="665">
        <v>38.5</v>
      </c>
      <c r="O832" s="665">
        <v>12758.9</v>
      </c>
      <c r="P832" s="678"/>
      <c r="Q832" s="666">
        <v>331.4</v>
      </c>
    </row>
    <row r="833" spans="1:17" ht="14.4" customHeight="1" x14ac:dyDescent="0.3">
      <c r="A833" s="661" t="s">
        <v>580</v>
      </c>
      <c r="B833" s="662" t="s">
        <v>8306</v>
      </c>
      <c r="C833" s="662" t="s">
        <v>7300</v>
      </c>
      <c r="D833" s="662" t="s">
        <v>8319</v>
      </c>
      <c r="E833" s="662" t="s">
        <v>8320</v>
      </c>
      <c r="F833" s="665"/>
      <c r="G833" s="665"/>
      <c r="H833" s="665"/>
      <c r="I833" s="665"/>
      <c r="J833" s="665">
        <v>2</v>
      </c>
      <c r="K833" s="665">
        <v>2431.6999999999998</v>
      </c>
      <c r="L833" s="665"/>
      <c r="M833" s="665">
        <v>1215.8499999999999</v>
      </c>
      <c r="N833" s="665">
        <v>3</v>
      </c>
      <c r="O833" s="665">
        <v>3647.55</v>
      </c>
      <c r="P833" s="678"/>
      <c r="Q833" s="666">
        <v>1215.8500000000001</v>
      </c>
    </row>
    <row r="834" spans="1:17" ht="14.4" customHeight="1" x14ac:dyDescent="0.3">
      <c r="A834" s="661" t="s">
        <v>580</v>
      </c>
      <c r="B834" s="662" t="s">
        <v>8306</v>
      </c>
      <c r="C834" s="662" t="s">
        <v>7300</v>
      </c>
      <c r="D834" s="662" t="s">
        <v>7301</v>
      </c>
      <c r="E834" s="662" t="s">
        <v>7302</v>
      </c>
      <c r="F834" s="665">
        <v>468.4</v>
      </c>
      <c r="G834" s="665">
        <v>870773.58000000007</v>
      </c>
      <c r="H834" s="665">
        <v>1</v>
      </c>
      <c r="I834" s="665">
        <v>1859.0383859948765</v>
      </c>
      <c r="J834" s="665">
        <v>465</v>
      </c>
      <c r="K834" s="665">
        <v>860032.37999999989</v>
      </c>
      <c r="L834" s="665">
        <v>0.9876647612574555</v>
      </c>
      <c r="M834" s="665">
        <v>1849.5319999999997</v>
      </c>
      <c r="N834" s="665">
        <v>318</v>
      </c>
      <c r="O834" s="665">
        <v>593254.43999999994</v>
      </c>
      <c r="P834" s="678">
        <v>0.68129586568301703</v>
      </c>
      <c r="Q834" s="666">
        <v>1865.58</v>
      </c>
    </row>
    <row r="835" spans="1:17" ht="14.4" customHeight="1" x14ac:dyDescent="0.3">
      <c r="A835" s="661" t="s">
        <v>580</v>
      </c>
      <c r="B835" s="662" t="s">
        <v>8306</v>
      </c>
      <c r="C835" s="662" t="s">
        <v>7300</v>
      </c>
      <c r="D835" s="662" t="s">
        <v>7303</v>
      </c>
      <c r="E835" s="662" t="s">
        <v>7304</v>
      </c>
      <c r="F835" s="665">
        <v>5</v>
      </c>
      <c r="G835" s="665">
        <v>13643.55</v>
      </c>
      <c r="H835" s="665">
        <v>1</v>
      </c>
      <c r="I835" s="665">
        <v>2728.71</v>
      </c>
      <c r="J835" s="665">
        <v>11</v>
      </c>
      <c r="K835" s="665">
        <v>30015.809999999998</v>
      </c>
      <c r="L835" s="665">
        <v>2.1999999999999997</v>
      </c>
      <c r="M835" s="665">
        <v>2728.7099999999996</v>
      </c>
      <c r="N835" s="665">
        <v>5</v>
      </c>
      <c r="O835" s="665">
        <v>13643.55</v>
      </c>
      <c r="P835" s="678">
        <v>1</v>
      </c>
      <c r="Q835" s="666">
        <v>2728.71</v>
      </c>
    </row>
    <row r="836" spans="1:17" ht="14.4" customHeight="1" x14ac:dyDescent="0.3">
      <c r="A836" s="661" t="s">
        <v>580</v>
      </c>
      <c r="B836" s="662" t="s">
        <v>8306</v>
      </c>
      <c r="C836" s="662" t="s">
        <v>7300</v>
      </c>
      <c r="D836" s="662" t="s">
        <v>7305</v>
      </c>
      <c r="E836" s="662" t="s">
        <v>7306</v>
      </c>
      <c r="F836" s="665">
        <v>12.3</v>
      </c>
      <c r="G836" s="665">
        <v>22748.370000000003</v>
      </c>
      <c r="H836" s="665">
        <v>1</v>
      </c>
      <c r="I836" s="665">
        <v>1849.4609756097561</v>
      </c>
      <c r="J836" s="665">
        <v>8</v>
      </c>
      <c r="K836" s="665">
        <v>14924.64</v>
      </c>
      <c r="L836" s="665">
        <v>0.65607513857036781</v>
      </c>
      <c r="M836" s="665">
        <v>1865.58</v>
      </c>
      <c r="N836" s="665"/>
      <c r="O836" s="665"/>
      <c r="P836" s="678"/>
      <c r="Q836" s="666"/>
    </row>
    <row r="837" spans="1:17" ht="14.4" customHeight="1" x14ac:dyDescent="0.3">
      <c r="A837" s="661" t="s">
        <v>580</v>
      </c>
      <c r="B837" s="662" t="s">
        <v>8306</v>
      </c>
      <c r="C837" s="662" t="s">
        <v>7300</v>
      </c>
      <c r="D837" s="662" t="s">
        <v>7307</v>
      </c>
      <c r="E837" s="662" t="s">
        <v>7308</v>
      </c>
      <c r="F837" s="665">
        <v>3</v>
      </c>
      <c r="G837" s="665">
        <v>29058.3</v>
      </c>
      <c r="H837" s="665">
        <v>1</v>
      </c>
      <c r="I837" s="665">
        <v>9686.1</v>
      </c>
      <c r="J837" s="665"/>
      <c r="K837" s="665"/>
      <c r="L837" s="665"/>
      <c r="M837" s="665"/>
      <c r="N837" s="665">
        <v>1</v>
      </c>
      <c r="O837" s="665">
        <v>9686.1</v>
      </c>
      <c r="P837" s="678">
        <v>0.33333333333333337</v>
      </c>
      <c r="Q837" s="666">
        <v>9686.1</v>
      </c>
    </row>
    <row r="838" spans="1:17" ht="14.4" customHeight="1" x14ac:dyDescent="0.3">
      <c r="A838" s="661" t="s">
        <v>580</v>
      </c>
      <c r="B838" s="662" t="s">
        <v>8306</v>
      </c>
      <c r="C838" s="662" t="s">
        <v>7300</v>
      </c>
      <c r="D838" s="662" t="s">
        <v>7309</v>
      </c>
      <c r="E838" s="662" t="s">
        <v>7310</v>
      </c>
      <c r="F838" s="665">
        <v>68</v>
      </c>
      <c r="G838" s="665">
        <v>62388.86</v>
      </c>
      <c r="H838" s="665">
        <v>1</v>
      </c>
      <c r="I838" s="665">
        <v>917.48323529411766</v>
      </c>
      <c r="J838" s="665">
        <v>58</v>
      </c>
      <c r="K838" s="665">
        <v>51831.92</v>
      </c>
      <c r="L838" s="665">
        <v>0.83078806056081167</v>
      </c>
      <c r="M838" s="665">
        <v>893.65379310344827</v>
      </c>
      <c r="N838" s="665">
        <v>41</v>
      </c>
      <c r="O838" s="665">
        <v>37948.370000000003</v>
      </c>
      <c r="P838" s="678">
        <v>0.60825554433916573</v>
      </c>
      <c r="Q838" s="666">
        <v>925.57</v>
      </c>
    </row>
    <row r="839" spans="1:17" ht="14.4" customHeight="1" x14ac:dyDescent="0.3">
      <c r="A839" s="661" t="s">
        <v>580</v>
      </c>
      <c r="B839" s="662" t="s">
        <v>8306</v>
      </c>
      <c r="C839" s="662" t="s">
        <v>7300</v>
      </c>
      <c r="D839" s="662" t="s">
        <v>8321</v>
      </c>
      <c r="E839" s="662" t="s">
        <v>8322</v>
      </c>
      <c r="F839" s="665"/>
      <c r="G839" s="665"/>
      <c r="H839" s="665"/>
      <c r="I839" s="665"/>
      <c r="J839" s="665"/>
      <c r="K839" s="665"/>
      <c r="L839" s="665"/>
      <c r="M839" s="665"/>
      <c r="N839" s="665">
        <v>2</v>
      </c>
      <c r="O839" s="665">
        <v>1851.14</v>
      </c>
      <c r="P839" s="678"/>
      <c r="Q839" s="666">
        <v>925.57</v>
      </c>
    </row>
    <row r="840" spans="1:17" ht="14.4" customHeight="1" x14ac:dyDescent="0.3">
      <c r="A840" s="661" t="s">
        <v>580</v>
      </c>
      <c r="B840" s="662" t="s">
        <v>8306</v>
      </c>
      <c r="C840" s="662" t="s">
        <v>7300</v>
      </c>
      <c r="D840" s="662" t="s">
        <v>7311</v>
      </c>
      <c r="E840" s="662" t="s">
        <v>7312</v>
      </c>
      <c r="F840" s="665"/>
      <c r="G840" s="665"/>
      <c r="H840" s="665"/>
      <c r="I840" s="665"/>
      <c r="J840" s="665"/>
      <c r="K840" s="665"/>
      <c r="L840" s="665"/>
      <c r="M840" s="665"/>
      <c r="N840" s="665">
        <v>5</v>
      </c>
      <c r="O840" s="665">
        <v>1193.4000000000001</v>
      </c>
      <c r="P840" s="678"/>
      <c r="Q840" s="666">
        <v>238.68</v>
      </c>
    </row>
    <row r="841" spans="1:17" ht="14.4" customHeight="1" x14ac:dyDescent="0.3">
      <c r="A841" s="661" t="s">
        <v>580</v>
      </c>
      <c r="B841" s="662" t="s">
        <v>8306</v>
      </c>
      <c r="C841" s="662" t="s">
        <v>6953</v>
      </c>
      <c r="D841" s="662" t="s">
        <v>7340</v>
      </c>
      <c r="E841" s="662" t="s">
        <v>7341</v>
      </c>
      <c r="F841" s="665">
        <v>3</v>
      </c>
      <c r="G841" s="665">
        <v>41739.54</v>
      </c>
      <c r="H841" s="665">
        <v>1</v>
      </c>
      <c r="I841" s="665">
        <v>13913.18</v>
      </c>
      <c r="J841" s="665"/>
      <c r="K841" s="665"/>
      <c r="L841" s="665"/>
      <c r="M841" s="665"/>
      <c r="N841" s="665">
        <v>2</v>
      </c>
      <c r="O841" s="665">
        <v>27826.36</v>
      </c>
      <c r="P841" s="678">
        <v>0.66666666666666663</v>
      </c>
      <c r="Q841" s="666">
        <v>13913.18</v>
      </c>
    </row>
    <row r="842" spans="1:17" ht="14.4" customHeight="1" x14ac:dyDescent="0.3">
      <c r="A842" s="661" t="s">
        <v>580</v>
      </c>
      <c r="B842" s="662" t="s">
        <v>8306</v>
      </c>
      <c r="C842" s="662" t="s">
        <v>6953</v>
      </c>
      <c r="D842" s="662" t="s">
        <v>7360</v>
      </c>
      <c r="E842" s="662" t="s">
        <v>7361</v>
      </c>
      <c r="F842" s="665">
        <v>3</v>
      </c>
      <c r="G842" s="665">
        <v>5630.5499999999993</v>
      </c>
      <c r="H842" s="665">
        <v>1</v>
      </c>
      <c r="I842" s="665">
        <v>1876.8499999999997</v>
      </c>
      <c r="J842" s="665"/>
      <c r="K842" s="665"/>
      <c r="L842" s="665"/>
      <c r="M842" s="665"/>
      <c r="N842" s="665">
        <v>2</v>
      </c>
      <c r="O842" s="665">
        <v>3753.7</v>
      </c>
      <c r="P842" s="678">
        <v>0.66666666666666674</v>
      </c>
      <c r="Q842" s="666">
        <v>1876.85</v>
      </c>
    </row>
    <row r="843" spans="1:17" ht="14.4" customHeight="1" x14ac:dyDescent="0.3">
      <c r="A843" s="661" t="s">
        <v>580</v>
      </c>
      <c r="B843" s="662" t="s">
        <v>8306</v>
      </c>
      <c r="C843" s="662" t="s">
        <v>6953</v>
      </c>
      <c r="D843" s="662" t="s">
        <v>7364</v>
      </c>
      <c r="E843" s="662" t="s">
        <v>7365</v>
      </c>
      <c r="F843" s="665">
        <v>1</v>
      </c>
      <c r="G843" s="665">
        <v>10348</v>
      </c>
      <c r="H843" s="665">
        <v>1</v>
      </c>
      <c r="I843" s="665">
        <v>10348</v>
      </c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580</v>
      </c>
      <c r="B844" s="662" t="s">
        <v>8306</v>
      </c>
      <c r="C844" s="662" t="s">
        <v>6953</v>
      </c>
      <c r="D844" s="662" t="s">
        <v>7366</v>
      </c>
      <c r="E844" s="662" t="s">
        <v>7367</v>
      </c>
      <c r="F844" s="665">
        <v>1</v>
      </c>
      <c r="G844" s="665">
        <v>10348</v>
      </c>
      <c r="H844" s="665">
        <v>1</v>
      </c>
      <c r="I844" s="665">
        <v>10348</v>
      </c>
      <c r="J844" s="665">
        <v>1</v>
      </c>
      <c r="K844" s="665">
        <v>10348</v>
      </c>
      <c r="L844" s="665">
        <v>1</v>
      </c>
      <c r="M844" s="665">
        <v>10348</v>
      </c>
      <c r="N844" s="665"/>
      <c r="O844" s="665"/>
      <c r="P844" s="678"/>
      <c r="Q844" s="666"/>
    </row>
    <row r="845" spans="1:17" ht="14.4" customHeight="1" x14ac:dyDescent="0.3">
      <c r="A845" s="661" t="s">
        <v>580</v>
      </c>
      <c r="B845" s="662" t="s">
        <v>8306</v>
      </c>
      <c r="C845" s="662" t="s">
        <v>6953</v>
      </c>
      <c r="D845" s="662" t="s">
        <v>7368</v>
      </c>
      <c r="E845" s="662" t="s">
        <v>7369</v>
      </c>
      <c r="F845" s="665">
        <v>6</v>
      </c>
      <c r="G845" s="665">
        <v>62088</v>
      </c>
      <c r="H845" s="665">
        <v>1</v>
      </c>
      <c r="I845" s="665">
        <v>10348</v>
      </c>
      <c r="J845" s="665">
        <v>5</v>
      </c>
      <c r="K845" s="665">
        <v>51740</v>
      </c>
      <c r="L845" s="665">
        <v>0.83333333333333337</v>
      </c>
      <c r="M845" s="665">
        <v>10348</v>
      </c>
      <c r="N845" s="665">
        <v>1</v>
      </c>
      <c r="O845" s="665">
        <v>10348</v>
      </c>
      <c r="P845" s="678">
        <v>0.16666666666666666</v>
      </c>
      <c r="Q845" s="666">
        <v>10348</v>
      </c>
    </row>
    <row r="846" spans="1:17" ht="14.4" customHeight="1" x14ac:dyDescent="0.3">
      <c r="A846" s="661" t="s">
        <v>580</v>
      </c>
      <c r="B846" s="662" t="s">
        <v>8306</v>
      </c>
      <c r="C846" s="662" t="s">
        <v>6953</v>
      </c>
      <c r="D846" s="662" t="s">
        <v>7370</v>
      </c>
      <c r="E846" s="662" t="s">
        <v>7371</v>
      </c>
      <c r="F846" s="665">
        <v>8</v>
      </c>
      <c r="G846" s="665">
        <v>82784</v>
      </c>
      <c r="H846" s="665">
        <v>1</v>
      </c>
      <c r="I846" s="665">
        <v>10348</v>
      </c>
      <c r="J846" s="665">
        <v>8</v>
      </c>
      <c r="K846" s="665">
        <v>82784</v>
      </c>
      <c r="L846" s="665">
        <v>1</v>
      </c>
      <c r="M846" s="665">
        <v>10348</v>
      </c>
      <c r="N846" s="665">
        <v>1</v>
      </c>
      <c r="O846" s="665">
        <v>10348</v>
      </c>
      <c r="P846" s="678">
        <v>0.125</v>
      </c>
      <c r="Q846" s="666">
        <v>10348</v>
      </c>
    </row>
    <row r="847" spans="1:17" ht="14.4" customHeight="1" x14ac:dyDescent="0.3">
      <c r="A847" s="661" t="s">
        <v>580</v>
      </c>
      <c r="B847" s="662" t="s">
        <v>8306</v>
      </c>
      <c r="C847" s="662" t="s">
        <v>6953</v>
      </c>
      <c r="D847" s="662" t="s">
        <v>7372</v>
      </c>
      <c r="E847" s="662" t="s">
        <v>7373</v>
      </c>
      <c r="F847" s="665">
        <v>1</v>
      </c>
      <c r="G847" s="665">
        <v>10348</v>
      </c>
      <c r="H847" s="665">
        <v>1</v>
      </c>
      <c r="I847" s="665">
        <v>10348</v>
      </c>
      <c r="J847" s="665">
        <v>3</v>
      </c>
      <c r="K847" s="665">
        <v>31044</v>
      </c>
      <c r="L847" s="665">
        <v>3</v>
      </c>
      <c r="M847" s="665">
        <v>10348</v>
      </c>
      <c r="N847" s="665">
        <v>2</v>
      </c>
      <c r="O847" s="665">
        <v>20696</v>
      </c>
      <c r="P847" s="678">
        <v>2</v>
      </c>
      <c r="Q847" s="666">
        <v>10348</v>
      </c>
    </row>
    <row r="848" spans="1:17" ht="14.4" customHeight="1" x14ac:dyDescent="0.3">
      <c r="A848" s="661" t="s">
        <v>580</v>
      </c>
      <c r="B848" s="662" t="s">
        <v>8306</v>
      </c>
      <c r="C848" s="662" t="s">
        <v>6953</v>
      </c>
      <c r="D848" s="662" t="s">
        <v>7374</v>
      </c>
      <c r="E848" s="662" t="s">
        <v>7375</v>
      </c>
      <c r="F848" s="665">
        <v>3</v>
      </c>
      <c r="G848" s="665">
        <v>31044</v>
      </c>
      <c r="H848" s="665">
        <v>1</v>
      </c>
      <c r="I848" s="665">
        <v>10348</v>
      </c>
      <c r="J848" s="665">
        <v>1</v>
      </c>
      <c r="K848" s="665">
        <v>10348</v>
      </c>
      <c r="L848" s="665">
        <v>0.33333333333333331</v>
      </c>
      <c r="M848" s="665">
        <v>10348</v>
      </c>
      <c r="N848" s="665">
        <v>2</v>
      </c>
      <c r="O848" s="665">
        <v>20696</v>
      </c>
      <c r="P848" s="678">
        <v>0.66666666666666663</v>
      </c>
      <c r="Q848" s="666">
        <v>10348</v>
      </c>
    </row>
    <row r="849" spans="1:17" ht="14.4" customHeight="1" x14ac:dyDescent="0.3">
      <c r="A849" s="661" t="s">
        <v>580</v>
      </c>
      <c r="B849" s="662" t="s">
        <v>8306</v>
      </c>
      <c r="C849" s="662" t="s">
        <v>6953</v>
      </c>
      <c r="D849" s="662" t="s">
        <v>7376</v>
      </c>
      <c r="E849" s="662" t="s">
        <v>7377</v>
      </c>
      <c r="F849" s="665">
        <v>1</v>
      </c>
      <c r="G849" s="665">
        <v>10348</v>
      </c>
      <c r="H849" s="665">
        <v>1</v>
      </c>
      <c r="I849" s="665">
        <v>10348</v>
      </c>
      <c r="J849" s="665">
        <v>1</v>
      </c>
      <c r="K849" s="665">
        <v>10348</v>
      </c>
      <c r="L849" s="665">
        <v>1</v>
      </c>
      <c r="M849" s="665">
        <v>10348</v>
      </c>
      <c r="N849" s="665">
        <v>3</v>
      </c>
      <c r="O849" s="665">
        <v>31044</v>
      </c>
      <c r="P849" s="678">
        <v>3</v>
      </c>
      <c r="Q849" s="666">
        <v>10348</v>
      </c>
    </row>
    <row r="850" spans="1:17" ht="14.4" customHeight="1" x14ac:dyDescent="0.3">
      <c r="A850" s="661" t="s">
        <v>580</v>
      </c>
      <c r="B850" s="662" t="s">
        <v>8306</v>
      </c>
      <c r="C850" s="662" t="s">
        <v>6953</v>
      </c>
      <c r="D850" s="662" t="s">
        <v>7378</v>
      </c>
      <c r="E850" s="662" t="s">
        <v>7379</v>
      </c>
      <c r="F850" s="665">
        <v>1</v>
      </c>
      <c r="G850" s="665">
        <v>10348</v>
      </c>
      <c r="H850" s="665">
        <v>1</v>
      </c>
      <c r="I850" s="665">
        <v>10348</v>
      </c>
      <c r="J850" s="665">
        <v>2</v>
      </c>
      <c r="K850" s="665">
        <v>20696</v>
      </c>
      <c r="L850" s="665">
        <v>2</v>
      </c>
      <c r="M850" s="665">
        <v>10348</v>
      </c>
      <c r="N850" s="665"/>
      <c r="O850" s="665"/>
      <c r="P850" s="678"/>
      <c r="Q850" s="666"/>
    </row>
    <row r="851" spans="1:17" ht="14.4" customHeight="1" x14ac:dyDescent="0.3">
      <c r="A851" s="661" t="s">
        <v>580</v>
      </c>
      <c r="B851" s="662" t="s">
        <v>8306</v>
      </c>
      <c r="C851" s="662" t="s">
        <v>6953</v>
      </c>
      <c r="D851" s="662" t="s">
        <v>7392</v>
      </c>
      <c r="E851" s="662" t="s">
        <v>7393</v>
      </c>
      <c r="F851" s="665">
        <v>3</v>
      </c>
      <c r="G851" s="665">
        <v>2788.86</v>
      </c>
      <c r="H851" s="665">
        <v>1</v>
      </c>
      <c r="I851" s="665">
        <v>929.62</v>
      </c>
      <c r="J851" s="665"/>
      <c r="K851" s="665"/>
      <c r="L851" s="665"/>
      <c r="M851" s="665"/>
      <c r="N851" s="665">
        <v>2</v>
      </c>
      <c r="O851" s="665">
        <v>1859.24</v>
      </c>
      <c r="P851" s="678">
        <v>0.66666666666666663</v>
      </c>
      <c r="Q851" s="666">
        <v>929.62</v>
      </c>
    </row>
    <row r="852" spans="1:17" ht="14.4" customHeight="1" x14ac:dyDescent="0.3">
      <c r="A852" s="661" t="s">
        <v>580</v>
      </c>
      <c r="B852" s="662" t="s">
        <v>8306</v>
      </c>
      <c r="C852" s="662" t="s">
        <v>6953</v>
      </c>
      <c r="D852" s="662" t="s">
        <v>7396</v>
      </c>
      <c r="E852" s="662" t="s">
        <v>7397</v>
      </c>
      <c r="F852" s="665">
        <v>22</v>
      </c>
      <c r="G852" s="665">
        <v>97945.32</v>
      </c>
      <c r="H852" s="665">
        <v>1</v>
      </c>
      <c r="I852" s="665">
        <v>4452.0600000000004</v>
      </c>
      <c r="J852" s="665">
        <v>19</v>
      </c>
      <c r="K852" s="665">
        <v>84589.139999999985</v>
      </c>
      <c r="L852" s="665">
        <v>0.86363636363636342</v>
      </c>
      <c r="M852" s="665">
        <v>4452.0599999999995</v>
      </c>
      <c r="N852" s="665">
        <v>11</v>
      </c>
      <c r="O852" s="665">
        <v>48972.66</v>
      </c>
      <c r="P852" s="678">
        <v>0.5</v>
      </c>
      <c r="Q852" s="666">
        <v>4452.0600000000004</v>
      </c>
    </row>
    <row r="853" spans="1:17" ht="14.4" customHeight="1" x14ac:dyDescent="0.3">
      <c r="A853" s="661" t="s">
        <v>580</v>
      </c>
      <c r="B853" s="662" t="s">
        <v>8306</v>
      </c>
      <c r="C853" s="662" t="s">
        <v>6953</v>
      </c>
      <c r="D853" s="662" t="s">
        <v>7083</v>
      </c>
      <c r="E853" s="662" t="s">
        <v>7084</v>
      </c>
      <c r="F853" s="665"/>
      <c r="G853" s="665"/>
      <c r="H853" s="665"/>
      <c r="I853" s="665"/>
      <c r="J853" s="665">
        <v>2</v>
      </c>
      <c r="K853" s="665">
        <v>120.8</v>
      </c>
      <c r="L853" s="665"/>
      <c r="M853" s="665">
        <v>60.4</v>
      </c>
      <c r="N853" s="665"/>
      <c r="O853" s="665"/>
      <c r="P853" s="678"/>
      <c r="Q853" s="666"/>
    </row>
    <row r="854" spans="1:17" ht="14.4" customHeight="1" x14ac:dyDescent="0.3">
      <c r="A854" s="661" t="s">
        <v>580</v>
      </c>
      <c r="B854" s="662" t="s">
        <v>8306</v>
      </c>
      <c r="C854" s="662" t="s">
        <v>6953</v>
      </c>
      <c r="D854" s="662" t="s">
        <v>7407</v>
      </c>
      <c r="E854" s="662" t="s">
        <v>7406</v>
      </c>
      <c r="F854" s="665"/>
      <c r="G854" s="665"/>
      <c r="H854" s="665"/>
      <c r="I854" s="665"/>
      <c r="J854" s="665">
        <v>1</v>
      </c>
      <c r="K854" s="665">
        <v>199.5</v>
      </c>
      <c r="L854" s="665"/>
      <c r="M854" s="665">
        <v>199.5</v>
      </c>
      <c r="N854" s="665"/>
      <c r="O854" s="665"/>
      <c r="P854" s="678"/>
      <c r="Q854" s="666"/>
    </row>
    <row r="855" spans="1:17" ht="14.4" customHeight="1" x14ac:dyDescent="0.3">
      <c r="A855" s="661" t="s">
        <v>580</v>
      </c>
      <c r="B855" s="662" t="s">
        <v>8306</v>
      </c>
      <c r="C855" s="662" t="s">
        <v>6953</v>
      </c>
      <c r="D855" s="662" t="s">
        <v>7408</v>
      </c>
      <c r="E855" s="662" t="s">
        <v>7409</v>
      </c>
      <c r="F855" s="665"/>
      <c r="G855" s="665"/>
      <c r="H855" s="665"/>
      <c r="I855" s="665"/>
      <c r="J855" s="665"/>
      <c r="K855" s="665"/>
      <c r="L855" s="665"/>
      <c r="M855" s="665"/>
      <c r="N855" s="665">
        <v>1</v>
      </c>
      <c r="O855" s="665">
        <v>3236.56</v>
      </c>
      <c r="P855" s="678"/>
      <c r="Q855" s="666">
        <v>3236.56</v>
      </c>
    </row>
    <row r="856" spans="1:17" ht="14.4" customHeight="1" x14ac:dyDescent="0.3">
      <c r="A856" s="661" t="s">
        <v>580</v>
      </c>
      <c r="B856" s="662" t="s">
        <v>8306</v>
      </c>
      <c r="C856" s="662" t="s">
        <v>6953</v>
      </c>
      <c r="D856" s="662" t="s">
        <v>7410</v>
      </c>
      <c r="E856" s="662" t="s">
        <v>7411</v>
      </c>
      <c r="F856" s="665">
        <v>1</v>
      </c>
      <c r="G856" s="665">
        <v>3236.56</v>
      </c>
      <c r="H856" s="665">
        <v>1</v>
      </c>
      <c r="I856" s="665">
        <v>3236.56</v>
      </c>
      <c r="J856" s="665"/>
      <c r="K856" s="665"/>
      <c r="L856" s="665"/>
      <c r="M856" s="665"/>
      <c r="N856" s="665"/>
      <c r="O856" s="665"/>
      <c r="P856" s="678"/>
      <c r="Q856" s="666"/>
    </row>
    <row r="857" spans="1:17" ht="14.4" customHeight="1" x14ac:dyDescent="0.3">
      <c r="A857" s="661" t="s">
        <v>580</v>
      </c>
      <c r="B857" s="662" t="s">
        <v>8306</v>
      </c>
      <c r="C857" s="662" t="s">
        <v>6953</v>
      </c>
      <c r="D857" s="662" t="s">
        <v>7420</v>
      </c>
      <c r="E857" s="662" t="s">
        <v>7421</v>
      </c>
      <c r="F857" s="665">
        <v>1</v>
      </c>
      <c r="G857" s="665">
        <v>5132.07</v>
      </c>
      <c r="H857" s="665">
        <v>1</v>
      </c>
      <c r="I857" s="665">
        <v>5132.07</v>
      </c>
      <c r="J857" s="665"/>
      <c r="K857" s="665"/>
      <c r="L857" s="665"/>
      <c r="M857" s="665"/>
      <c r="N857" s="665">
        <v>1</v>
      </c>
      <c r="O857" s="665">
        <v>5132.07</v>
      </c>
      <c r="P857" s="678">
        <v>1</v>
      </c>
      <c r="Q857" s="666">
        <v>5132.07</v>
      </c>
    </row>
    <row r="858" spans="1:17" ht="14.4" customHeight="1" x14ac:dyDescent="0.3">
      <c r="A858" s="661" t="s">
        <v>580</v>
      </c>
      <c r="B858" s="662" t="s">
        <v>8306</v>
      </c>
      <c r="C858" s="662" t="s">
        <v>6953</v>
      </c>
      <c r="D858" s="662" t="s">
        <v>7428</v>
      </c>
      <c r="E858" s="662" t="s">
        <v>7429</v>
      </c>
      <c r="F858" s="665"/>
      <c r="G858" s="665"/>
      <c r="H858" s="665"/>
      <c r="I858" s="665"/>
      <c r="J858" s="665">
        <v>5</v>
      </c>
      <c r="K858" s="665">
        <v>9430.9</v>
      </c>
      <c r="L858" s="665"/>
      <c r="M858" s="665">
        <v>1886.1799999999998</v>
      </c>
      <c r="N858" s="665"/>
      <c r="O858" s="665"/>
      <c r="P858" s="678"/>
      <c r="Q858" s="666"/>
    </row>
    <row r="859" spans="1:17" ht="14.4" customHeight="1" x14ac:dyDescent="0.3">
      <c r="A859" s="661" t="s">
        <v>580</v>
      </c>
      <c r="B859" s="662" t="s">
        <v>8306</v>
      </c>
      <c r="C859" s="662" t="s">
        <v>6953</v>
      </c>
      <c r="D859" s="662" t="s">
        <v>7431</v>
      </c>
      <c r="E859" s="662" t="s">
        <v>7429</v>
      </c>
      <c r="F859" s="665"/>
      <c r="G859" s="665"/>
      <c r="H859" s="665"/>
      <c r="I859" s="665"/>
      <c r="J859" s="665">
        <v>4</v>
      </c>
      <c r="K859" s="665">
        <v>8912.7199999999993</v>
      </c>
      <c r="L859" s="665"/>
      <c r="M859" s="665">
        <v>2228.1799999999998</v>
      </c>
      <c r="N859" s="665"/>
      <c r="O859" s="665"/>
      <c r="P859" s="678"/>
      <c r="Q859" s="666"/>
    </row>
    <row r="860" spans="1:17" ht="14.4" customHeight="1" x14ac:dyDescent="0.3">
      <c r="A860" s="661" t="s">
        <v>580</v>
      </c>
      <c r="B860" s="662" t="s">
        <v>8306</v>
      </c>
      <c r="C860" s="662" t="s">
        <v>6953</v>
      </c>
      <c r="D860" s="662" t="s">
        <v>7456</v>
      </c>
      <c r="E860" s="662" t="s">
        <v>7457</v>
      </c>
      <c r="F860" s="665"/>
      <c r="G860" s="665"/>
      <c r="H860" s="665"/>
      <c r="I860" s="665"/>
      <c r="J860" s="665">
        <v>1</v>
      </c>
      <c r="K860" s="665">
        <v>10628.95</v>
      </c>
      <c r="L860" s="665"/>
      <c r="M860" s="665">
        <v>10628.95</v>
      </c>
      <c r="N860" s="665"/>
      <c r="O860" s="665"/>
      <c r="P860" s="678"/>
      <c r="Q860" s="666"/>
    </row>
    <row r="861" spans="1:17" ht="14.4" customHeight="1" x14ac:dyDescent="0.3">
      <c r="A861" s="661" t="s">
        <v>580</v>
      </c>
      <c r="B861" s="662" t="s">
        <v>8306</v>
      </c>
      <c r="C861" s="662" t="s">
        <v>6953</v>
      </c>
      <c r="D861" s="662" t="s">
        <v>7475</v>
      </c>
      <c r="E861" s="662" t="s">
        <v>7476</v>
      </c>
      <c r="F861" s="665"/>
      <c r="G861" s="665"/>
      <c r="H861" s="665"/>
      <c r="I861" s="665"/>
      <c r="J861" s="665"/>
      <c r="K861" s="665"/>
      <c r="L861" s="665"/>
      <c r="M861" s="665"/>
      <c r="N861" s="665">
        <v>1</v>
      </c>
      <c r="O861" s="665">
        <v>46281.93</v>
      </c>
      <c r="P861" s="678"/>
      <c r="Q861" s="666">
        <v>46281.93</v>
      </c>
    </row>
    <row r="862" spans="1:17" ht="14.4" customHeight="1" x14ac:dyDescent="0.3">
      <c r="A862" s="661" t="s">
        <v>580</v>
      </c>
      <c r="B862" s="662" t="s">
        <v>8306</v>
      </c>
      <c r="C862" s="662" t="s">
        <v>6953</v>
      </c>
      <c r="D862" s="662" t="s">
        <v>7494</v>
      </c>
      <c r="E862" s="662" t="s">
        <v>7495</v>
      </c>
      <c r="F862" s="665"/>
      <c r="G862" s="665"/>
      <c r="H862" s="665"/>
      <c r="I862" s="665"/>
      <c r="J862" s="665">
        <v>1</v>
      </c>
      <c r="K862" s="665">
        <v>82</v>
      </c>
      <c r="L862" s="665"/>
      <c r="M862" s="665">
        <v>82</v>
      </c>
      <c r="N862" s="665"/>
      <c r="O862" s="665"/>
      <c r="P862" s="678"/>
      <c r="Q862" s="666"/>
    </row>
    <row r="863" spans="1:17" ht="14.4" customHeight="1" x14ac:dyDescent="0.3">
      <c r="A863" s="661" t="s">
        <v>580</v>
      </c>
      <c r="B863" s="662" t="s">
        <v>8306</v>
      </c>
      <c r="C863" s="662" t="s">
        <v>6953</v>
      </c>
      <c r="D863" s="662" t="s">
        <v>7514</v>
      </c>
      <c r="E863" s="662" t="s">
        <v>7515</v>
      </c>
      <c r="F863" s="665">
        <v>2</v>
      </c>
      <c r="G863" s="665">
        <v>10048.58</v>
      </c>
      <c r="H863" s="665">
        <v>1</v>
      </c>
      <c r="I863" s="665">
        <v>5024.29</v>
      </c>
      <c r="J863" s="665"/>
      <c r="K863" s="665"/>
      <c r="L863" s="665"/>
      <c r="M863" s="665"/>
      <c r="N863" s="665">
        <v>3</v>
      </c>
      <c r="O863" s="665">
        <v>15072.869999999999</v>
      </c>
      <c r="P863" s="678">
        <v>1.5</v>
      </c>
      <c r="Q863" s="666">
        <v>5024.29</v>
      </c>
    </row>
    <row r="864" spans="1:17" ht="14.4" customHeight="1" x14ac:dyDescent="0.3">
      <c r="A864" s="661" t="s">
        <v>580</v>
      </c>
      <c r="B864" s="662" t="s">
        <v>8306</v>
      </c>
      <c r="C864" s="662" t="s">
        <v>6953</v>
      </c>
      <c r="D864" s="662" t="s">
        <v>7532</v>
      </c>
      <c r="E864" s="662" t="s">
        <v>7533</v>
      </c>
      <c r="F864" s="665">
        <v>1</v>
      </c>
      <c r="G864" s="665">
        <v>15862.58</v>
      </c>
      <c r="H864" s="665">
        <v>1</v>
      </c>
      <c r="I864" s="665">
        <v>15862.58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580</v>
      </c>
      <c r="B865" s="662" t="s">
        <v>8306</v>
      </c>
      <c r="C865" s="662" t="s">
        <v>6953</v>
      </c>
      <c r="D865" s="662" t="s">
        <v>7534</v>
      </c>
      <c r="E865" s="662" t="s">
        <v>7535</v>
      </c>
      <c r="F865" s="665">
        <v>1</v>
      </c>
      <c r="G865" s="665">
        <v>4077.05</v>
      </c>
      <c r="H865" s="665">
        <v>1</v>
      </c>
      <c r="I865" s="665">
        <v>4077.05</v>
      </c>
      <c r="J865" s="665"/>
      <c r="K865" s="665"/>
      <c r="L865" s="665"/>
      <c r="M865" s="665"/>
      <c r="N865" s="665">
        <v>1</v>
      </c>
      <c r="O865" s="665">
        <v>4077.05</v>
      </c>
      <c r="P865" s="678">
        <v>1</v>
      </c>
      <c r="Q865" s="666">
        <v>4077.05</v>
      </c>
    </row>
    <row r="866" spans="1:17" ht="14.4" customHeight="1" x14ac:dyDescent="0.3">
      <c r="A866" s="661" t="s">
        <v>580</v>
      </c>
      <c r="B866" s="662" t="s">
        <v>8306</v>
      </c>
      <c r="C866" s="662" t="s">
        <v>6953</v>
      </c>
      <c r="D866" s="662" t="s">
        <v>7580</v>
      </c>
      <c r="E866" s="662" t="s">
        <v>7581</v>
      </c>
      <c r="F866" s="665"/>
      <c r="G866" s="665"/>
      <c r="H866" s="665"/>
      <c r="I866" s="665"/>
      <c r="J866" s="665">
        <v>4</v>
      </c>
      <c r="K866" s="665">
        <v>474</v>
      </c>
      <c r="L866" s="665"/>
      <c r="M866" s="665">
        <v>118.5</v>
      </c>
      <c r="N866" s="665">
        <v>1</v>
      </c>
      <c r="O866" s="665">
        <v>118.5</v>
      </c>
      <c r="P866" s="678"/>
      <c r="Q866" s="666">
        <v>118.5</v>
      </c>
    </row>
    <row r="867" spans="1:17" ht="14.4" customHeight="1" x14ac:dyDescent="0.3">
      <c r="A867" s="661" t="s">
        <v>580</v>
      </c>
      <c r="B867" s="662" t="s">
        <v>8306</v>
      </c>
      <c r="C867" s="662" t="s">
        <v>6953</v>
      </c>
      <c r="D867" s="662" t="s">
        <v>7639</v>
      </c>
      <c r="E867" s="662" t="s">
        <v>7640</v>
      </c>
      <c r="F867" s="665"/>
      <c r="G867" s="665"/>
      <c r="H867" s="665"/>
      <c r="I867" s="665"/>
      <c r="J867" s="665">
        <v>32</v>
      </c>
      <c r="K867" s="665">
        <v>31472.32</v>
      </c>
      <c r="L867" s="665"/>
      <c r="M867" s="665">
        <v>983.51</v>
      </c>
      <c r="N867" s="665">
        <v>18</v>
      </c>
      <c r="O867" s="665">
        <v>17703.18</v>
      </c>
      <c r="P867" s="678"/>
      <c r="Q867" s="666">
        <v>983.51</v>
      </c>
    </row>
    <row r="868" spans="1:17" ht="14.4" customHeight="1" x14ac:dyDescent="0.3">
      <c r="A868" s="661" t="s">
        <v>580</v>
      </c>
      <c r="B868" s="662" t="s">
        <v>8306</v>
      </c>
      <c r="C868" s="662" t="s">
        <v>6953</v>
      </c>
      <c r="D868" s="662" t="s">
        <v>7641</v>
      </c>
      <c r="E868" s="662" t="s">
        <v>7642</v>
      </c>
      <c r="F868" s="665"/>
      <c r="G868" s="665"/>
      <c r="H868" s="665"/>
      <c r="I868" s="665"/>
      <c r="J868" s="665">
        <v>39</v>
      </c>
      <c r="K868" s="665">
        <v>77400.960000000006</v>
      </c>
      <c r="L868" s="665"/>
      <c r="M868" s="665">
        <v>1984.64</v>
      </c>
      <c r="N868" s="665">
        <v>17</v>
      </c>
      <c r="O868" s="665">
        <v>33738.880000000005</v>
      </c>
      <c r="P868" s="678"/>
      <c r="Q868" s="666">
        <v>1984.6400000000003</v>
      </c>
    </row>
    <row r="869" spans="1:17" ht="14.4" customHeight="1" x14ac:dyDescent="0.3">
      <c r="A869" s="661" t="s">
        <v>580</v>
      </c>
      <c r="B869" s="662" t="s">
        <v>8306</v>
      </c>
      <c r="C869" s="662" t="s">
        <v>6953</v>
      </c>
      <c r="D869" s="662" t="s">
        <v>7643</v>
      </c>
      <c r="E869" s="662" t="s">
        <v>7644</v>
      </c>
      <c r="F869" s="665"/>
      <c r="G869" s="665"/>
      <c r="H869" s="665"/>
      <c r="I869" s="665"/>
      <c r="J869" s="665">
        <v>1</v>
      </c>
      <c r="K869" s="665">
        <v>2342.1799999999998</v>
      </c>
      <c r="L869" s="665"/>
      <c r="M869" s="665">
        <v>2342.1799999999998</v>
      </c>
      <c r="N869" s="665">
        <v>1</v>
      </c>
      <c r="O869" s="665">
        <v>2342.1799999999998</v>
      </c>
      <c r="P869" s="678"/>
      <c r="Q869" s="666">
        <v>2342.1799999999998</v>
      </c>
    </row>
    <row r="870" spans="1:17" ht="14.4" customHeight="1" x14ac:dyDescent="0.3">
      <c r="A870" s="661" t="s">
        <v>580</v>
      </c>
      <c r="B870" s="662" t="s">
        <v>8306</v>
      </c>
      <c r="C870" s="662" t="s">
        <v>6953</v>
      </c>
      <c r="D870" s="662" t="s">
        <v>7645</v>
      </c>
      <c r="E870" s="662" t="s">
        <v>7646</v>
      </c>
      <c r="F870" s="665"/>
      <c r="G870" s="665"/>
      <c r="H870" s="665"/>
      <c r="I870" s="665"/>
      <c r="J870" s="665">
        <v>1</v>
      </c>
      <c r="K870" s="665">
        <v>1770.11</v>
      </c>
      <c r="L870" s="665"/>
      <c r="M870" s="665">
        <v>1770.11</v>
      </c>
      <c r="N870" s="665">
        <v>6</v>
      </c>
      <c r="O870" s="665">
        <v>10620.66</v>
      </c>
      <c r="P870" s="678"/>
      <c r="Q870" s="666">
        <v>1770.11</v>
      </c>
    </row>
    <row r="871" spans="1:17" ht="14.4" customHeight="1" x14ac:dyDescent="0.3">
      <c r="A871" s="661" t="s">
        <v>580</v>
      </c>
      <c r="B871" s="662" t="s">
        <v>8306</v>
      </c>
      <c r="C871" s="662" t="s">
        <v>6953</v>
      </c>
      <c r="D871" s="662" t="s">
        <v>7668</v>
      </c>
      <c r="E871" s="662" t="s">
        <v>7669</v>
      </c>
      <c r="F871" s="665">
        <v>1</v>
      </c>
      <c r="G871" s="665">
        <v>9692.07</v>
      </c>
      <c r="H871" s="665">
        <v>1</v>
      </c>
      <c r="I871" s="665">
        <v>9692.07</v>
      </c>
      <c r="J871" s="665"/>
      <c r="K871" s="665"/>
      <c r="L871" s="665"/>
      <c r="M871" s="665"/>
      <c r="N871" s="665"/>
      <c r="O871" s="665"/>
      <c r="P871" s="678"/>
      <c r="Q871" s="666"/>
    </row>
    <row r="872" spans="1:17" ht="14.4" customHeight="1" x14ac:dyDescent="0.3">
      <c r="A872" s="661" t="s">
        <v>580</v>
      </c>
      <c r="B872" s="662" t="s">
        <v>8306</v>
      </c>
      <c r="C872" s="662" t="s">
        <v>6953</v>
      </c>
      <c r="D872" s="662" t="s">
        <v>7681</v>
      </c>
      <c r="E872" s="662" t="s">
        <v>7682</v>
      </c>
      <c r="F872" s="665"/>
      <c r="G872" s="665"/>
      <c r="H872" s="665"/>
      <c r="I872" s="665"/>
      <c r="J872" s="665">
        <v>2</v>
      </c>
      <c r="K872" s="665">
        <v>70472.72</v>
      </c>
      <c r="L872" s="665"/>
      <c r="M872" s="665">
        <v>35236.36</v>
      </c>
      <c r="N872" s="665"/>
      <c r="O872" s="665"/>
      <c r="P872" s="678"/>
      <c r="Q872" s="666"/>
    </row>
    <row r="873" spans="1:17" ht="14.4" customHeight="1" x14ac:dyDescent="0.3">
      <c r="A873" s="661" t="s">
        <v>580</v>
      </c>
      <c r="B873" s="662" t="s">
        <v>8306</v>
      </c>
      <c r="C873" s="662" t="s">
        <v>6953</v>
      </c>
      <c r="D873" s="662" t="s">
        <v>7683</v>
      </c>
      <c r="E873" s="662" t="s">
        <v>7684</v>
      </c>
      <c r="F873" s="665"/>
      <c r="G873" s="665"/>
      <c r="H873" s="665"/>
      <c r="I873" s="665"/>
      <c r="J873" s="665">
        <v>2</v>
      </c>
      <c r="K873" s="665">
        <v>39417.06</v>
      </c>
      <c r="L873" s="665"/>
      <c r="M873" s="665">
        <v>19708.53</v>
      </c>
      <c r="N873" s="665"/>
      <c r="O873" s="665"/>
      <c r="P873" s="678"/>
      <c r="Q873" s="666"/>
    </row>
    <row r="874" spans="1:17" ht="14.4" customHeight="1" x14ac:dyDescent="0.3">
      <c r="A874" s="661" t="s">
        <v>580</v>
      </c>
      <c r="B874" s="662" t="s">
        <v>8306</v>
      </c>
      <c r="C874" s="662" t="s">
        <v>6953</v>
      </c>
      <c r="D874" s="662" t="s">
        <v>7685</v>
      </c>
      <c r="E874" s="662" t="s">
        <v>7686</v>
      </c>
      <c r="F874" s="665"/>
      <c r="G874" s="665"/>
      <c r="H874" s="665"/>
      <c r="I874" s="665"/>
      <c r="J874" s="665">
        <v>2</v>
      </c>
      <c r="K874" s="665">
        <v>18682.32</v>
      </c>
      <c r="L874" s="665"/>
      <c r="M874" s="665">
        <v>9341.16</v>
      </c>
      <c r="N874" s="665"/>
      <c r="O874" s="665"/>
      <c r="P874" s="678"/>
      <c r="Q874" s="666"/>
    </row>
    <row r="875" spans="1:17" ht="14.4" customHeight="1" x14ac:dyDescent="0.3">
      <c r="A875" s="661" t="s">
        <v>580</v>
      </c>
      <c r="B875" s="662" t="s">
        <v>8306</v>
      </c>
      <c r="C875" s="662" t="s">
        <v>6953</v>
      </c>
      <c r="D875" s="662" t="s">
        <v>7687</v>
      </c>
      <c r="E875" s="662" t="s">
        <v>7688</v>
      </c>
      <c r="F875" s="665"/>
      <c r="G875" s="665"/>
      <c r="H875" s="665"/>
      <c r="I875" s="665"/>
      <c r="J875" s="665">
        <v>2</v>
      </c>
      <c r="K875" s="665">
        <v>12455.02</v>
      </c>
      <c r="L875" s="665"/>
      <c r="M875" s="665">
        <v>6227.51</v>
      </c>
      <c r="N875" s="665"/>
      <c r="O875" s="665"/>
      <c r="P875" s="678"/>
      <c r="Q875" s="666"/>
    </row>
    <row r="876" spans="1:17" ht="14.4" customHeight="1" x14ac:dyDescent="0.3">
      <c r="A876" s="661" t="s">
        <v>580</v>
      </c>
      <c r="B876" s="662" t="s">
        <v>8306</v>
      </c>
      <c r="C876" s="662" t="s">
        <v>6953</v>
      </c>
      <c r="D876" s="662" t="s">
        <v>7704</v>
      </c>
      <c r="E876" s="662" t="s">
        <v>7705</v>
      </c>
      <c r="F876" s="665">
        <v>1</v>
      </c>
      <c r="G876" s="665">
        <v>1588</v>
      </c>
      <c r="H876" s="665">
        <v>1</v>
      </c>
      <c r="I876" s="665">
        <v>1588</v>
      </c>
      <c r="J876" s="665">
        <v>2</v>
      </c>
      <c r="K876" s="665">
        <v>3176</v>
      </c>
      <c r="L876" s="665">
        <v>2</v>
      </c>
      <c r="M876" s="665">
        <v>1588</v>
      </c>
      <c r="N876" s="665"/>
      <c r="O876" s="665"/>
      <c r="P876" s="678"/>
      <c r="Q876" s="666"/>
    </row>
    <row r="877" spans="1:17" ht="14.4" customHeight="1" x14ac:dyDescent="0.3">
      <c r="A877" s="661" t="s">
        <v>580</v>
      </c>
      <c r="B877" s="662" t="s">
        <v>8306</v>
      </c>
      <c r="C877" s="662" t="s">
        <v>6953</v>
      </c>
      <c r="D877" s="662" t="s">
        <v>7706</v>
      </c>
      <c r="E877" s="662" t="s">
        <v>7707</v>
      </c>
      <c r="F877" s="665">
        <v>2</v>
      </c>
      <c r="G877" s="665">
        <v>5008</v>
      </c>
      <c r="H877" s="665">
        <v>1</v>
      </c>
      <c r="I877" s="665">
        <v>2504</v>
      </c>
      <c r="J877" s="665">
        <v>2</v>
      </c>
      <c r="K877" s="665">
        <v>5008</v>
      </c>
      <c r="L877" s="665">
        <v>1</v>
      </c>
      <c r="M877" s="665">
        <v>2504</v>
      </c>
      <c r="N877" s="665">
        <v>2</v>
      </c>
      <c r="O877" s="665">
        <v>5008</v>
      </c>
      <c r="P877" s="678">
        <v>1</v>
      </c>
      <c r="Q877" s="666">
        <v>2504</v>
      </c>
    </row>
    <row r="878" spans="1:17" ht="14.4" customHeight="1" x14ac:dyDescent="0.3">
      <c r="A878" s="661" t="s">
        <v>580</v>
      </c>
      <c r="B878" s="662" t="s">
        <v>8306</v>
      </c>
      <c r="C878" s="662" t="s">
        <v>6953</v>
      </c>
      <c r="D878" s="662" t="s">
        <v>7766</v>
      </c>
      <c r="E878" s="662" t="s">
        <v>7767</v>
      </c>
      <c r="F878" s="665"/>
      <c r="G878" s="665"/>
      <c r="H878" s="665"/>
      <c r="I878" s="665"/>
      <c r="J878" s="665">
        <v>2</v>
      </c>
      <c r="K878" s="665">
        <v>23214.54</v>
      </c>
      <c r="L878" s="665"/>
      <c r="M878" s="665">
        <v>11607.27</v>
      </c>
      <c r="N878" s="665">
        <v>1</v>
      </c>
      <c r="O878" s="665">
        <v>11607.27</v>
      </c>
      <c r="P878" s="678"/>
      <c r="Q878" s="666">
        <v>11607.27</v>
      </c>
    </row>
    <row r="879" spans="1:17" ht="14.4" customHeight="1" x14ac:dyDescent="0.3">
      <c r="A879" s="661" t="s">
        <v>580</v>
      </c>
      <c r="B879" s="662" t="s">
        <v>8306</v>
      </c>
      <c r="C879" s="662" t="s">
        <v>6953</v>
      </c>
      <c r="D879" s="662" t="s">
        <v>7768</v>
      </c>
      <c r="E879" s="662" t="s">
        <v>7769</v>
      </c>
      <c r="F879" s="665"/>
      <c r="G879" s="665"/>
      <c r="H879" s="665"/>
      <c r="I879" s="665"/>
      <c r="J879" s="665">
        <v>1</v>
      </c>
      <c r="K879" s="665">
        <v>11607.27</v>
      </c>
      <c r="L879" s="665"/>
      <c r="M879" s="665">
        <v>11607.27</v>
      </c>
      <c r="N879" s="665">
        <v>1</v>
      </c>
      <c r="O879" s="665">
        <v>11607.27</v>
      </c>
      <c r="P879" s="678"/>
      <c r="Q879" s="666">
        <v>11607.27</v>
      </c>
    </row>
    <row r="880" spans="1:17" ht="14.4" customHeight="1" x14ac:dyDescent="0.3">
      <c r="A880" s="661" t="s">
        <v>580</v>
      </c>
      <c r="B880" s="662" t="s">
        <v>8306</v>
      </c>
      <c r="C880" s="662" t="s">
        <v>6953</v>
      </c>
      <c r="D880" s="662" t="s">
        <v>7783</v>
      </c>
      <c r="E880" s="662" t="s">
        <v>7784</v>
      </c>
      <c r="F880" s="665">
        <v>18</v>
      </c>
      <c r="G880" s="665">
        <v>34344</v>
      </c>
      <c r="H880" s="665">
        <v>1</v>
      </c>
      <c r="I880" s="665">
        <v>1908</v>
      </c>
      <c r="J880" s="665">
        <v>18</v>
      </c>
      <c r="K880" s="665">
        <v>34344</v>
      </c>
      <c r="L880" s="665">
        <v>1</v>
      </c>
      <c r="M880" s="665">
        <v>1908</v>
      </c>
      <c r="N880" s="665">
        <v>11</v>
      </c>
      <c r="O880" s="665">
        <v>20988</v>
      </c>
      <c r="P880" s="678">
        <v>0.61111111111111116</v>
      </c>
      <c r="Q880" s="666">
        <v>1908</v>
      </c>
    </row>
    <row r="881" spans="1:17" ht="14.4" customHeight="1" x14ac:dyDescent="0.3">
      <c r="A881" s="661" t="s">
        <v>580</v>
      </c>
      <c r="B881" s="662" t="s">
        <v>8306</v>
      </c>
      <c r="C881" s="662" t="s">
        <v>6953</v>
      </c>
      <c r="D881" s="662" t="s">
        <v>7875</v>
      </c>
      <c r="E881" s="662" t="s">
        <v>7876</v>
      </c>
      <c r="F881" s="665"/>
      <c r="G881" s="665"/>
      <c r="H881" s="665"/>
      <c r="I881" s="665"/>
      <c r="J881" s="665"/>
      <c r="K881" s="665"/>
      <c r="L881" s="665"/>
      <c r="M881" s="665"/>
      <c r="N881" s="665">
        <v>2</v>
      </c>
      <c r="O881" s="665">
        <v>559.64</v>
      </c>
      <c r="P881" s="678"/>
      <c r="Q881" s="666">
        <v>279.82</v>
      </c>
    </row>
    <row r="882" spans="1:17" ht="14.4" customHeight="1" x14ac:dyDescent="0.3">
      <c r="A882" s="661" t="s">
        <v>580</v>
      </c>
      <c r="B882" s="662" t="s">
        <v>8306</v>
      </c>
      <c r="C882" s="662" t="s">
        <v>6968</v>
      </c>
      <c r="D882" s="662" t="s">
        <v>7000</v>
      </c>
      <c r="E882" s="662" t="s">
        <v>7001</v>
      </c>
      <c r="F882" s="665">
        <v>6</v>
      </c>
      <c r="G882" s="665">
        <v>1392</v>
      </c>
      <c r="H882" s="665">
        <v>1</v>
      </c>
      <c r="I882" s="665">
        <v>232</v>
      </c>
      <c r="J882" s="665">
        <v>16</v>
      </c>
      <c r="K882" s="665">
        <v>3728</v>
      </c>
      <c r="L882" s="665">
        <v>2.6781609195402298</v>
      </c>
      <c r="M882" s="665">
        <v>233</v>
      </c>
      <c r="N882" s="665">
        <v>6</v>
      </c>
      <c r="O882" s="665">
        <v>1410</v>
      </c>
      <c r="P882" s="678">
        <v>1.0129310344827587</v>
      </c>
      <c r="Q882" s="666">
        <v>235</v>
      </c>
    </row>
    <row r="883" spans="1:17" ht="14.4" customHeight="1" x14ac:dyDescent="0.3">
      <c r="A883" s="661" t="s">
        <v>580</v>
      </c>
      <c r="B883" s="662" t="s">
        <v>8306</v>
      </c>
      <c r="C883" s="662" t="s">
        <v>6968</v>
      </c>
      <c r="D883" s="662" t="s">
        <v>8124</v>
      </c>
      <c r="E883" s="662" t="s">
        <v>8125</v>
      </c>
      <c r="F883" s="665">
        <v>0</v>
      </c>
      <c r="G883" s="665">
        <v>0</v>
      </c>
      <c r="H883" s="665"/>
      <c r="I883" s="665"/>
      <c r="J883" s="665">
        <v>0</v>
      </c>
      <c r="K883" s="665">
        <v>0</v>
      </c>
      <c r="L883" s="665"/>
      <c r="M883" s="665"/>
      <c r="N883" s="665">
        <v>0</v>
      </c>
      <c r="O883" s="665">
        <v>0</v>
      </c>
      <c r="P883" s="678"/>
      <c r="Q883" s="666"/>
    </row>
    <row r="884" spans="1:17" ht="14.4" customHeight="1" x14ac:dyDescent="0.3">
      <c r="A884" s="661" t="s">
        <v>580</v>
      </c>
      <c r="B884" s="662" t="s">
        <v>8306</v>
      </c>
      <c r="C884" s="662" t="s">
        <v>6968</v>
      </c>
      <c r="D884" s="662" t="s">
        <v>8126</v>
      </c>
      <c r="E884" s="662" t="s">
        <v>8127</v>
      </c>
      <c r="F884" s="665">
        <v>684</v>
      </c>
      <c r="G884" s="665">
        <v>0</v>
      </c>
      <c r="H884" s="665"/>
      <c r="I884" s="665">
        <v>0</v>
      </c>
      <c r="J884" s="665">
        <v>841</v>
      </c>
      <c r="K884" s="665">
        <v>0</v>
      </c>
      <c r="L884" s="665"/>
      <c r="M884" s="665">
        <v>0</v>
      </c>
      <c r="N884" s="665">
        <v>885</v>
      </c>
      <c r="O884" s="665">
        <v>0</v>
      </c>
      <c r="P884" s="678"/>
      <c r="Q884" s="666">
        <v>0</v>
      </c>
    </row>
    <row r="885" spans="1:17" ht="14.4" customHeight="1" x14ac:dyDescent="0.3">
      <c r="A885" s="661" t="s">
        <v>580</v>
      </c>
      <c r="B885" s="662" t="s">
        <v>8306</v>
      </c>
      <c r="C885" s="662" t="s">
        <v>6968</v>
      </c>
      <c r="D885" s="662" t="s">
        <v>8128</v>
      </c>
      <c r="E885" s="662" t="s">
        <v>8129</v>
      </c>
      <c r="F885" s="665">
        <v>25</v>
      </c>
      <c r="G885" s="665">
        <v>0</v>
      </c>
      <c r="H885" s="665"/>
      <c r="I885" s="665">
        <v>0</v>
      </c>
      <c r="J885" s="665">
        <v>20</v>
      </c>
      <c r="K885" s="665">
        <v>0</v>
      </c>
      <c r="L885" s="665"/>
      <c r="M885" s="665">
        <v>0</v>
      </c>
      <c r="N885" s="665">
        <v>12</v>
      </c>
      <c r="O885" s="665">
        <v>0</v>
      </c>
      <c r="P885" s="678"/>
      <c r="Q885" s="666">
        <v>0</v>
      </c>
    </row>
    <row r="886" spans="1:17" ht="14.4" customHeight="1" x14ac:dyDescent="0.3">
      <c r="A886" s="661" t="s">
        <v>580</v>
      </c>
      <c r="B886" s="662" t="s">
        <v>8306</v>
      </c>
      <c r="C886" s="662" t="s">
        <v>6968</v>
      </c>
      <c r="D886" s="662" t="s">
        <v>7020</v>
      </c>
      <c r="E886" s="662" t="s">
        <v>7021</v>
      </c>
      <c r="F886" s="665">
        <v>16</v>
      </c>
      <c r="G886" s="665">
        <v>0</v>
      </c>
      <c r="H886" s="665"/>
      <c r="I886" s="665">
        <v>0</v>
      </c>
      <c r="J886" s="665"/>
      <c r="K886" s="665"/>
      <c r="L886" s="665"/>
      <c r="M886" s="665"/>
      <c r="N886" s="665"/>
      <c r="O886" s="665"/>
      <c r="P886" s="678"/>
      <c r="Q886" s="666"/>
    </row>
    <row r="887" spans="1:17" ht="14.4" customHeight="1" x14ac:dyDescent="0.3">
      <c r="A887" s="661" t="s">
        <v>580</v>
      </c>
      <c r="B887" s="662" t="s">
        <v>8306</v>
      </c>
      <c r="C887" s="662" t="s">
        <v>6968</v>
      </c>
      <c r="D887" s="662" t="s">
        <v>8323</v>
      </c>
      <c r="E887" s="662" t="s">
        <v>8324</v>
      </c>
      <c r="F887" s="665">
        <v>1286</v>
      </c>
      <c r="G887" s="665">
        <v>7041928</v>
      </c>
      <c r="H887" s="665">
        <v>1</v>
      </c>
      <c r="I887" s="665">
        <v>5475.838258164852</v>
      </c>
      <c r="J887" s="665">
        <v>1230</v>
      </c>
      <c r="K887" s="665">
        <v>6691672</v>
      </c>
      <c r="L887" s="665">
        <v>0.95026134888059066</v>
      </c>
      <c r="M887" s="665">
        <v>5440.383739837398</v>
      </c>
      <c r="N887" s="665">
        <v>1235</v>
      </c>
      <c r="O887" s="665">
        <v>6762860</v>
      </c>
      <c r="P887" s="678">
        <v>0.96037051216655434</v>
      </c>
      <c r="Q887" s="666">
        <v>5476</v>
      </c>
    </row>
    <row r="888" spans="1:17" ht="14.4" customHeight="1" x14ac:dyDescent="0.3">
      <c r="A888" s="661" t="s">
        <v>580</v>
      </c>
      <c r="B888" s="662" t="s">
        <v>8306</v>
      </c>
      <c r="C888" s="662" t="s">
        <v>6968</v>
      </c>
      <c r="D888" s="662" t="s">
        <v>7043</v>
      </c>
      <c r="E888" s="662" t="s">
        <v>7044</v>
      </c>
      <c r="F888" s="665">
        <v>3</v>
      </c>
      <c r="G888" s="665">
        <v>0</v>
      </c>
      <c r="H888" s="665"/>
      <c r="I888" s="665">
        <v>0</v>
      </c>
      <c r="J888" s="665">
        <v>3</v>
      </c>
      <c r="K888" s="665">
        <v>0</v>
      </c>
      <c r="L888" s="665"/>
      <c r="M888" s="665">
        <v>0</v>
      </c>
      <c r="N888" s="665">
        <v>2</v>
      </c>
      <c r="O888" s="665">
        <v>0</v>
      </c>
      <c r="P888" s="678"/>
      <c r="Q888" s="666">
        <v>0</v>
      </c>
    </row>
    <row r="889" spans="1:17" ht="14.4" customHeight="1" x14ac:dyDescent="0.3">
      <c r="A889" s="661" t="s">
        <v>580</v>
      </c>
      <c r="B889" s="662" t="s">
        <v>8306</v>
      </c>
      <c r="C889" s="662" t="s">
        <v>6968</v>
      </c>
      <c r="D889" s="662" t="s">
        <v>7047</v>
      </c>
      <c r="E889" s="662" t="s">
        <v>7048</v>
      </c>
      <c r="F889" s="665">
        <v>25</v>
      </c>
      <c r="G889" s="665">
        <v>8600</v>
      </c>
      <c r="H889" s="665">
        <v>1</v>
      </c>
      <c r="I889" s="665">
        <v>344</v>
      </c>
      <c r="J889" s="665">
        <v>25</v>
      </c>
      <c r="K889" s="665">
        <v>8664</v>
      </c>
      <c r="L889" s="665">
        <v>1.0074418604651163</v>
      </c>
      <c r="M889" s="665">
        <v>346.56</v>
      </c>
      <c r="N889" s="665">
        <v>14</v>
      </c>
      <c r="O889" s="665">
        <v>4885</v>
      </c>
      <c r="P889" s="678">
        <v>0.56802325581395352</v>
      </c>
      <c r="Q889" s="666">
        <v>348.92857142857144</v>
      </c>
    </row>
    <row r="890" spans="1:17" ht="14.4" customHeight="1" x14ac:dyDescent="0.3">
      <c r="A890" s="661" t="s">
        <v>8325</v>
      </c>
      <c r="B890" s="662" t="s">
        <v>6941</v>
      </c>
      <c r="C890" s="662" t="s">
        <v>6968</v>
      </c>
      <c r="D890" s="662" t="s">
        <v>6979</v>
      </c>
      <c r="E890" s="662" t="s">
        <v>6980</v>
      </c>
      <c r="F890" s="665"/>
      <c r="G890" s="665"/>
      <c r="H890" s="665"/>
      <c r="I890" s="665"/>
      <c r="J890" s="665">
        <v>1</v>
      </c>
      <c r="K890" s="665">
        <v>35</v>
      </c>
      <c r="L890" s="665"/>
      <c r="M890" s="665">
        <v>35</v>
      </c>
      <c r="N890" s="665"/>
      <c r="O890" s="665"/>
      <c r="P890" s="678"/>
      <c r="Q890" s="666"/>
    </row>
    <row r="891" spans="1:17" ht="14.4" customHeight="1" x14ac:dyDescent="0.3">
      <c r="A891" s="661" t="s">
        <v>8325</v>
      </c>
      <c r="B891" s="662" t="s">
        <v>6941</v>
      </c>
      <c r="C891" s="662" t="s">
        <v>6968</v>
      </c>
      <c r="D891" s="662" t="s">
        <v>7000</v>
      </c>
      <c r="E891" s="662" t="s">
        <v>7001</v>
      </c>
      <c r="F891" s="665"/>
      <c r="G891" s="665"/>
      <c r="H891" s="665"/>
      <c r="I891" s="665"/>
      <c r="J891" s="665">
        <v>1</v>
      </c>
      <c r="K891" s="665">
        <v>234</v>
      </c>
      <c r="L891" s="665"/>
      <c r="M891" s="665">
        <v>234</v>
      </c>
      <c r="N891" s="665">
        <v>2</v>
      </c>
      <c r="O891" s="665">
        <v>470</v>
      </c>
      <c r="P891" s="678"/>
      <c r="Q891" s="666">
        <v>235</v>
      </c>
    </row>
    <row r="892" spans="1:17" ht="14.4" customHeight="1" x14ac:dyDescent="0.3">
      <c r="A892" s="661" t="s">
        <v>8325</v>
      </c>
      <c r="B892" s="662" t="s">
        <v>6941</v>
      </c>
      <c r="C892" s="662" t="s">
        <v>6968</v>
      </c>
      <c r="D892" s="662" t="s">
        <v>7002</v>
      </c>
      <c r="E892" s="662" t="s">
        <v>7003</v>
      </c>
      <c r="F892" s="665"/>
      <c r="G892" s="665"/>
      <c r="H892" s="665"/>
      <c r="I892" s="665"/>
      <c r="J892" s="665">
        <v>2</v>
      </c>
      <c r="K892" s="665">
        <v>234</v>
      </c>
      <c r="L892" s="665"/>
      <c r="M892" s="665">
        <v>117</v>
      </c>
      <c r="N892" s="665">
        <v>1</v>
      </c>
      <c r="O892" s="665">
        <v>118</v>
      </c>
      <c r="P892" s="678"/>
      <c r="Q892" s="666">
        <v>118</v>
      </c>
    </row>
    <row r="893" spans="1:17" ht="14.4" customHeight="1" x14ac:dyDescent="0.3">
      <c r="A893" s="661" t="s">
        <v>8325</v>
      </c>
      <c r="B893" s="662" t="s">
        <v>6941</v>
      </c>
      <c r="C893" s="662" t="s">
        <v>6968</v>
      </c>
      <c r="D893" s="662" t="s">
        <v>7012</v>
      </c>
      <c r="E893" s="662" t="s">
        <v>7013</v>
      </c>
      <c r="F893" s="665"/>
      <c r="G893" s="665"/>
      <c r="H893" s="665"/>
      <c r="I893" s="665"/>
      <c r="J893" s="665">
        <v>2</v>
      </c>
      <c r="K893" s="665">
        <v>311</v>
      </c>
      <c r="L893" s="665"/>
      <c r="M893" s="665">
        <v>155.5</v>
      </c>
      <c r="N893" s="665"/>
      <c r="O893" s="665"/>
      <c r="P893" s="678"/>
      <c r="Q893" s="666"/>
    </row>
    <row r="894" spans="1:17" ht="14.4" customHeight="1" x14ac:dyDescent="0.3">
      <c r="A894" s="661" t="s">
        <v>8325</v>
      </c>
      <c r="B894" s="662" t="s">
        <v>6941</v>
      </c>
      <c r="C894" s="662" t="s">
        <v>6968</v>
      </c>
      <c r="D894" s="662" t="s">
        <v>7016</v>
      </c>
      <c r="E894" s="662" t="s">
        <v>7017</v>
      </c>
      <c r="F894" s="665"/>
      <c r="G894" s="665"/>
      <c r="H894" s="665"/>
      <c r="I894" s="665"/>
      <c r="J894" s="665">
        <v>2</v>
      </c>
      <c r="K894" s="665">
        <v>0</v>
      </c>
      <c r="L894" s="665"/>
      <c r="M894" s="665">
        <v>0</v>
      </c>
      <c r="N894" s="665">
        <v>1</v>
      </c>
      <c r="O894" s="665">
        <v>0</v>
      </c>
      <c r="P894" s="678"/>
      <c r="Q894" s="666">
        <v>0</v>
      </c>
    </row>
    <row r="895" spans="1:17" ht="14.4" customHeight="1" x14ac:dyDescent="0.3">
      <c r="A895" s="661" t="s">
        <v>8325</v>
      </c>
      <c r="B895" s="662" t="s">
        <v>6941</v>
      </c>
      <c r="C895" s="662" t="s">
        <v>6968</v>
      </c>
      <c r="D895" s="662" t="s">
        <v>7026</v>
      </c>
      <c r="E895" s="662" t="s">
        <v>7027</v>
      </c>
      <c r="F895" s="665"/>
      <c r="G895" s="665"/>
      <c r="H895" s="665"/>
      <c r="I895" s="665"/>
      <c r="J895" s="665">
        <v>2</v>
      </c>
      <c r="K895" s="665">
        <v>163</v>
      </c>
      <c r="L895" s="665"/>
      <c r="M895" s="665">
        <v>81.5</v>
      </c>
      <c r="N895" s="665"/>
      <c r="O895" s="665"/>
      <c r="P895" s="678"/>
      <c r="Q895" s="666"/>
    </row>
    <row r="896" spans="1:17" ht="14.4" customHeight="1" x14ac:dyDescent="0.3">
      <c r="A896" s="661" t="s">
        <v>8326</v>
      </c>
      <c r="B896" s="662" t="s">
        <v>6941</v>
      </c>
      <c r="C896" s="662" t="s">
        <v>6968</v>
      </c>
      <c r="D896" s="662" t="s">
        <v>7002</v>
      </c>
      <c r="E896" s="662" t="s">
        <v>7003</v>
      </c>
      <c r="F896" s="665">
        <v>2</v>
      </c>
      <c r="G896" s="665">
        <v>232</v>
      </c>
      <c r="H896" s="665">
        <v>1</v>
      </c>
      <c r="I896" s="665">
        <v>116</v>
      </c>
      <c r="J896" s="665">
        <v>3</v>
      </c>
      <c r="K896" s="665">
        <v>354</v>
      </c>
      <c r="L896" s="665">
        <v>1.5258620689655173</v>
      </c>
      <c r="M896" s="665">
        <v>118</v>
      </c>
      <c r="N896" s="665">
        <v>1</v>
      </c>
      <c r="O896" s="665">
        <v>118</v>
      </c>
      <c r="P896" s="678">
        <v>0.50862068965517238</v>
      </c>
      <c r="Q896" s="666">
        <v>118</v>
      </c>
    </row>
    <row r="897" spans="1:17" ht="14.4" customHeight="1" x14ac:dyDescent="0.3">
      <c r="A897" s="661" t="s">
        <v>8326</v>
      </c>
      <c r="B897" s="662" t="s">
        <v>6941</v>
      </c>
      <c r="C897" s="662" t="s">
        <v>6968</v>
      </c>
      <c r="D897" s="662" t="s">
        <v>7012</v>
      </c>
      <c r="E897" s="662" t="s">
        <v>7013</v>
      </c>
      <c r="F897" s="665">
        <v>1</v>
      </c>
      <c r="G897" s="665">
        <v>155</v>
      </c>
      <c r="H897" s="665">
        <v>1</v>
      </c>
      <c r="I897" s="665">
        <v>155</v>
      </c>
      <c r="J897" s="665">
        <v>1</v>
      </c>
      <c r="K897" s="665">
        <v>156</v>
      </c>
      <c r="L897" s="665">
        <v>1.0064516129032257</v>
      </c>
      <c r="M897" s="665">
        <v>156</v>
      </c>
      <c r="N897" s="665"/>
      <c r="O897" s="665"/>
      <c r="P897" s="678"/>
      <c r="Q897" s="666"/>
    </row>
    <row r="898" spans="1:17" ht="14.4" customHeight="1" x14ac:dyDescent="0.3">
      <c r="A898" s="661" t="s">
        <v>8326</v>
      </c>
      <c r="B898" s="662" t="s">
        <v>6941</v>
      </c>
      <c r="C898" s="662" t="s">
        <v>6968</v>
      </c>
      <c r="D898" s="662" t="s">
        <v>7016</v>
      </c>
      <c r="E898" s="662" t="s">
        <v>7017</v>
      </c>
      <c r="F898" s="665">
        <v>1</v>
      </c>
      <c r="G898" s="665">
        <v>0</v>
      </c>
      <c r="H898" s="665"/>
      <c r="I898" s="665">
        <v>0</v>
      </c>
      <c r="J898" s="665"/>
      <c r="K898" s="665"/>
      <c r="L898" s="665"/>
      <c r="M898" s="665"/>
      <c r="N898" s="665"/>
      <c r="O898" s="665"/>
      <c r="P898" s="678"/>
      <c r="Q898" s="666"/>
    </row>
    <row r="899" spans="1:17" ht="14.4" customHeight="1" x14ac:dyDescent="0.3">
      <c r="A899" s="661" t="s">
        <v>8326</v>
      </c>
      <c r="B899" s="662" t="s">
        <v>6941</v>
      </c>
      <c r="C899" s="662" t="s">
        <v>6968</v>
      </c>
      <c r="D899" s="662" t="s">
        <v>7022</v>
      </c>
      <c r="E899" s="662" t="s">
        <v>7023</v>
      </c>
      <c r="F899" s="665">
        <v>0</v>
      </c>
      <c r="G899" s="665">
        <v>0</v>
      </c>
      <c r="H899" s="665"/>
      <c r="I899" s="665"/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8326</v>
      </c>
      <c r="B900" s="662" t="s">
        <v>6941</v>
      </c>
      <c r="C900" s="662" t="s">
        <v>6968</v>
      </c>
      <c r="D900" s="662" t="s">
        <v>7026</v>
      </c>
      <c r="E900" s="662" t="s">
        <v>7027</v>
      </c>
      <c r="F900" s="665">
        <v>1</v>
      </c>
      <c r="G900" s="665">
        <v>81</v>
      </c>
      <c r="H900" s="665">
        <v>1</v>
      </c>
      <c r="I900" s="665">
        <v>81</v>
      </c>
      <c r="J900" s="665">
        <v>1</v>
      </c>
      <c r="K900" s="665">
        <v>82</v>
      </c>
      <c r="L900" s="665">
        <v>1.0123456790123457</v>
      </c>
      <c r="M900" s="665">
        <v>82</v>
      </c>
      <c r="N900" s="665"/>
      <c r="O900" s="665"/>
      <c r="P900" s="678"/>
      <c r="Q900" s="666"/>
    </row>
    <row r="901" spans="1:17" ht="14.4" customHeight="1" x14ac:dyDescent="0.3">
      <c r="A901" s="661" t="s">
        <v>8327</v>
      </c>
      <c r="B901" s="662" t="s">
        <v>6941</v>
      </c>
      <c r="C901" s="662" t="s">
        <v>6968</v>
      </c>
      <c r="D901" s="662" t="s">
        <v>6979</v>
      </c>
      <c r="E901" s="662" t="s">
        <v>6980</v>
      </c>
      <c r="F901" s="665"/>
      <c r="G901" s="665"/>
      <c r="H901" s="665"/>
      <c r="I901" s="665"/>
      <c r="J901" s="665">
        <v>1</v>
      </c>
      <c r="K901" s="665">
        <v>35</v>
      </c>
      <c r="L901" s="665"/>
      <c r="M901" s="665">
        <v>35</v>
      </c>
      <c r="N901" s="665"/>
      <c r="O901" s="665"/>
      <c r="P901" s="678"/>
      <c r="Q901" s="666"/>
    </row>
    <row r="902" spans="1:17" ht="14.4" customHeight="1" x14ac:dyDescent="0.3">
      <c r="A902" s="661" t="s">
        <v>8327</v>
      </c>
      <c r="B902" s="662" t="s">
        <v>6941</v>
      </c>
      <c r="C902" s="662" t="s">
        <v>6968</v>
      </c>
      <c r="D902" s="662" t="s">
        <v>7000</v>
      </c>
      <c r="E902" s="662" t="s">
        <v>7001</v>
      </c>
      <c r="F902" s="665">
        <v>5</v>
      </c>
      <c r="G902" s="665">
        <v>1160</v>
      </c>
      <c r="H902" s="665">
        <v>1</v>
      </c>
      <c r="I902" s="665">
        <v>232</v>
      </c>
      <c r="J902" s="665">
        <v>12</v>
      </c>
      <c r="K902" s="665">
        <v>2792</v>
      </c>
      <c r="L902" s="665">
        <v>2.4068965517241381</v>
      </c>
      <c r="M902" s="665">
        <v>232.66666666666666</v>
      </c>
      <c r="N902" s="665">
        <v>6</v>
      </c>
      <c r="O902" s="665">
        <v>1410</v>
      </c>
      <c r="P902" s="678">
        <v>1.2155172413793103</v>
      </c>
      <c r="Q902" s="666">
        <v>235</v>
      </c>
    </row>
    <row r="903" spans="1:17" ht="14.4" customHeight="1" x14ac:dyDescent="0.3">
      <c r="A903" s="661" t="s">
        <v>8327</v>
      </c>
      <c r="B903" s="662" t="s">
        <v>6941</v>
      </c>
      <c r="C903" s="662" t="s">
        <v>6968</v>
      </c>
      <c r="D903" s="662" t="s">
        <v>7002</v>
      </c>
      <c r="E903" s="662" t="s">
        <v>7003</v>
      </c>
      <c r="F903" s="665">
        <v>4</v>
      </c>
      <c r="G903" s="665">
        <v>464</v>
      </c>
      <c r="H903" s="665">
        <v>1</v>
      </c>
      <c r="I903" s="665">
        <v>116</v>
      </c>
      <c r="J903" s="665">
        <v>4</v>
      </c>
      <c r="K903" s="665">
        <v>468</v>
      </c>
      <c r="L903" s="665">
        <v>1.0086206896551724</v>
      </c>
      <c r="M903" s="665">
        <v>117</v>
      </c>
      <c r="N903" s="665">
        <v>7</v>
      </c>
      <c r="O903" s="665">
        <v>826</v>
      </c>
      <c r="P903" s="678">
        <v>1.7801724137931034</v>
      </c>
      <c r="Q903" s="666">
        <v>118</v>
      </c>
    </row>
    <row r="904" spans="1:17" ht="14.4" customHeight="1" x14ac:dyDescent="0.3">
      <c r="A904" s="661" t="s">
        <v>8327</v>
      </c>
      <c r="B904" s="662" t="s">
        <v>6941</v>
      </c>
      <c r="C904" s="662" t="s">
        <v>6968</v>
      </c>
      <c r="D904" s="662" t="s">
        <v>7012</v>
      </c>
      <c r="E904" s="662" t="s">
        <v>7013</v>
      </c>
      <c r="F904" s="665">
        <v>2</v>
      </c>
      <c r="G904" s="665">
        <v>310</v>
      </c>
      <c r="H904" s="665">
        <v>1</v>
      </c>
      <c r="I904" s="665">
        <v>155</v>
      </c>
      <c r="J904" s="665">
        <v>8</v>
      </c>
      <c r="K904" s="665">
        <v>1242</v>
      </c>
      <c r="L904" s="665">
        <v>4.0064516129032262</v>
      </c>
      <c r="M904" s="665">
        <v>155.25</v>
      </c>
      <c r="N904" s="665">
        <v>1</v>
      </c>
      <c r="O904" s="665">
        <v>157</v>
      </c>
      <c r="P904" s="678">
        <v>0.50645161290322582</v>
      </c>
      <c r="Q904" s="666">
        <v>157</v>
      </c>
    </row>
    <row r="905" spans="1:17" ht="14.4" customHeight="1" x14ac:dyDescent="0.3">
      <c r="A905" s="661" t="s">
        <v>8327</v>
      </c>
      <c r="B905" s="662" t="s">
        <v>6941</v>
      </c>
      <c r="C905" s="662" t="s">
        <v>6968</v>
      </c>
      <c r="D905" s="662" t="s">
        <v>7016</v>
      </c>
      <c r="E905" s="662" t="s">
        <v>7017</v>
      </c>
      <c r="F905" s="665">
        <v>1</v>
      </c>
      <c r="G905" s="665">
        <v>0</v>
      </c>
      <c r="H905" s="665"/>
      <c r="I905" s="665">
        <v>0</v>
      </c>
      <c r="J905" s="665">
        <v>1</v>
      </c>
      <c r="K905" s="665">
        <v>0</v>
      </c>
      <c r="L905" s="665"/>
      <c r="M905" s="665">
        <v>0</v>
      </c>
      <c r="N905" s="665">
        <v>1</v>
      </c>
      <c r="O905" s="665">
        <v>0</v>
      </c>
      <c r="P905" s="678"/>
      <c r="Q905" s="666">
        <v>0</v>
      </c>
    </row>
    <row r="906" spans="1:17" ht="14.4" customHeight="1" x14ac:dyDescent="0.3">
      <c r="A906" s="661" t="s">
        <v>8327</v>
      </c>
      <c r="B906" s="662" t="s">
        <v>6941</v>
      </c>
      <c r="C906" s="662" t="s">
        <v>6968</v>
      </c>
      <c r="D906" s="662" t="s">
        <v>7026</v>
      </c>
      <c r="E906" s="662" t="s">
        <v>7027</v>
      </c>
      <c r="F906" s="665">
        <v>2</v>
      </c>
      <c r="G906" s="665">
        <v>162</v>
      </c>
      <c r="H906" s="665">
        <v>1</v>
      </c>
      <c r="I906" s="665">
        <v>81</v>
      </c>
      <c r="J906" s="665">
        <v>7</v>
      </c>
      <c r="K906" s="665">
        <v>568</v>
      </c>
      <c r="L906" s="665">
        <v>3.5061728395061729</v>
      </c>
      <c r="M906" s="665">
        <v>81.142857142857139</v>
      </c>
      <c r="N906" s="665">
        <v>1</v>
      </c>
      <c r="O906" s="665">
        <v>82</v>
      </c>
      <c r="P906" s="678">
        <v>0.50617283950617287</v>
      </c>
      <c r="Q906" s="666">
        <v>82</v>
      </c>
    </row>
    <row r="907" spans="1:17" ht="14.4" customHeight="1" x14ac:dyDescent="0.3">
      <c r="A907" s="661" t="s">
        <v>8328</v>
      </c>
      <c r="B907" s="662" t="s">
        <v>6941</v>
      </c>
      <c r="C907" s="662" t="s">
        <v>6968</v>
      </c>
      <c r="D907" s="662" t="s">
        <v>6979</v>
      </c>
      <c r="E907" s="662" t="s">
        <v>6980</v>
      </c>
      <c r="F907" s="665">
        <v>1</v>
      </c>
      <c r="G907" s="665">
        <v>34</v>
      </c>
      <c r="H907" s="665">
        <v>1</v>
      </c>
      <c r="I907" s="665">
        <v>34</v>
      </c>
      <c r="J907" s="665">
        <v>3</v>
      </c>
      <c r="K907" s="665">
        <v>105</v>
      </c>
      <c r="L907" s="665">
        <v>3.0882352941176472</v>
      </c>
      <c r="M907" s="665">
        <v>35</v>
      </c>
      <c r="N907" s="665">
        <v>2</v>
      </c>
      <c r="O907" s="665">
        <v>70</v>
      </c>
      <c r="P907" s="678">
        <v>2.0588235294117645</v>
      </c>
      <c r="Q907" s="666">
        <v>35</v>
      </c>
    </row>
    <row r="908" spans="1:17" ht="14.4" customHeight="1" x14ac:dyDescent="0.3">
      <c r="A908" s="661" t="s">
        <v>8328</v>
      </c>
      <c r="B908" s="662" t="s">
        <v>6941</v>
      </c>
      <c r="C908" s="662" t="s">
        <v>6968</v>
      </c>
      <c r="D908" s="662" t="s">
        <v>7000</v>
      </c>
      <c r="E908" s="662" t="s">
        <v>7001</v>
      </c>
      <c r="F908" s="665">
        <v>18</v>
      </c>
      <c r="G908" s="665">
        <v>4176</v>
      </c>
      <c r="H908" s="665">
        <v>1</v>
      </c>
      <c r="I908" s="665">
        <v>232</v>
      </c>
      <c r="J908" s="665">
        <v>20</v>
      </c>
      <c r="K908" s="665">
        <v>4668</v>
      </c>
      <c r="L908" s="665">
        <v>1.117816091954023</v>
      </c>
      <c r="M908" s="665">
        <v>233.4</v>
      </c>
      <c r="N908" s="665">
        <v>25</v>
      </c>
      <c r="O908" s="665">
        <v>5875</v>
      </c>
      <c r="P908" s="678">
        <v>1.4068486590038314</v>
      </c>
      <c r="Q908" s="666">
        <v>235</v>
      </c>
    </row>
    <row r="909" spans="1:17" ht="14.4" customHeight="1" x14ac:dyDescent="0.3">
      <c r="A909" s="661" t="s">
        <v>8328</v>
      </c>
      <c r="B909" s="662" t="s">
        <v>6941</v>
      </c>
      <c r="C909" s="662" t="s">
        <v>6968</v>
      </c>
      <c r="D909" s="662" t="s">
        <v>7002</v>
      </c>
      <c r="E909" s="662" t="s">
        <v>7003</v>
      </c>
      <c r="F909" s="665">
        <v>8</v>
      </c>
      <c r="G909" s="665">
        <v>928</v>
      </c>
      <c r="H909" s="665">
        <v>1</v>
      </c>
      <c r="I909" s="665">
        <v>116</v>
      </c>
      <c r="J909" s="665">
        <v>7</v>
      </c>
      <c r="K909" s="665">
        <v>824</v>
      </c>
      <c r="L909" s="665">
        <v>0.88793103448275867</v>
      </c>
      <c r="M909" s="665">
        <v>117.71428571428571</v>
      </c>
      <c r="N909" s="665">
        <v>8</v>
      </c>
      <c r="O909" s="665">
        <v>944</v>
      </c>
      <c r="P909" s="678">
        <v>1.0172413793103448</v>
      </c>
      <c r="Q909" s="666">
        <v>118</v>
      </c>
    </row>
    <row r="910" spans="1:17" ht="14.4" customHeight="1" x14ac:dyDescent="0.3">
      <c r="A910" s="661" t="s">
        <v>8328</v>
      </c>
      <c r="B910" s="662" t="s">
        <v>6941</v>
      </c>
      <c r="C910" s="662" t="s">
        <v>6968</v>
      </c>
      <c r="D910" s="662" t="s">
        <v>7012</v>
      </c>
      <c r="E910" s="662" t="s">
        <v>7013</v>
      </c>
      <c r="F910" s="665">
        <v>9</v>
      </c>
      <c r="G910" s="665">
        <v>1395</v>
      </c>
      <c r="H910" s="665">
        <v>1</v>
      </c>
      <c r="I910" s="665">
        <v>155</v>
      </c>
      <c r="J910" s="665">
        <v>8</v>
      </c>
      <c r="K910" s="665">
        <v>1248</v>
      </c>
      <c r="L910" s="665">
        <v>0.89462365591397852</v>
      </c>
      <c r="M910" s="665">
        <v>156</v>
      </c>
      <c r="N910" s="665">
        <v>8</v>
      </c>
      <c r="O910" s="665">
        <v>1256</v>
      </c>
      <c r="P910" s="678">
        <v>0.90035842293906809</v>
      </c>
      <c r="Q910" s="666">
        <v>157</v>
      </c>
    </row>
    <row r="911" spans="1:17" ht="14.4" customHeight="1" x14ac:dyDescent="0.3">
      <c r="A911" s="661" t="s">
        <v>8328</v>
      </c>
      <c r="B911" s="662" t="s">
        <v>6941</v>
      </c>
      <c r="C911" s="662" t="s">
        <v>6968</v>
      </c>
      <c r="D911" s="662" t="s">
        <v>7016</v>
      </c>
      <c r="E911" s="662" t="s">
        <v>7017</v>
      </c>
      <c r="F911" s="665"/>
      <c r="G911" s="665"/>
      <c r="H911" s="665"/>
      <c r="I911" s="665"/>
      <c r="J911" s="665">
        <v>1</v>
      </c>
      <c r="K911" s="665">
        <v>0</v>
      </c>
      <c r="L911" s="665"/>
      <c r="M911" s="665">
        <v>0</v>
      </c>
      <c r="N911" s="665">
        <v>6</v>
      </c>
      <c r="O911" s="665">
        <v>100</v>
      </c>
      <c r="P911" s="678"/>
      <c r="Q911" s="666">
        <v>16.666666666666668</v>
      </c>
    </row>
    <row r="912" spans="1:17" ht="14.4" customHeight="1" x14ac:dyDescent="0.3">
      <c r="A912" s="661" t="s">
        <v>8328</v>
      </c>
      <c r="B912" s="662" t="s">
        <v>6941</v>
      </c>
      <c r="C912" s="662" t="s">
        <v>6968</v>
      </c>
      <c r="D912" s="662" t="s">
        <v>7022</v>
      </c>
      <c r="E912" s="662" t="s">
        <v>7023</v>
      </c>
      <c r="F912" s="665">
        <v>1</v>
      </c>
      <c r="G912" s="665">
        <v>0</v>
      </c>
      <c r="H912" s="665"/>
      <c r="I912" s="665">
        <v>0</v>
      </c>
      <c r="J912" s="665"/>
      <c r="K912" s="665"/>
      <c r="L912" s="665"/>
      <c r="M912" s="665"/>
      <c r="N912" s="665"/>
      <c r="O912" s="665"/>
      <c r="P912" s="678"/>
      <c r="Q912" s="666"/>
    </row>
    <row r="913" spans="1:17" ht="14.4" customHeight="1" x14ac:dyDescent="0.3">
      <c r="A913" s="661" t="s">
        <v>8328</v>
      </c>
      <c r="B913" s="662" t="s">
        <v>6941</v>
      </c>
      <c r="C913" s="662" t="s">
        <v>6968</v>
      </c>
      <c r="D913" s="662" t="s">
        <v>7026</v>
      </c>
      <c r="E913" s="662" t="s">
        <v>7027</v>
      </c>
      <c r="F913" s="665">
        <v>11</v>
      </c>
      <c r="G913" s="665">
        <v>891</v>
      </c>
      <c r="H913" s="665">
        <v>1</v>
      </c>
      <c r="I913" s="665">
        <v>81</v>
      </c>
      <c r="J913" s="665">
        <v>7</v>
      </c>
      <c r="K913" s="665">
        <v>574</v>
      </c>
      <c r="L913" s="665">
        <v>0.64421997755331084</v>
      </c>
      <c r="M913" s="665">
        <v>82</v>
      </c>
      <c r="N913" s="665">
        <v>8</v>
      </c>
      <c r="O913" s="665">
        <v>656</v>
      </c>
      <c r="P913" s="678">
        <v>0.73625140291806956</v>
      </c>
      <c r="Q913" s="666">
        <v>82</v>
      </c>
    </row>
    <row r="914" spans="1:17" ht="14.4" customHeight="1" x14ac:dyDescent="0.3">
      <c r="A914" s="661" t="s">
        <v>8328</v>
      </c>
      <c r="B914" s="662" t="s">
        <v>6941</v>
      </c>
      <c r="C914" s="662" t="s">
        <v>6968</v>
      </c>
      <c r="D914" s="662" t="s">
        <v>7069</v>
      </c>
      <c r="E914" s="662" t="s">
        <v>7070</v>
      </c>
      <c r="F914" s="665">
        <v>2</v>
      </c>
      <c r="G914" s="665">
        <v>160</v>
      </c>
      <c r="H914" s="665">
        <v>1</v>
      </c>
      <c r="I914" s="665">
        <v>80</v>
      </c>
      <c r="J914" s="665"/>
      <c r="K914" s="665"/>
      <c r="L914" s="665"/>
      <c r="M914" s="665"/>
      <c r="N914" s="665"/>
      <c r="O914" s="665"/>
      <c r="P914" s="678"/>
      <c r="Q914" s="666"/>
    </row>
    <row r="915" spans="1:17" ht="14.4" customHeight="1" x14ac:dyDescent="0.3">
      <c r="A915" s="661" t="s">
        <v>8329</v>
      </c>
      <c r="B915" s="662" t="s">
        <v>6941</v>
      </c>
      <c r="C915" s="662" t="s">
        <v>6968</v>
      </c>
      <c r="D915" s="662" t="s">
        <v>7000</v>
      </c>
      <c r="E915" s="662" t="s">
        <v>7001</v>
      </c>
      <c r="F915" s="665"/>
      <c r="G915" s="665"/>
      <c r="H915" s="665"/>
      <c r="I915" s="665"/>
      <c r="J915" s="665">
        <v>2</v>
      </c>
      <c r="K915" s="665">
        <v>468</v>
      </c>
      <c r="L915" s="665"/>
      <c r="M915" s="665">
        <v>234</v>
      </c>
      <c r="N915" s="665">
        <v>1</v>
      </c>
      <c r="O915" s="665">
        <v>235</v>
      </c>
      <c r="P915" s="678"/>
      <c r="Q915" s="666">
        <v>235</v>
      </c>
    </row>
    <row r="916" spans="1:17" ht="14.4" customHeight="1" x14ac:dyDescent="0.3">
      <c r="A916" s="661" t="s">
        <v>8329</v>
      </c>
      <c r="B916" s="662" t="s">
        <v>6941</v>
      </c>
      <c r="C916" s="662" t="s">
        <v>6968</v>
      </c>
      <c r="D916" s="662" t="s">
        <v>7002</v>
      </c>
      <c r="E916" s="662" t="s">
        <v>7003</v>
      </c>
      <c r="F916" s="665"/>
      <c r="G916" s="665"/>
      <c r="H916" s="665"/>
      <c r="I916" s="665"/>
      <c r="J916" s="665"/>
      <c r="K916" s="665"/>
      <c r="L916" s="665"/>
      <c r="M916" s="665"/>
      <c r="N916" s="665">
        <v>1</v>
      </c>
      <c r="O916" s="665">
        <v>118</v>
      </c>
      <c r="P916" s="678"/>
      <c r="Q916" s="666">
        <v>118</v>
      </c>
    </row>
    <row r="917" spans="1:17" ht="14.4" customHeight="1" x14ac:dyDescent="0.3">
      <c r="A917" s="661" t="s">
        <v>8329</v>
      </c>
      <c r="B917" s="662" t="s">
        <v>6941</v>
      </c>
      <c r="C917" s="662" t="s">
        <v>6968</v>
      </c>
      <c r="D917" s="662" t="s">
        <v>7016</v>
      </c>
      <c r="E917" s="662" t="s">
        <v>7017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33.33</v>
      </c>
      <c r="P917" s="678"/>
      <c r="Q917" s="666">
        <v>33.33</v>
      </c>
    </row>
    <row r="918" spans="1:17" ht="14.4" customHeight="1" x14ac:dyDescent="0.3">
      <c r="A918" s="661" t="s">
        <v>8330</v>
      </c>
      <c r="B918" s="662" t="s">
        <v>6941</v>
      </c>
      <c r="C918" s="662" t="s">
        <v>6968</v>
      </c>
      <c r="D918" s="662" t="s">
        <v>6979</v>
      </c>
      <c r="E918" s="662" t="s">
        <v>6980</v>
      </c>
      <c r="F918" s="665">
        <v>1</v>
      </c>
      <c r="G918" s="665">
        <v>34</v>
      </c>
      <c r="H918" s="665">
        <v>1</v>
      </c>
      <c r="I918" s="665">
        <v>34</v>
      </c>
      <c r="J918" s="665">
        <v>2</v>
      </c>
      <c r="K918" s="665">
        <v>68</v>
      </c>
      <c r="L918" s="665">
        <v>2</v>
      </c>
      <c r="M918" s="665">
        <v>34</v>
      </c>
      <c r="N918" s="665"/>
      <c r="O918" s="665"/>
      <c r="P918" s="678"/>
      <c r="Q918" s="666"/>
    </row>
    <row r="919" spans="1:17" ht="14.4" customHeight="1" x14ac:dyDescent="0.3">
      <c r="A919" s="661" t="s">
        <v>8330</v>
      </c>
      <c r="B919" s="662" t="s">
        <v>6941</v>
      </c>
      <c r="C919" s="662" t="s">
        <v>6968</v>
      </c>
      <c r="D919" s="662" t="s">
        <v>7000</v>
      </c>
      <c r="E919" s="662" t="s">
        <v>7001</v>
      </c>
      <c r="F919" s="665">
        <v>3</v>
      </c>
      <c r="G919" s="665">
        <v>696</v>
      </c>
      <c r="H919" s="665">
        <v>1</v>
      </c>
      <c r="I919" s="665">
        <v>232</v>
      </c>
      <c r="J919" s="665">
        <v>6</v>
      </c>
      <c r="K919" s="665">
        <v>1400</v>
      </c>
      <c r="L919" s="665">
        <v>2.0114942528735633</v>
      </c>
      <c r="M919" s="665">
        <v>233.33333333333334</v>
      </c>
      <c r="N919" s="665">
        <v>3</v>
      </c>
      <c r="O919" s="665">
        <v>705</v>
      </c>
      <c r="P919" s="678">
        <v>1.0129310344827587</v>
      </c>
      <c r="Q919" s="666">
        <v>235</v>
      </c>
    </row>
    <row r="920" spans="1:17" ht="14.4" customHeight="1" x14ac:dyDescent="0.3">
      <c r="A920" s="661" t="s">
        <v>8330</v>
      </c>
      <c r="B920" s="662" t="s">
        <v>6941</v>
      </c>
      <c r="C920" s="662" t="s">
        <v>6968</v>
      </c>
      <c r="D920" s="662" t="s">
        <v>7002</v>
      </c>
      <c r="E920" s="662" t="s">
        <v>7003</v>
      </c>
      <c r="F920" s="665">
        <v>1</v>
      </c>
      <c r="G920" s="665">
        <v>116</v>
      </c>
      <c r="H920" s="665">
        <v>1</v>
      </c>
      <c r="I920" s="665">
        <v>116</v>
      </c>
      <c r="J920" s="665">
        <v>5</v>
      </c>
      <c r="K920" s="665">
        <v>588</v>
      </c>
      <c r="L920" s="665">
        <v>5.068965517241379</v>
      </c>
      <c r="M920" s="665">
        <v>117.6</v>
      </c>
      <c r="N920" s="665">
        <v>9</v>
      </c>
      <c r="O920" s="665">
        <v>1062</v>
      </c>
      <c r="P920" s="678">
        <v>9.1551724137931032</v>
      </c>
      <c r="Q920" s="666">
        <v>118</v>
      </c>
    </row>
    <row r="921" spans="1:17" ht="14.4" customHeight="1" x14ac:dyDescent="0.3">
      <c r="A921" s="661" t="s">
        <v>8330</v>
      </c>
      <c r="B921" s="662" t="s">
        <v>6941</v>
      </c>
      <c r="C921" s="662" t="s">
        <v>6968</v>
      </c>
      <c r="D921" s="662" t="s">
        <v>7012</v>
      </c>
      <c r="E921" s="662" t="s">
        <v>7013</v>
      </c>
      <c r="F921" s="665">
        <v>2</v>
      </c>
      <c r="G921" s="665">
        <v>310</v>
      </c>
      <c r="H921" s="665">
        <v>1</v>
      </c>
      <c r="I921" s="665">
        <v>155</v>
      </c>
      <c r="J921" s="665">
        <v>1</v>
      </c>
      <c r="K921" s="665">
        <v>156</v>
      </c>
      <c r="L921" s="665">
        <v>0.50322580645161286</v>
      </c>
      <c r="M921" s="665">
        <v>156</v>
      </c>
      <c r="N921" s="665">
        <v>1</v>
      </c>
      <c r="O921" s="665">
        <v>157</v>
      </c>
      <c r="P921" s="678">
        <v>0.50645161290322582</v>
      </c>
      <c r="Q921" s="666">
        <v>157</v>
      </c>
    </row>
    <row r="922" spans="1:17" ht="14.4" customHeight="1" x14ac:dyDescent="0.3">
      <c r="A922" s="661" t="s">
        <v>8330</v>
      </c>
      <c r="B922" s="662" t="s">
        <v>6941</v>
      </c>
      <c r="C922" s="662" t="s">
        <v>6968</v>
      </c>
      <c r="D922" s="662" t="s">
        <v>7016</v>
      </c>
      <c r="E922" s="662" t="s">
        <v>7017</v>
      </c>
      <c r="F922" s="665">
        <v>1</v>
      </c>
      <c r="G922" s="665">
        <v>0</v>
      </c>
      <c r="H922" s="665"/>
      <c r="I922" s="665">
        <v>0</v>
      </c>
      <c r="J922" s="665">
        <v>1</v>
      </c>
      <c r="K922" s="665">
        <v>0</v>
      </c>
      <c r="L922" s="665"/>
      <c r="M922" s="665">
        <v>0</v>
      </c>
      <c r="N922" s="665">
        <v>1</v>
      </c>
      <c r="O922" s="665">
        <v>33.33</v>
      </c>
      <c r="P922" s="678"/>
      <c r="Q922" s="666">
        <v>33.33</v>
      </c>
    </row>
    <row r="923" spans="1:17" ht="14.4" customHeight="1" x14ac:dyDescent="0.3">
      <c r="A923" s="661" t="s">
        <v>8330</v>
      </c>
      <c r="B923" s="662" t="s">
        <v>6941</v>
      </c>
      <c r="C923" s="662" t="s">
        <v>6968</v>
      </c>
      <c r="D923" s="662" t="s">
        <v>7022</v>
      </c>
      <c r="E923" s="662" t="s">
        <v>7023</v>
      </c>
      <c r="F923" s="665">
        <v>0</v>
      </c>
      <c r="G923" s="665">
        <v>0</v>
      </c>
      <c r="H923" s="665"/>
      <c r="I923" s="665"/>
      <c r="J923" s="665"/>
      <c r="K923" s="665"/>
      <c r="L923" s="665"/>
      <c r="M923" s="665"/>
      <c r="N923" s="665"/>
      <c r="O923" s="665"/>
      <c r="P923" s="678"/>
      <c r="Q923" s="666"/>
    </row>
    <row r="924" spans="1:17" ht="14.4" customHeight="1" x14ac:dyDescent="0.3">
      <c r="A924" s="661" t="s">
        <v>8330</v>
      </c>
      <c r="B924" s="662" t="s">
        <v>6941</v>
      </c>
      <c r="C924" s="662" t="s">
        <v>6968</v>
      </c>
      <c r="D924" s="662" t="s">
        <v>7026</v>
      </c>
      <c r="E924" s="662" t="s">
        <v>7027</v>
      </c>
      <c r="F924" s="665">
        <v>1</v>
      </c>
      <c r="G924" s="665">
        <v>81</v>
      </c>
      <c r="H924" s="665">
        <v>1</v>
      </c>
      <c r="I924" s="665">
        <v>81</v>
      </c>
      <c r="J924" s="665">
        <v>1</v>
      </c>
      <c r="K924" s="665">
        <v>82</v>
      </c>
      <c r="L924" s="665">
        <v>1.0123456790123457</v>
      </c>
      <c r="M924" s="665">
        <v>82</v>
      </c>
      <c r="N924" s="665">
        <v>2</v>
      </c>
      <c r="O924" s="665">
        <v>164</v>
      </c>
      <c r="P924" s="678">
        <v>2.0246913580246915</v>
      </c>
      <c r="Q924" s="666">
        <v>82</v>
      </c>
    </row>
    <row r="925" spans="1:17" ht="14.4" customHeight="1" x14ac:dyDescent="0.3">
      <c r="A925" s="661" t="s">
        <v>8330</v>
      </c>
      <c r="B925" s="662" t="s">
        <v>6941</v>
      </c>
      <c r="C925" s="662" t="s">
        <v>6968</v>
      </c>
      <c r="D925" s="662" t="s">
        <v>7057</v>
      </c>
      <c r="E925" s="662" t="s">
        <v>7058</v>
      </c>
      <c r="F925" s="665"/>
      <c r="G925" s="665"/>
      <c r="H925" s="665"/>
      <c r="I925" s="665"/>
      <c r="J925" s="665">
        <v>1</v>
      </c>
      <c r="K925" s="665">
        <v>178</v>
      </c>
      <c r="L925" s="665"/>
      <c r="M925" s="665">
        <v>178</v>
      </c>
      <c r="N925" s="665"/>
      <c r="O925" s="665"/>
      <c r="P925" s="678"/>
      <c r="Q925" s="666"/>
    </row>
    <row r="926" spans="1:17" ht="14.4" customHeight="1" x14ac:dyDescent="0.3">
      <c r="A926" s="661" t="s">
        <v>8330</v>
      </c>
      <c r="B926" s="662" t="s">
        <v>6941</v>
      </c>
      <c r="C926" s="662" t="s">
        <v>6968</v>
      </c>
      <c r="D926" s="662" t="s">
        <v>7069</v>
      </c>
      <c r="E926" s="662" t="s">
        <v>7070</v>
      </c>
      <c r="F926" s="665"/>
      <c r="G926" s="665"/>
      <c r="H926" s="665"/>
      <c r="I926" s="665"/>
      <c r="J926" s="665"/>
      <c r="K926" s="665"/>
      <c r="L926" s="665"/>
      <c r="M926" s="665"/>
      <c r="N926" s="665">
        <v>1</v>
      </c>
      <c r="O926" s="665">
        <v>82</v>
      </c>
      <c r="P926" s="678"/>
      <c r="Q926" s="666">
        <v>82</v>
      </c>
    </row>
    <row r="927" spans="1:17" ht="14.4" customHeight="1" x14ac:dyDescent="0.3">
      <c r="A927" s="661" t="s">
        <v>8331</v>
      </c>
      <c r="B927" s="662" t="s">
        <v>6941</v>
      </c>
      <c r="C927" s="662" t="s">
        <v>6968</v>
      </c>
      <c r="D927" s="662" t="s">
        <v>6979</v>
      </c>
      <c r="E927" s="662" t="s">
        <v>6980</v>
      </c>
      <c r="F927" s="665"/>
      <c r="G927" s="665"/>
      <c r="H927" s="665"/>
      <c r="I927" s="665"/>
      <c r="J927" s="665">
        <v>1</v>
      </c>
      <c r="K927" s="665">
        <v>35</v>
      </c>
      <c r="L927" s="665"/>
      <c r="M927" s="665">
        <v>35</v>
      </c>
      <c r="N927" s="665"/>
      <c r="O927" s="665"/>
      <c r="P927" s="678"/>
      <c r="Q927" s="666"/>
    </row>
    <row r="928" spans="1:17" ht="14.4" customHeight="1" x14ac:dyDescent="0.3">
      <c r="A928" s="661" t="s">
        <v>8331</v>
      </c>
      <c r="B928" s="662" t="s">
        <v>6941</v>
      </c>
      <c r="C928" s="662" t="s">
        <v>6968</v>
      </c>
      <c r="D928" s="662" t="s">
        <v>7000</v>
      </c>
      <c r="E928" s="662" t="s">
        <v>7001</v>
      </c>
      <c r="F928" s="665">
        <v>2</v>
      </c>
      <c r="G928" s="665">
        <v>464</v>
      </c>
      <c r="H928" s="665">
        <v>1</v>
      </c>
      <c r="I928" s="665">
        <v>232</v>
      </c>
      <c r="J928" s="665"/>
      <c r="K928" s="665"/>
      <c r="L928" s="665"/>
      <c r="M928" s="665"/>
      <c r="N928" s="665">
        <v>3</v>
      </c>
      <c r="O928" s="665">
        <v>705</v>
      </c>
      <c r="P928" s="678">
        <v>1.5193965517241379</v>
      </c>
      <c r="Q928" s="666">
        <v>235</v>
      </c>
    </row>
    <row r="929" spans="1:17" ht="14.4" customHeight="1" x14ac:dyDescent="0.3">
      <c r="A929" s="661" t="s">
        <v>8331</v>
      </c>
      <c r="B929" s="662" t="s">
        <v>6941</v>
      </c>
      <c r="C929" s="662" t="s">
        <v>6968</v>
      </c>
      <c r="D929" s="662" t="s">
        <v>7002</v>
      </c>
      <c r="E929" s="662" t="s">
        <v>7003</v>
      </c>
      <c r="F929" s="665"/>
      <c r="G929" s="665"/>
      <c r="H929" s="665"/>
      <c r="I929" s="665"/>
      <c r="J929" s="665">
        <v>1</v>
      </c>
      <c r="K929" s="665">
        <v>118</v>
      </c>
      <c r="L929" s="665"/>
      <c r="M929" s="665">
        <v>118</v>
      </c>
      <c r="N929" s="665">
        <v>1</v>
      </c>
      <c r="O929" s="665">
        <v>118</v>
      </c>
      <c r="P929" s="678"/>
      <c r="Q929" s="666">
        <v>118</v>
      </c>
    </row>
    <row r="930" spans="1:17" ht="14.4" customHeight="1" x14ac:dyDescent="0.3">
      <c r="A930" s="661" t="s">
        <v>8331</v>
      </c>
      <c r="B930" s="662" t="s">
        <v>7119</v>
      </c>
      <c r="C930" s="662" t="s">
        <v>6968</v>
      </c>
      <c r="D930" s="662" t="s">
        <v>8132</v>
      </c>
      <c r="E930" s="662" t="s">
        <v>8133</v>
      </c>
      <c r="F930" s="665"/>
      <c r="G930" s="665"/>
      <c r="H930" s="665"/>
      <c r="I930" s="665"/>
      <c r="J930" s="665">
        <v>1</v>
      </c>
      <c r="K930" s="665">
        <v>0</v>
      </c>
      <c r="L930" s="665"/>
      <c r="M930" s="665">
        <v>0</v>
      </c>
      <c r="N930" s="665"/>
      <c r="O930" s="665"/>
      <c r="P930" s="678"/>
      <c r="Q930" s="666"/>
    </row>
    <row r="931" spans="1:17" ht="14.4" customHeight="1" x14ac:dyDescent="0.3">
      <c r="A931" s="661" t="s">
        <v>8331</v>
      </c>
      <c r="B931" s="662" t="s">
        <v>7119</v>
      </c>
      <c r="C931" s="662" t="s">
        <v>6968</v>
      </c>
      <c r="D931" s="662" t="s">
        <v>7156</v>
      </c>
      <c r="E931" s="662" t="s">
        <v>7157</v>
      </c>
      <c r="F931" s="665"/>
      <c r="G931" s="665"/>
      <c r="H931" s="665"/>
      <c r="I931" s="665"/>
      <c r="J931" s="665">
        <v>1</v>
      </c>
      <c r="K931" s="665">
        <v>0</v>
      </c>
      <c r="L931" s="665"/>
      <c r="M931" s="665">
        <v>0</v>
      </c>
      <c r="N931" s="665"/>
      <c r="O931" s="665"/>
      <c r="P931" s="678"/>
      <c r="Q931" s="666"/>
    </row>
    <row r="932" spans="1:17" ht="14.4" customHeight="1" x14ac:dyDescent="0.3">
      <c r="A932" s="661" t="s">
        <v>8331</v>
      </c>
      <c r="B932" s="662" t="s">
        <v>7119</v>
      </c>
      <c r="C932" s="662" t="s">
        <v>6968</v>
      </c>
      <c r="D932" s="662" t="s">
        <v>8152</v>
      </c>
      <c r="E932" s="662" t="s">
        <v>8153</v>
      </c>
      <c r="F932" s="665"/>
      <c r="G932" s="665"/>
      <c r="H932" s="665"/>
      <c r="I932" s="665"/>
      <c r="J932" s="665">
        <v>1</v>
      </c>
      <c r="K932" s="665">
        <v>4674</v>
      </c>
      <c r="L932" s="665"/>
      <c r="M932" s="665">
        <v>4674</v>
      </c>
      <c r="N932" s="665"/>
      <c r="O932" s="665"/>
      <c r="P932" s="678"/>
      <c r="Q932" s="666"/>
    </row>
    <row r="933" spans="1:17" ht="14.4" customHeight="1" x14ac:dyDescent="0.3">
      <c r="A933" s="661" t="s">
        <v>8332</v>
      </c>
      <c r="B933" s="662" t="s">
        <v>6941</v>
      </c>
      <c r="C933" s="662" t="s">
        <v>6968</v>
      </c>
      <c r="D933" s="662" t="s">
        <v>7000</v>
      </c>
      <c r="E933" s="662" t="s">
        <v>7001</v>
      </c>
      <c r="F933" s="665"/>
      <c r="G933" s="665"/>
      <c r="H933" s="665"/>
      <c r="I933" s="665"/>
      <c r="J933" s="665">
        <v>2</v>
      </c>
      <c r="K933" s="665">
        <v>466</v>
      </c>
      <c r="L933" s="665"/>
      <c r="M933" s="665">
        <v>233</v>
      </c>
      <c r="N933" s="665">
        <v>1</v>
      </c>
      <c r="O933" s="665">
        <v>235</v>
      </c>
      <c r="P933" s="678"/>
      <c r="Q933" s="666">
        <v>235</v>
      </c>
    </row>
    <row r="934" spans="1:17" ht="14.4" customHeight="1" x14ac:dyDescent="0.3">
      <c r="A934" s="661" t="s">
        <v>8332</v>
      </c>
      <c r="B934" s="662" t="s">
        <v>6941</v>
      </c>
      <c r="C934" s="662" t="s">
        <v>6968</v>
      </c>
      <c r="D934" s="662" t="s">
        <v>7012</v>
      </c>
      <c r="E934" s="662" t="s">
        <v>7013</v>
      </c>
      <c r="F934" s="665"/>
      <c r="G934" s="665"/>
      <c r="H934" s="665"/>
      <c r="I934" s="665"/>
      <c r="J934" s="665"/>
      <c r="K934" s="665"/>
      <c r="L934" s="665"/>
      <c r="M934" s="665"/>
      <c r="N934" s="665">
        <v>1</v>
      </c>
      <c r="O934" s="665">
        <v>157</v>
      </c>
      <c r="P934" s="678"/>
      <c r="Q934" s="666">
        <v>157</v>
      </c>
    </row>
    <row r="935" spans="1:17" ht="14.4" customHeight="1" x14ac:dyDescent="0.3">
      <c r="A935" s="661" t="s">
        <v>8332</v>
      </c>
      <c r="B935" s="662" t="s">
        <v>6941</v>
      </c>
      <c r="C935" s="662" t="s">
        <v>6968</v>
      </c>
      <c r="D935" s="662" t="s">
        <v>7026</v>
      </c>
      <c r="E935" s="662" t="s">
        <v>7027</v>
      </c>
      <c r="F935" s="665"/>
      <c r="G935" s="665"/>
      <c r="H935" s="665"/>
      <c r="I935" s="665"/>
      <c r="J935" s="665"/>
      <c r="K935" s="665"/>
      <c r="L935" s="665"/>
      <c r="M935" s="665"/>
      <c r="N935" s="665">
        <v>1</v>
      </c>
      <c r="O935" s="665">
        <v>82</v>
      </c>
      <c r="P935" s="678"/>
      <c r="Q935" s="666">
        <v>82</v>
      </c>
    </row>
    <row r="936" spans="1:17" ht="14.4" customHeight="1" x14ac:dyDescent="0.3">
      <c r="A936" s="661" t="s">
        <v>8333</v>
      </c>
      <c r="B936" s="662" t="s">
        <v>6941</v>
      </c>
      <c r="C936" s="662" t="s">
        <v>6968</v>
      </c>
      <c r="D936" s="662" t="s">
        <v>6979</v>
      </c>
      <c r="E936" s="662" t="s">
        <v>6980</v>
      </c>
      <c r="F936" s="665">
        <v>2</v>
      </c>
      <c r="G936" s="665">
        <v>68</v>
      </c>
      <c r="H936" s="665">
        <v>1</v>
      </c>
      <c r="I936" s="665">
        <v>34</v>
      </c>
      <c r="J936" s="665"/>
      <c r="K936" s="665"/>
      <c r="L936" s="665"/>
      <c r="M936" s="665"/>
      <c r="N936" s="665">
        <v>2</v>
      </c>
      <c r="O936" s="665">
        <v>70</v>
      </c>
      <c r="P936" s="678">
        <v>1.0294117647058822</v>
      </c>
      <c r="Q936" s="666">
        <v>35</v>
      </c>
    </row>
    <row r="937" spans="1:17" ht="14.4" customHeight="1" x14ac:dyDescent="0.3">
      <c r="A937" s="661" t="s">
        <v>8333</v>
      </c>
      <c r="B937" s="662" t="s">
        <v>6941</v>
      </c>
      <c r="C937" s="662" t="s">
        <v>6968</v>
      </c>
      <c r="D937" s="662" t="s">
        <v>6983</v>
      </c>
      <c r="E937" s="662" t="s">
        <v>6984</v>
      </c>
      <c r="F937" s="665"/>
      <c r="G937" s="665"/>
      <c r="H937" s="665"/>
      <c r="I937" s="665"/>
      <c r="J937" s="665">
        <v>1</v>
      </c>
      <c r="K937" s="665">
        <v>5</v>
      </c>
      <c r="L937" s="665"/>
      <c r="M937" s="665">
        <v>5</v>
      </c>
      <c r="N937" s="665"/>
      <c r="O937" s="665"/>
      <c r="P937" s="678"/>
      <c r="Q937" s="666"/>
    </row>
    <row r="938" spans="1:17" ht="14.4" customHeight="1" x14ac:dyDescent="0.3">
      <c r="A938" s="661" t="s">
        <v>8333</v>
      </c>
      <c r="B938" s="662" t="s">
        <v>6941</v>
      </c>
      <c r="C938" s="662" t="s">
        <v>6968</v>
      </c>
      <c r="D938" s="662" t="s">
        <v>7000</v>
      </c>
      <c r="E938" s="662" t="s">
        <v>7001</v>
      </c>
      <c r="F938" s="665">
        <v>3</v>
      </c>
      <c r="G938" s="665">
        <v>696</v>
      </c>
      <c r="H938" s="665">
        <v>1</v>
      </c>
      <c r="I938" s="665">
        <v>232</v>
      </c>
      <c r="J938" s="665">
        <v>4</v>
      </c>
      <c r="K938" s="665">
        <v>932</v>
      </c>
      <c r="L938" s="665">
        <v>1.3390804597701149</v>
      </c>
      <c r="M938" s="665">
        <v>233</v>
      </c>
      <c r="N938" s="665">
        <v>5</v>
      </c>
      <c r="O938" s="665">
        <v>1175</v>
      </c>
      <c r="P938" s="678">
        <v>1.6882183908045978</v>
      </c>
      <c r="Q938" s="666">
        <v>235</v>
      </c>
    </row>
    <row r="939" spans="1:17" ht="14.4" customHeight="1" x14ac:dyDescent="0.3">
      <c r="A939" s="661" t="s">
        <v>8333</v>
      </c>
      <c r="B939" s="662" t="s">
        <v>6941</v>
      </c>
      <c r="C939" s="662" t="s">
        <v>6968</v>
      </c>
      <c r="D939" s="662" t="s">
        <v>7002</v>
      </c>
      <c r="E939" s="662" t="s">
        <v>7003</v>
      </c>
      <c r="F939" s="665">
        <v>27</v>
      </c>
      <c r="G939" s="665">
        <v>3132</v>
      </c>
      <c r="H939" s="665">
        <v>1</v>
      </c>
      <c r="I939" s="665">
        <v>116</v>
      </c>
      <c r="J939" s="665">
        <v>38</v>
      </c>
      <c r="K939" s="665">
        <v>4466</v>
      </c>
      <c r="L939" s="665">
        <v>1.4259259259259258</v>
      </c>
      <c r="M939" s="665">
        <v>117.52631578947368</v>
      </c>
      <c r="N939" s="665">
        <v>30</v>
      </c>
      <c r="O939" s="665">
        <v>3540</v>
      </c>
      <c r="P939" s="678">
        <v>1.1302681992337165</v>
      </c>
      <c r="Q939" s="666">
        <v>118</v>
      </c>
    </row>
    <row r="940" spans="1:17" ht="14.4" customHeight="1" x14ac:dyDescent="0.3">
      <c r="A940" s="661" t="s">
        <v>8333</v>
      </c>
      <c r="B940" s="662" t="s">
        <v>6941</v>
      </c>
      <c r="C940" s="662" t="s">
        <v>6968</v>
      </c>
      <c r="D940" s="662" t="s">
        <v>7012</v>
      </c>
      <c r="E940" s="662" t="s">
        <v>7013</v>
      </c>
      <c r="F940" s="665">
        <v>10</v>
      </c>
      <c r="G940" s="665">
        <v>1550</v>
      </c>
      <c r="H940" s="665">
        <v>1</v>
      </c>
      <c r="I940" s="665">
        <v>155</v>
      </c>
      <c r="J940" s="665">
        <v>7</v>
      </c>
      <c r="K940" s="665">
        <v>1091</v>
      </c>
      <c r="L940" s="665">
        <v>0.70387096774193547</v>
      </c>
      <c r="M940" s="665">
        <v>155.85714285714286</v>
      </c>
      <c r="N940" s="665">
        <v>6</v>
      </c>
      <c r="O940" s="665">
        <v>942</v>
      </c>
      <c r="P940" s="678">
        <v>0.60774193548387101</v>
      </c>
      <c r="Q940" s="666">
        <v>157</v>
      </c>
    </row>
    <row r="941" spans="1:17" ht="14.4" customHeight="1" x14ac:dyDescent="0.3">
      <c r="A941" s="661" t="s">
        <v>8333</v>
      </c>
      <c r="B941" s="662" t="s">
        <v>6941</v>
      </c>
      <c r="C941" s="662" t="s">
        <v>6968</v>
      </c>
      <c r="D941" s="662" t="s">
        <v>7016</v>
      </c>
      <c r="E941" s="662" t="s">
        <v>7017</v>
      </c>
      <c r="F941" s="665">
        <v>2</v>
      </c>
      <c r="G941" s="665">
        <v>0</v>
      </c>
      <c r="H941" s="665"/>
      <c r="I941" s="665">
        <v>0</v>
      </c>
      <c r="J941" s="665">
        <v>2</v>
      </c>
      <c r="K941" s="665">
        <v>0</v>
      </c>
      <c r="L941" s="665"/>
      <c r="M941" s="665">
        <v>0</v>
      </c>
      <c r="N941" s="665">
        <v>5</v>
      </c>
      <c r="O941" s="665">
        <v>66.66</v>
      </c>
      <c r="P941" s="678"/>
      <c r="Q941" s="666">
        <v>13.331999999999999</v>
      </c>
    </row>
    <row r="942" spans="1:17" ht="14.4" customHeight="1" x14ac:dyDescent="0.3">
      <c r="A942" s="661" t="s">
        <v>8333</v>
      </c>
      <c r="B942" s="662" t="s">
        <v>6941</v>
      </c>
      <c r="C942" s="662" t="s">
        <v>6968</v>
      </c>
      <c r="D942" s="662" t="s">
        <v>7022</v>
      </c>
      <c r="E942" s="662" t="s">
        <v>7023</v>
      </c>
      <c r="F942" s="665">
        <v>0</v>
      </c>
      <c r="G942" s="665">
        <v>0</v>
      </c>
      <c r="H942" s="665"/>
      <c r="I942" s="665"/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8333</v>
      </c>
      <c r="B943" s="662" t="s">
        <v>6941</v>
      </c>
      <c r="C943" s="662" t="s">
        <v>6968</v>
      </c>
      <c r="D943" s="662" t="s">
        <v>7026</v>
      </c>
      <c r="E943" s="662" t="s">
        <v>7027</v>
      </c>
      <c r="F943" s="665">
        <v>9</v>
      </c>
      <c r="G943" s="665">
        <v>729</v>
      </c>
      <c r="H943" s="665">
        <v>1</v>
      </c>
      <c r="I943" s="665">
        <v>81</v>
      </c>
      <c r="J943" s="665">
        <v>4</v>
      </c>
      <c r="K943" s="665">
        <v>328</v>
      </c>
      <c r="L943" s="665">
        <v>0.44993141289437588</v>
      </c>
      <c r="M943" s="665">
        <v>82</v>
      </c>
      <c r="N943" s="665">
        <v>5</v>
      </c>
      <c r="O943" s="665">
        <v>410</v>
      </c>
      <c r="P943" s="678">
        <v>0.56241426611796985</v>
      </c>
      <c r="Q943" s="666">
        <v>82</v>
      </c>
    </row>
    <row r="944" spans="1:17" ht="14.4" customHeight="1" x14ac:dyDescent="0.3">
      <c r="A944" s="661" t="s">
        <v>8334</v>
      </c>
      <c r="B944" s="662" t="s">
        <v>6941</v>
      </c>
      <c r="C944" s="662" t="s">
        <v>6968</v>
      </c>
      <c r="D944" s="662" t="s">
        <v>7000</v>
      </c>
      <c r="E944" s="662" t="s">
        <v>7001</v>
      </c>
      <c r="F944" s="665">
        <v>3</v>
      </c>
      <c r="G944" s="665">
        <v>696</v>
      </c>
      <c r="H944" s="665">
        <v>1</v>
      </c>
      <c r="I944" s="665">
        <v>232</v>
      </c>
      <c r="J944" s="665">
        <v>13</v>
      </c>
      <c r="K944" s="665">
        <v>3032</v>
      </c>
      <c r="L944" s="665">
        <v>4.3563218390804597</v>
      </c>
      <c r="M944" s="665">
        <v>233.23076923076923</v>
      </c>
      <c r="N944" s="665">
        <v>6</v>
      </c>
      <c r="O944" s="665">
        <v>1410</v>
      </c>
      <c r="P944" s="678">
        <v>2.0258620689655173</v>
      </c>
      <c r="Q944" s="666">
        <v>235</v>
      </c>
    </row>
    <row r="945" spans="1:17" ht="14.4" customHeight="1" x14ac:dyDescent="0.3">
      <c r="A945" s="661" t="s">
        <v>8334</v>
      </c>
      <c r="B945" s="662" t="s">
        <v>6941</v>
      </c>
      <c r="C945" s="662" t="s">
        <v>6968</v>
      </c>
      <c r="D945" s="662" t="s">
        <v>7002</v>
      </c>
      <c r="E945" s="662" t="s">
        <v>7003</v>
      </c>
      <c r="F945" s="665">
        <v>9</v>
      </c>
      <c r="G945" s="665">
        <v>1044</v>
      </c>
      <c r="H945" s="665">
        <v>1</v>
      </c>
      <c r="I945" s="665">
        <v>116</v>
      </c>
      <c r="J945" s="665">
        <v>8</v>
      </c>
      <c r="K945" s="665">
        <v>934</v>
      </c>
      <c r="L945" s="665">
        <v>0.8946360153256705</v>
      </c>
      <c r="M945" s="665">
        <v>116.75</v>
      </c>
      <c r="N945" s="665">
        <v>16</v>
      </c>
      <c r="O945" s="665">
        <v>1888</v>
      </c>
      <c r="P945" s="678">
        <v>1.8084291187739463</v>
      </c>
      <c r="Q945" s="666">
        <v>118</v>
      </c>
    </row>
    <row r="946" spans="1:17" ht="14.4" customHeight="1" x14ac:dyDescent="0.3">
      <c r="A946" s="661" t="s">
        <v>8334</v>
      </c>
      <c r="B946" s="662" t="s">
        <v>6941</v>
      </c>
      <c r="C946" s="662" t="s">
        <v>6968</v>
      </c>
      <c r="D946" s="662" t="s">
        <v>7012</v>
      </c>
      <c r="E946" s="662" t="s">
        <v>7013</v>
      </c>
      <c r="F946" s="665">
        <v>3</v>
      </c>
      <c r="G946" s="665">
        <v>465</v>
      </c>
      <c r="H946" s="665">
        <v>1</v>
      </c>
      <c r="I946" s="665">
        <v>155</v>
      </c>
      <c r="J946" s="665">
        <v>11</v>
      </c>
      <c r="K946" s="665">
        <v>1710</v>
      </c>
      <c r="L946" s="665">
        <v>3.6774193548387095</v>
      </c>
      <c r="M946" s="665">
        <v>155.45454545454547</v>
      </c>
      <c r="N946" s="665">
        <v>3</v>
      </c>
      <c r="O946" s="665">
        <v>471</v>
      </c>
      <c r="P946" s="678">
        <v>1.0129032258064516</v>
      </c>
      <c r="Q946" s="666">
        <v>157</v>
      </c>
    </row>
    <row r="947" spans="1:17" ht="14.4" customHeight="1" x14ac:dyDescent="0.3">
      <c r="A947" s="661" t="s">
        <v>8334</v>
      </c>
      <c r="B947" s="662" t="s">
        <v>6941</v>
      </c>
      <c r="C947" s="662" t="s">
        <v>6968</v>
      </c>
      <c r="D947" s="662" t="s">
        <v>7016</v>
      </c>
      <c r="E947" s="662" t="s">
        <v>7017</v>
      </c>
      <c r="F947" s="665">
        <v>1</v>
      </c>
      <c r="G947" s="665">
        <v>0</v>
      </c>
      <c r="H947" s="665"/>
      <c r="I947" s="665">
        <v>0</v>
      </c>
      <c r="J947" s="665"/>
      <c r="K947" s="665"/>
      <c r="L947" s="665"/>
      <c r="M947" s="665"/>
      <c r="N947" s="665">
        <v>1</v>
      </c>
      <c r="O947" s="665">
        <v>33.33</v>
      </c>
      <c r="P947" s="678"/>
      <c r="Q947" s="666">
        <v>33.33</v>
      </c>
    </row>
    <row r="948" spans="1:17" ht="14.4" customHeight="1" x14ac:dyDescent="0.3">
      <c r="A948" s="661" t="s">
        <v>8334</v>
      </c>
      <c r="B948" s="662" t="s">
        <v>6941</v>
      </c>
      <c r="C948" s="662" t="s">
        <v>6968</v>
      </c>
      <c r="D948" s="662" t="s">
        <v>7026</v>
      </c>
      <c r="E948" s="662" t="s">
        <v>7027</v>
      </c>
      <c r="F948" s="665">
        <v>2</v>
      </c>
      <c r="G948" s="665">
        <v>162</v>
      </c>
      <c r="H948" s="665">
        <v>1</v>
      </c>
      <c r="I948" s="665">
        <v>81</v>
      </c>
      <c r="J948" s="665">
        <v>8</v>
      </c>
      <c r="K948" s="665">
        <v>652</v>
      </c>
      <c r="L948" s="665">
        <v>4.0246913580246915</v>
      </c>
      <c r="M948" s="665">
        <v>81.5</v>
      </c>
      <c r="N948" s="665">
        <v>2</v>
      </c>
      <c r="O948" s="665">
        <v>164</v>
      </c>
      <c r="P948" s="678">
        <v>1.0123456790123457</v>
      </c>
      <c r="Q948" s="666">
        <v>82</v>
      </c>
    </row>
    <row r="949" spans="1:17" ht="14.4" customHeight="1" x14ac:dyDescent="0.3">
      <c r="A949" s="661" t="s">
        <v>8335</v>
      </c>
      <c r="B949" s="662" t="s">
        <v>6941</v>
      </c>
      <c r="C949" s="662" t="s">
        <v>6968</v>
      </c>
      <c r="D949" s="662" t="s">
        <v>6979</v>
      </c>
      <c r="E949" s="662" t="s">
        <v>6980</v>
      </c>
      <c r="F949" s="665">
        <v>5</v>
      </c>
      <c r="G949" s="665">
        <v>170</v>
      </c>
      <c r="H949" s="665">
        <v>1</v>
      </c>
      <c r="I949" s="665">
        <v>34</v>
      </c>
      <c r="J949" s="665"/>
      <c r="K949" s="665"/>
      <c r="L949" s="665"/>
      <c r="M949" s="665"/>
      <c r="N949" s="665">
        <v>2</v>
      </c>
      <c r="O949" s="665">
        <v>70</v>
      </c>
      <c r="P949" s="678">
        <v>0.41176470588235292</v>
      </c>
      <c r="Q949" s="666">
        <v>35</v>
      </c>
    </row>
    <row r="950" spans="1:17" ht="14.4" customHeight="1" x14ac:dyDescent="0.3">
      <c r="A950" s="661" t="s">
        <v>8335</v>
      </c>
      <c r="B950" s="662" t="s">
        <v>6941</v>
      </c>
      <c r="C950" s="662" t="s">
        <v>6968</v>
      </c>
      <c r="D950" s="662" t="s">
        <v>7000</v>
      </c>
      <c r="E950" s="662" t="s">
        <v>7001</v>
      </c>
      <c r="F950" s="665">
        <v>3</v>
      </c>
      <c r="G950" s="665">
        <v>696</v>
      </c>
      <c r="H950" s="665">
        <v>1</v>
      </c>
      <c r="I950" s="665">
        <v>232</v>
      </c>
      <c r="J950" s="665">
        <v>2</v>
      </c>
      <c r="K950" s="665">
        <v>468</v>
      </c>
      <c r="L950" s="665">
        <v>0.67241379310344829</v>
      </c>
      <c r="M950" s="665">
        <v>234</v>
      </c>
      <c r="N950" s="665">
        <v>1</v>
      </c>
      <c r="O950" s="665">
        <v>235</v>
      </c>
      <c r="P950" s="678">
        <v>0.33764367816091956</v>
      </c>
      <c r="Q950" s="666">
        <v>235</v>
      </c>
    </row>
    <row r="951" spans="1:17" ht="14.4" customHeight="1" x14ac:dyDescent="0.3">
      <c r="A951" s="661" t="s">
        <v>8335</v>
      </c>
      <c r="B951" s="662" t="s">
        <v>6941</v>
      </c>
      <c r="C951" s="662" t="s">
        <v>6968</v>
      </c>
      <c r="D951" s="662" t="s">
        <v>7002</v>
      </c>
      <c r="E951" s="662" t="s">
        <v>7003</v>
      </c>
      <c r="F951" s="665"/>
      <c r="G951" s="665"/>
      <c r="H951" s="665"/>
      <c r="I951" s="665"/>
      <c r="J951" s="665">
        <v>1</v>
      </c>
      <c r="K951" s="665">
        <v>118</v>
      </c>
      <c r="L951" s="665"/>
      <c r="M951" s="665">
        <v>118</v>
      </c>
      <c r="N951" s="665">
        <v>3</v>
      </c>
      <c r="O951" s="665">
        <v>354</v>
      </c>
      <c r="P951" s="678"/>
      <c r="Q951" s="666">
        <v>118</v>
      </c>
    </row>
    <row r="952" spans="1:17" ht="14.4" customHeight="1" x14ac:dyDescent="0.3">
      <c r="A952" s="661" t="s">
        <v>8335</v>
      </c>
      <c r="B952" s="662" t="s">
        <v>6941</v>
      </c>
      <c r="C952" s="662" t="s">
        <v>6968</v>
      </c>
      <c r="D952" s="662" t="s">
        <v>7016</v>
      </c>
      <c r="E952" s="662" t="s">
        <v>7017</v>
      </c>
      <c r="F952" s="665">
        <v>1</v>
      </c>
      <c r="G952" s="665">
        <v>0</v>
      </c>
      <c r="H952" s="665"/>
      <c r="I952" s="665">
        <v>0</v>
      </c>
      <c r="J952" s="665">
        <v>1</v>
      </c>
      <c r="K952" s="665">
        <v>0</v>
      </c>
      <c r="L952" s="665"/>
      <c r="M952" s="665">
        <v>0</v>
      </c>
      <c r="N952" s="665">
        <v>1</v>
      </c>
      <c r="O952" s="665">
        <v>0</v>
      </c>
      <c r="P952" s="678"/>
      <c r="Q952" s="666">
        <v>0</v>
      </c>
    </row>
    <row r="953" spans="1:17" ht="14.4" customHeight="1" x14ac:dyDescent="0.3">
      <c r="A953" s="661" t="s">
        <v>8335</v>
      </c>
      <c r="B953" s="662" t="s">
        <v>6941</v>
      </c>
      <c r="C953" s="662" t="s">
        <v>6968</v>
      </c>
      <c r="D953" s="662" t="s">
        <v>7022</v>
      </c>
      <c r="E953" s="662" t="s">
        <v>7023</v>
      </c>
      <c r="F953" s="665">
        <v>1</v>
      </c>
      <c r="G953" s="665">
        <v>0</v>
      </c>
      <c r="H953" s="665"/>
      <c r="I953" s="665">
        <v>0</v>
      </c>
      <c r="J953" s="665"/>
      <c r="K953" s="665"/>
      <c r="L953" s="665"/>
      <c r="M953" s="665"/>
      <c r="N953" s="665"/>
      <c r="O953" s="665"/>
      <c r="P953" s="678"/>
      <c r="Q953" s="666"/>
    </row>
    <row r="954" spans="1:17" ht="14.4" customHeight="1" x14ac:dyDescent="0.3">
      <c r="A954" s="661" t="s">
        <v>8336</v>
      </c>
      <c r="B954" s="662" t="s">
        <v>6941</v>
      </c>
      <c r="C954" s="662" t="s">
        <v>6968</v>
      </c>
      <c r="D954" s="662" t="s">
        <v>6979</v>
      </c>
      <c r="E954" s="662" t="s">
        <v>6980</v>
      </c>
      <c r="F954" s="665">
        <v>1</v>
      </c>
      <c r="G954" s="665">
        <v>34</v>
      </c>
      <c r="H954" s="665">
        <v>1</v>
      </c>
      <c r="I954" s="665">
        <v>34</v>
      </c>
      <c r="J954" s="665">
        <v>2</v>
      </c>
      <c r="K954" s="665">
        <v>70</v>
      </c>
      <c r="L954" s="665">
        <v>2.0588235294117645</v>
      </c>
      <c r="M954" s="665">
        <v>35</v>
      </c>
      <c r="N954" s="665">
        <v>2</v>
      </c>
      <c r="O954" s="665">
        <v>70</v>
      </c>
      <c r="P954" s="678">
        <v>2.0588235294117645</v>
      </c>
      <c r="Q954" s="666">
        <v>35</v>
      </c>
    </row>
    <row r="955" spans="1:17" ht="14.4" customHeight="1" x14ac:dyDescent="0.3">
      <c r="A955" s="661" t="s">
        <v>8336</v>
      </c>
      <c r="B955" s="662" t="s">
        <v>6941</v>
      </c>
      <c r="C955" s="662" t="s">
        <v>6968</v>
      </c>
      <c r="D955" s="662" t="s">
        <v>6988</v>
      </c>
      <c r="E955" s="662" t="s">
        <v>6989</v>
      </c>
      <c r="F955" s="665"/>
      <c r="G955" s="665"/>
      <c r="H955" s="665"/>
      <c r="I955" s="665"/>
      <c r="J955" s="665">
        <v>1</v>
      </c>
      <c r="K955" s="665">
        <v>300</v>
      </c>
      <c r="L955" s="665"/>
      <c r="M955" s="665">
        <v>300</v>
      </c>
      <c r="N955" s="665"/>
      <c r="O955" s="665"/>
      <c r="P955" s="678"/>
      <c r="Q955" s="666"/>
    </row>
    <row r="956" spans="1:17" ht="14.4" customHeight="1" x14ac:dyDescent="0.3">
      <c r="A956" s="661" t="s">
        <v>8336</v>
      </c>
      <c r="B956" s="662" t="s">
        <v>6941</v>
      </c>
      <c r="C956" s="662" t="s">
        <v>6968</v>
      </c>
      <c r="D956" s="662" t="s">
        <v>7000</v>
      </c>
      <c r="E956" s="662" t="s">
        <v>7001</v>
      </c>
      <c r="F956" s="665">
        <v>3</v>
      </c>
      <c r="G956" s="665">
        <v>696</v>
      </c>
      <c r="H956" s="665">
        <v>1</v>
      </c>
      <c r="I956" s="665">
        <v>232</v>
      </c>
      <c r="J956" s="665">
        <v>5</v>
      </c>
      <c r="K956" s="665">
        <v>1166</v>
      </c>
      <c r="L956" s="665">
        <v>1.6752873563218391</v>
      </c>
      <c r="M956" s="665">
        <v>233.2</v>
      </c>
      <c r="N956" s="665">
        <v>7</v>
      </c>
      <c r="O956" s="665">
        <v>1645</v>
      </c>
      <c r="P956" s="678">
        <v>2.3635057471264367</v>
      </c>
      <c r="Q956" s="666">
        <v>235</v>
      </c>
    </row>
    <row r="957" spans="1:17" ht="14.4" customHeight="1" x14ac:dyDescent="0.3">
      <c r="A957" s="661" t="s">
        <v>8336</v>
      </c>
      <c r="B957" s="662" t="s">
        <v>6941</v>
      </c>
      <c r="C957" s="662" t="s">
        <v>6968</v>
      </c>
      <c r="D957" s="662" t="s">
        <v>7002</v>
      </c>
      <c r="E957" s="662" t="s">
        <v>7003</v>
      </c>
      <c r="F957" s="665">
        <v>1</v>
      </c>
      <c r="G957" s="665">
        <v>116</v>
      </c>
      <c r="H957" s="665">
        <v>1</v>
      </c>
      <c r="I957" s="665">
        <v>116</v>
      </c>
      <c r="J957" s="665">
        <v>5</v>
      </c>
      <c r="K957" s="665">
        <v>590</v>
      </c>
      <c r="L957" s="665">
        <v>5.0862068965517242</v>
      </c>
      <c r="M957" s="665">
        <v>118</v>
      </c>
      <c r="N957" s="665">
        <v>2</v>
      </c>
      <c r="O957" s="665">
        <v>236</v>
      </c>
      <c r="P957" s="678">
        <v>2.0344827586206895</v>
      </c>
      <c r="Q957" s="666">
        <v>118</v>
      </c>
    </row>
    <row r="958" spans="1:17" ht="14.4" customHeight="1" x14ac:dyDescent="0.3">
      <c r="A958" s="661" t="s">
        <v>8336</v>
      </c>
      <c r="B958" s="662" t="s">
        <v>6941</v>
      </c>
      <c r="C958" s="662" t="s">
        <v>6968</v>
      </c>
      <c r="D958" s="662" t="s">
        <v>7012</v>
      </c>
      <c r="E958" s="662" t="s">
        <v>7013</v>
      </c>
      <c r="F958" s="665">
        <v>1</v>
      </c>
      <c r="G958" s="665">
        <v>155</v>
      </c>
      <c r="H958" s="665">
        <v>1</v>
      </c>
      <c r="I958" s="665">
        <v>155</v>
      </c>
      <c r="J958" s="665">
        <v>1</v>
      </c>
      <c r="K958" s="665">
        <v>155</v>
      </c>
      <c r="L958" s="665">
        <v>1</v>
      </c>
      <c r="M958" s="665">
        <v>155</v>
      </c>
      <c r="N958" s="665">
        <v>2</v>
      </c>
      <c r="O958" s="665">
        <v>314</v>
      </c>
      <c r="P958" s="678">
        <v>2.0258064516129033</v>
      </c>
      <c r="Q958" s="666">
        <v>157</v>
      </c>
    </row>
    <row r="959" spans="1:17" ht="14.4" customHeight="1" x14ac:dyDescent="0.3">
      <c r="A959" s="661" t="s">
        <v>8336</v>
      </c>
      <c r="B959" s="662" t="s">
        <v>6941</v>
      </c>
      <c r="C959" s="662" t="s">
        <v>6968</v>
      </c>
      <c r="D959" s="662" t="s">
        <v>7016</v>
      </c>
      <c r="E959" s="662" t="s">
        <v>7017</v>
      </c>
      <c r="F959" s="665">
        <v>1</v>
      </c>
      <c r="G959" s="665">
        <v>0</v>
      </c>
      <c r="H959" s="665"/>
      <c r="I959" s="665">
        <v>0</v>
      </c>
      <c r="J959" s="665"/>
      <c r="K959" s="665"/>
      <c r="L959" s="665"/>
      <c r="M959" s="665"/>
      <c r="N959" s="665">
        <v>1</v>
      </c>
      <c r="O959" s="665">
        <v>0</v>
      </c>
      <c r="P959" s="678"/>
      <c r="Q959" s="666">
        <v>0</v>
      </c>
    </row>
    <row r="960" spans="1:17" ht="14.4" customHeight="1" x14ac:dyDescent="0.3">
      <c r="A960" s="661" t="s">
        <v>8336</v>
      </c>
      <c r="B960" s="662" t="s">
        <v>6941</v>
      </c>
      <c r="C960" s="662" t="s">
        <v>6968</v>
      </c>
      <c r="D960" s="662" t="s">
        <v>7026</v>
      </c>
      <c r="E960" s="662" t="s">
        <v>7027</v>
      </c>
      <c r="F960" s="665"/>
      <c r="G960" s="665"/>
      <c r="H960" s="665"/>
      <c r="I960" s="665"/>
      <c r="J960" s="665">
        <v>1</v>
      </c>
      <c r="K960" s="665">
        <v>81</v>
      </c>
      <c r="L960" s="665"/>
      <c r="M960" s="665">
        <v>81</v>
      </c>
      <c r="N960" s="665">
        <v>2</v>
      </c>
      <c r="O960" s="665">
        <v>164</v>
      </c>
      <c r="P960" s="678"/>
      <c r="Q960" s="666">
        <v>82</v>
      </c>
    </row>
    <row r="961" spans="1:17" ht="14.4" customHeight="1" x14ac:dyDescent="0.3">
      <c r="A961" s="661" t="s">
        <v>8337</v>
      </c>
      <c r="B961" s="662" t="s">
        <v>6941</v>
      </c>
      <c r="C961" s="662" t="s">
        <v>6968</v>
      </c>
      <c r="D961" s="662" t="s">
        <v>7002</v>
      </c>
      <c r="E961" s="662" t="s">
        <v>7003</v>
      </c>
      <c r="F961" s="665">
        <v>1</v>
      </c>
      <c r="G961" s="665">
        <v>116</v>
      </c>
      <c r="H961" s="665">
        <v>1</v>
      </c>
      <c r="I961" s="665">
        <v>116</v>
      </c>
      <c r="J961" s="665">
        <v>1</v>
      </c>
      <c r="K961" s="665">
        <v>116</v>
      </c>
      <c r="L961" s="665">
        <v>1</v>
      </c>
      <c r="M961" s="665">
        <v>116</v>
      </c>
      <c r="N961" s="665">
        <v>1</v>
      </c>
      <c r="O961" s="665">
        <v>118</v>
      </c>
      <c r="P961" s="678">
        <v>1.0172413793103448</v>
      </c>
      <c r="Q961" s="666">
        <v>118</v>
      </c>
    </row>
    <row r="962" spans="1:17" ht="14.4" customHeight="1" x14ac:dyDescent="0.3">
      <c r="A962" s="661" t="s">
        <v>8337</v>
      </c>
      <c r="B962" s="662" t="s">
        <v>6941</v>
      </c>
      <c r="C962" s="662" t="s">
        <v>6968</v>
      </c>
      <c r="D962" s="662" t="s">
        <v>7012</v>
      </c>
      <c r="E962" s="662" t="s">
        <v>7013</v>
      </c>
      <c r="F962" s="665"/>
      <c r="G962" s="665"/>
      <c r="H962" s="665"/>
      <c r="I962" s="665"/>
      <c r="J962" s="665"/>
      <c r="K962" s="665"/>
      <c r="L962" s="665"/>
      <c r="M962" s="665"/>
      <c r="N962" s="665">
        <v>1</v>
      </c>
      <c r="O962" s="665">
        <v>157</v>
      </c>
      <c r="P962" s="678"/>
      <c r="Q962" s="666">
        <v>157</v>
      </c>
    </row>
    <row r="963" spans="1:17" ht="14.4" customHeight="1" x14ac:dyDescent="0.3">
      <c r="A963" s="661" t="s">
        <v>8337</v>
      </c>
      <c r="B963" s="662" t="s">
        <v>6941</v>
      </c>
      <c r="C963" s="662" t="s">
        <v>6968</v>
      </c>
      <c r="D963" s="662" t="s">
        <v>7026</v>
      </c>
      <c r="E963" s="662" t="s">
        <v>7027</v>
      </c>
      <c r="F963" s="665"/>
      <c r="G963" s="665"/>
      <c r="H963" s="665"/>
      <c r="I963" s="665"/>
      <c r="J963" s="665"/>
      <c r="K963" s="665"/>
      <c r="L963" s="665"/>
      <c r="M963" s="665"/>
      <c r="N963" s="665">
        <v>1</v>
      </c>
      <c r="O963" s="665">
        <v>82</v>
      </c>
      <c r="P963" s="678"/>
      <c r="Q963" s="666">
        <v>82</v>
      </c>
    </row>
    <row r="964" spans="1:17" ht="14.4" customHeight="1" x14ac:dyDescent="0.3">
      <c r="A964" s="661" t="s">
        <v>8337</v>
      </c>
      <c r="B964" s="662" t="s">
        <v>6941</v>
      </c>
      <c r="C964" s="662" t="s">
        <v>6968</v>
      </c>
      <c r="D964" s="662" t="s">
        <v>7069</v>
      </c>
      <c r="E964" s="662" t="s">
        <v>7070</v>
      </c>
      <c r="F964" s="665">
        <v>1</v>
      </c>
      <c r="G964" s="665">
        <v>80</v>
      </c>
      <c r="H964" s="665">
        <v>1</v>
      </c>
      <c r="I964" s="665">
        <v>80</v>
      </c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8338</v>
      </c>
      <c r="B965" s="662" t="s">
        <v>6941</v>
      </c>
      <c r="C965" s="662" t="s">
        <v>6968</v>
      </c>
      <c r="D965" s="662" t="s">
        <v>6979</v>
      </c>
      <c r="E965" s="662" t="s">
        <v>6980</v>
      </c>
      <c r="F965" s="665">
        <v>2</v>
      </c>
      <c r="G965" s="665">
        <v>68</v>
      </c>
      <c r="H965" s="665">
        <v>1</v>
      </c>
      <c r="I965" s="665">
        <v>34</v>
      </c>
      <c r="J965" s="665"/>
      <c r="K965" s="665"/>
      <c r="L965" s="665"/>
      <c r="M965" s="665"/>
      <c r="N965" s="665"/>
      <c r="O965" s="665"/>
      <c r="P965" s="678"/>
      <c r="Q965" s="666"/>
    </row>
    <row r="966" spans="1:17" ht="14.4" customHeight="1" x14ac:dyDescent="0.3">
      <c r="A966" s="661" t="s">
        <v>8338</v>
      </c>
      <c r="B966" s="662" t="s">
        <v>6941</v>
      </c>
      <c r="C966" s="662" t="s">
        <v>6968</v>
      </c>
      <c r="D966" s="662" t="s">
        <v>7000</v>
      </c>
      <c r="E966" s="662" t="s">
        <v>7001</v>
      </c>
      <c r="F966" s="665">
        <v>1</v>
      </c>
      <c r="G966" s="665">
        <v>232</v>
      </c>
      <c r="H966" s="665">
        <v>1</v>
      </c>
      <c r="I966" s="665">
        <v>232</v>
      </c>
      <c r="J966" s="665">
        <v>3</v>
      </c>
      <c r="K966" s="665">
        <v>702</v>
      </c>
      <c r="L966" s="665">
        <v>3.0258620689655173</v>
      </c>
      <c r="M966" s="665">
        <v>234</v>
      </c>
      <c r="N966" s="665">
        <v>2</v>
      </c>
      <c r="O966" s="665">
        <v>470</v>
      </c>
      <c r="P966" s="678">
        <v>2.0258620689655173</v>
      </c>
      <c r="Q966" s="666">
        <v>235</v>
      </c>
    </row>
    <row r="967" spans="1:17" ht="14.4" customHeight="1" x14ac:dyDescent="0.3">
      <c r="A967" s="661" t="s">
        <v>8338</v>
      </c>
      <c r="B967" s="662" t="s">
        <v>6941</v>
      </c>
      <c r="C967" s="662" t="s">
        <v>6968</v>
      </c>
      <c r="D967" s="662" t="s">
        <v>7002</v>
      </c>
      <c r="E967" s="662" t="s">
        <v>7003</v>
      </c>
      <c r="F967" s="665"/>
      <c r="G967" s="665"/>
      <c r="H967" s="665"/>
      <c r="I967" s="665"/>
      <c r="J967" s="665">
        <v>14</v>
      </c>
      <c r="K967" s="665">
        <v>1634</v>
      </c>
      <c r="L967" s="665"/>
      <c r="M967" s="665">
        <v>116.71428571428571</v>
      </c>
      <c r="N967" s="665">
        <v>2</v>
      </c>
      <c r="O967" s="665">
        <v>236</v>
      </c>
      <c r="P967" s="678"/>
      <c r="Q967" s="666">
        <v>118</v>
      </c>
    </row>
    <row r="968" spans="1:17" ht="14.4" customHeight="1" x14ac:dyDescent="0.3">
      <c r="A968" s="661" t="s">
        <v>8338</v>
      </c>
      <c r="B968" s="662" t="s">
        <v>6941</v>
      </c>
      <c r="C968" s="662" t="s">
        <v>6968</v>
      </c>
      <c r="D968" s="662" t="s">
        <v>7016</v>
      </c>
      <c r="E968" s="662" t="s">
        <v>7017</v>
      </c>
      <c r="F968" s="665"/>
      <c r="G968" s="665"/>
      <c r="H968" s="665"/>
      <c r="I968" s="665"/>
      <c r="J968" s="665">
        <v>1</v>
      </c>
      <c r="K968" s="665">
        <v>0</v>
      </c>
      <c r="L968" s="665"/>
      <c r="M968" s="665">
        <v>0</v>
      </c>
      <c r="N968" s="665"/>
      <c r="O968" s="665"/>
      <c r="P968" s="678"/>
      <c r="Q968" s="666"/>
    </row>
    <row r="969" spans="1:17" ht="14.4" customHeight="1" thickBot="1" x14ac:dyDescent="0.35">
      <c r="A969" s="667" t="s">
        <v>8338</v>
      </c>
      <c r="B969" s="668" t="s">
        <v>6941</v>
      </c>
      <c r="C969" s="668" t="s">
        <v>6968</v>
      </c>
      <c r="D969" s="668" t="s">
        <v>7022</v>
      </c>
      <c r="E969" s="668" t="s">
        <v>7023</v>
      </c>
      <c r="F969" s="671">
        <v>0</v>
      </c>
      <c r="G969" s="671">
        <v>0</v>
      </c>
      <c r="H969" s="671"/>
      <c r="I969" s="671"/>
      <c r="J969" s="671"/>
      <c r="K969" s="671"/>
      <c r="L969" s="671"/>
      <c r="M969" s="671"/>
      <c r="N969" s="671"/>
      <c r="O969" s="671"/>
      <c r="P969" s="679"/>
      <c r="Q969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1586.01</v>
      </c>
      <c r="C5" s="114">
        <v>1473.374</v>
      </c>
      <c r="D5" s="114">
        <v>1395.9670000000001</v>
      </c>
      <c r="E5" s="131">
        <v>0.88017540873008371</v>
      </c>
      <c r="F5" s="132">
        <v>874</v>
      </c>
      <c r="G5" s="114">
        <v>812</v>
      </c>
      <c r="H5" s="114">
        <v>742</v>
      </c>
      <c r="I5" s="133">
        <v>0.84897025171624718</v>
      </c>
      <c r="J5" s="123"/>
      <c r="K5" s="123"/>
      <c r="L5" s="7">
        <f>D5-B5</f>
        <v>-190.04299999999989</v>
      </c>
      <c r="M5" s="8">
        <f>H5-F5</f>
        <v>-132</v>
      </c>
    </row>
    <row r="6" spans="1:13" ht="14.4" hidden="1" customHeight="1" outlineLevel="1" x14ac:dyDescent="0.3">
      <c r="A6" s="119" t="s">
        <v>169</v>
      </c>
      <c r="B6" s="122">
        <v>258.02999999999997</v>
      </c>
      <c r="C6" s="113">
        <v>238.35400000000001</v>
      </c>
      <c r="D6" s="113">
        <v>402.42399999999998</v>
      </c>
      <c r="E6" s="134">
        <v>1.5596015967135606</v>
      </c>
      <c r="F6" s="135">
        <v>204</v>
      </c>
      <c r="G6" s="113">
        <v>172</v>
      </c>
      <c r="H6" s="113">
        <v>231</v>
      </c>
      <c r="I6" s="136">
        <v>1.1323529411764706</v>
      </c>
      <c r="J6" s="123"/>
      <c r="K6" s="123"/>
      <c r="L6" s="5">
        <f t="shared" ref="L6:L11" si="0">D6-B6</f>
        <v>144.39400000000001</v>
      </c>
      <c r="M6" s="6">
        <f t="shared" ref="M6:M13" si="1">H6-F6</f>
        <v>27</v>
      </c>
    </row>
    <row r="7" spans="1:13" ht="14.4" hidden="1" customHeight="1" outlineLevel="1" x14ac:dyDescent="0.3">
      <c r="A7" s="119" t="s">
        <v>170</v>
      </c>
      <c r="B7" s="122">
        <v>774.37099999999998</v>
      </c>
      <c r="C7" s="113">
        <v>850.673</v>
      </c>
      <c r="D7" s="113">
        <v>900.24900000000002</v>
      </c>
      <c r="E7" s="134">
        <v>1.1625551576699025</v>
      </c>
      <c r="F7" s="135">
        <v>603</v>
      </c>
      <c r="G7" s="113">
        <v>601</v>
      </c>
      <c r="H7" s="113">
        <v>594</v>
      </c>
      <c r="I7" s="136">
        <v>0.9850746268656716</v>
      </c>
      <c r="J7" s="123"/>
      <c r="K7" s="123"/>
      <c r="L7" s="5">
        <f t="shared" si="0"/>
        <v>125.87800000000004</v>
      </c>
      <c r="M7" s="6">
        <f t="shared" si="1"/>
        <v>-9</v>
      </c>
    </row>
    <row r="8" spans="1:13" ht="14.4" hidden="1" customHeight="1" outlineLevel="1" x14ac:dyDescent="0.3">
      <c r="A8" s="119" t="s">
        <v>171</v>
      </c>
      <c r="B8" s="122">
        <v>99.66</v>
      </c>
      <c r="C8" s="113">
        <v>152.977</v>
      </c>
      <c r="D8" s="113">
        <v>111.40300000000001</v>
      </c>
      <c r="E8" s="134">
        <v>1.1178306241220148</v>
      </c>
      <c r="F8" s="135">
        <v>74</v>
      </c>
      <c r="G8" s="113">
        <v>95</v>
      </c>
      <c r="H8" s="113">
        <v>77</v>
      </c>
      <c r="I8" s="136">
        <v>1.0405405405405406</v>
      </c>
      <c r="J8" s="123"/>
      <c r="K8" s="123"/>
      <c r="L8" s="5">
        <f t="shared" si="0"/>
        <v>11.743000000000009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2.0870000000000002</v>
      </c>
      <c r="C9" s="113">
        <v>1.8220000000000001</v>
      </c>
      <c r="D9" s="113">
        <v>1.21</v>
      </c>
      <c r="E9" s="134">
        <v>0.57977958792525153</v>
      </c>
      <c r="F9" s="135">
        <v>3</v>
      </c>
      <c r="G9" s="113">
        <v>2</v>
      </c>
      <c r="H9" s="113">
        <v>2</v>
      </c>
      <c r="I9" s="136">
        <v>0.66666666666666663</v>
      </c>
      <c r="J9" s="123"/>
      <c r="K9" s="123"/>
      <c r="L9" s="5">
        <f t="shared" si="0"/>
        <v>-0.87700000000000022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369.37900000000002</v>
      </c>
      <c r="C10" s="113">
        <v>521.19500000000005</v>
      </c>
      <c r="D10" s="113">
        <v>427.31599999999997</v>
      </c>
      <c r="E10" s="134">
        <v>1.1568497396982502</v>
      </c>
      <c r="F10" s="135">
        <v>271</v>
      </c>
      <c r="G10" s="113">
        <v>329</v>
      </c>
      <c r="H10" s="113">
        <v>282</v>
      </c>
      <c r="I10" s="136">
        <v>1.0405904059040589</v>
      </c>
      <c r="J10" s="123"/>
      <c r="K10" s="123"/>
      <c r="L10" s="5">
        <f t="shared" si="0"/>
        <v>57.936999999999955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41.002000000000002</v>
      </c>
      <c r="C11" s="113">
        <v>66.274000000000001</v>
      </c>
      <c r="D11" s="113">
        <v>70.861000000000004</v>
      </c>
      <c r="E11" s="134">
        <v>1.7282327691332131</v>
      </c>
      <c r="F11" s="135">
        <v>25</v>
      </c>
      <c r="G11" s="113">
        <v>42</v>
      </c>
      <c r="H11" s="113">
        <v>44</v>
      </c>
      <c r="I11" s="136">
        <v>1.76</v>
      </c>
      <c r="J11" s="123"/>
      <c r="K11" s="123"/>
      <c r="L11" s="5">
        <f t="shared" si="0"/>
        <v>29.859000000000002</v>
      </c>
      <c r="M11" s="6">
        <f t="shared" si="1"/>
        <v>19</v>
      </c>
    </row>
    <row r="12" spans="1:13" ht="14.4" hidden="1" customHeight="1" outlineLevel="1" thickBot="1" x14ac:dyDescent="0.35">
      <c r="A12" s="244" t="s">
        <v>212</v>
      </c>
      <c r="B12" s="245">
        <v>4.0119999999999996</v>
      </c>
      <c r="C12" s="246">
        <v>7.2149999999999999</v>
      </c>
      <c r="D12" s="246">
        <v>5.6550000000000002</v>
      </c>
      <c r="E12" s="247"/>
      <c r="F12" s="248">
        <v>4</v>
      </c>
      <c r="G12" s="246">
        <v>8</v>
      </c>
      <c r="H12" s="246">
        <v>4</v>
      </c>
      <c r="I12" s="249"/>
      <c r="J12" s="123"/>
      <c r="K12" s="123"/>
      <c r="L12" s="250">
        <f>D12-B12</f>
        <v>1.6430000000000007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3134.5509999999999</v>
      </c>
      <c r="C13" s="116">
        <f>SUM(C5:C12)</f>
        <v>3311.884</v>
      </c>
      <c r="D13" s="116">
        <f>SUM(D5:D12)</f>
        <v>3315.085</v>
      </c>
      <c r="E13" s="137">
        <f>IF(OR(D13=0,B13=0),0,D13/B13)</f>
        <v>1.0575948517028435</v>
      </c>
      <c r="F13" s="138">
        <f>SUM(F5:F12)</f>
        <v>2058</v>
      </c>
      <c r="G13" s="116">
        <f>SUM(G5:G12)</f>
        <v>2061</v>
      </c>
      <c r="H13" s="116">
        <f>SUM(H5:H12)</f>
        <v>1976</v>
      </c>
      <c r="I13" s="139">
        <f>IF(OR(H13=0,F13=0),0,H13/F13)</f>
        <v>0.96015549076773565</v>
      </c>
      <c r="J13" s="123"/>
      <c r="K13" s="123"/>
      <c r="L13" s="129">
        <f>D13-B13</f>
        <v>180.53400000000011</v>
      </c>
      <c r="M13" s="140">
        <f t="shared" si="1"/>
        <v>-82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1586.01</v>
      </c>
      <c r="C18" s="114">
        <v>1473.374</v>
      </c>
      <c r="D18" s="114">
        <v>1395.9670000000001</v>
      </c>
      <c r="E18" s="131">
        <v>0.88017540873008371</v>
      </c>
      <c r="F18" s="121">
        <v>874</v>
      </c>
      <c r="G18" s="114">
        <v>812</v>
      </c>
      <c r="H18" s="114">
        <v>742</v>
      </c>
      <c r="I18" s="133">
        <v>0.84897025171624718</v>
      </c>
      <c r="J18" s="572">
        <v>0.91871999999999998</v>
      </c>
      <c r="K18" s="573"/>
      <c r="L18" s="147">
        <f>D18-B18</f>
        <v>-190.04299999999989</v>
      </c>
      <c r="M18" s="148">
        <f>H18-F18</f>
        <v>-132</v>
      </c>
    </row>
    <row r="19" spans="1:13" ht="14.4" hidden="1" customHeight="1" outlineLevel="1" x14ac:dyDescent="0.3">
      <c r="A19" s="119" t="s">
        <v>169</v>
      </c>
      <c r="B19" s="122">
        <v>258.02999999999997</v>
      </c>
      <c r="C19" s="113">
        <v>238.35400000000001</v>
      </c>
      <c r="D19" s="113">
        <v>402.42399999999998</v>
      </c>
      <c r="E19" s="134">
        <v>1.5596015967135606</v>
      </c>
      <c r="F19" s="122">
        <v>204</v>
      </c>
      <c r="G19" s="113">
        <v>172</v>
      </c>
      <c r="H19" s="113">
        <v>231</v>
      </c>
      <c r="I19" s="136">
        <v>1.1323529411764706</v>
      </c>
      <c r="J19" s="572">
        <v>0.99456</v>
      </c>
      <c r="K19" s="573"/>
      <c r="L19" s="149">
        <f t="shared" ref="L19:L26" si="2">D19-B19</f>
        <v>144.39400000000001</v>
      </c>
      <c r="M19" s="150">
        <f t="shared" ref="M19:M26" si="3">H19-F19</f>
        <v>27</v>
      </c>
    </row>
    <row r="20" spans="1:13" ht="14.4" hidden="1" customHeight="1" outlineLevel="1" x14ac:dyDescent="0.3">
      <c r="A20" s="119" t="s">
        <v>170</v>
      </c>
      <c r="B20" s="122">
        <v>774.37099999999998</v>
      </c>
      <c r="C20" s="113">
        <v>850.673</v>
      </c>
      <c r="D20" s="113">
        <v>900.24900000000002</v>
      </c>
      <c r="E20" s="134">
        <v>1.1625551576699025</v>
      </c>
      <c r="F20" s="122">
        <v>603</v>
      </c>
      <c r="G20" s="113">
        <v>601</v>
      </c>
      <c r="H20" s="113">
        <v>594</v>
      </c>
      <c r="I20" s="136">
        <v>0.9850746268656716</v>
      </c>
      <c r="J20" s="572">
        <v>0.96671999999999991</v>
      </c>
      <c r="K20" s="573"/>
      <c r="L20" s="149">
        <f t="shared" si="2"/>
        <v>125.87800000000004</v>
      </c>
      <c r="M20" s="150">
        <f t="shared" si="3"/>
        <v>-9</v>
      </c>
    </row>
    <row r="21" spans="1:13" ht="14.4" hidden="1" customHeight="1" outlineLevel="1" x14ac:dyDescent="0.3">
      <c r="A21" s="119" t="s">
        <v>171</v>
      </c>
      <c r="B21" s="122">
        <v>99.66</v>
      </c>
      <c r="C21" s="113">
        <v>152.977</v>
      </c>
      <c r="D21" s="113">
        <v>111.40300000000001</v>
      </c>
      <c r="E21" s="134">
        <v>1.1178306241220148</v>
      </c>
      <c r="F21" s="122">
        <v>74</v>
      </c>
      <c r="G21" s="113">
        <v>95</v>
      </c>
      <c r="H21" s="113">
        <v>77</v>
      </c>
      <c r="I21" s="136">
        <v>1.0405405405405406</v>
      </c>
      <c r="J21" s="572">
        <v>1.11744</v>
      </c>
      <c r="K21" s="573"/>
      <c r="L21" s="149">
        <f t="shared" si="2"/>
        <v>11.743000000000009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2.0870000000000002</v>
      </c>
      <c r="C22" s="113">
        <v>1.8220000000000001</v>
      </c>
      <c r="D22" s="113">
        <v>1.21</v>
      </c>
      <c r="E22" s="134">
        <v>0.57977958792525153</v>
      </c>
      <c r="F22" s="122">
        <v>3</v>
      </c>
      <c r="G22" s="113">
        <v>2</v>
      </c>
      <c r="H22" s="113">
        <v>2</v>
      </c>
      <c r="I22" s="136">
        <v>0.66666666666666663</v>
      </c>
      <c r="J22" s="572">
        <v>0.96</v>
      </c>
      <c r="K22" s="573"/>
      <c r="L22" s="149">
        <f t="shared" si="2"/>
        <v>-0.87700000000000022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369.37900000000002</v>
      </c>
      <c r="C23" s="113">
        <v>521.19500000000005</v>
      </c>
      <c r="D23" s="113">
        <v>427.31599999999997</v>
      </c>
      <c r="E23" s="134">
        <v>1.1568497396982502</v>
      </c>
      <c r="F23" s="122">
        <v>271</v>
      </c>
      <c r="G23" s="113">
        <v>329</v>
      </c>
      <c r="H23" s="113">
        <v>282</v>
      </c>
      <c r="I23" s="136">
        <v>1.0405904059040589</v>
      </c>
      <c r="J23" s="572">
        <v>0.98495999999999995</v>
      </c>
      <c r="K23" s="573"/>
      <c r="L23" s="149">
        <f t="shared" si="2"/>
        <v>57.936999999999955</v>
      </c>
      <c r="M23" s="150">
        <f t="shared" si="3"/>
        <v>11</v>
      </c>
    </row>
    <row r="24" spans="1:13" ht="14.4" hidden="1" customHeight="1" outlineLevel="1" x14ac:dyDescent="0.3">
      <c r="A24" s="119" t="s">
        <v>174</v>
      </c>
      <c r="B24" s="122">
        <v>41.002000000000002</v>
      </c>
      <c r="C24" s="113">
        <v>66.274000000000001</v>
      </c>
      <c r="D24" s="113">
        <v>70.861000000000004</v>
      </c>
      <c r="E24" s="134">
        <v>1.7282327691332131</v>
      </c>
      <c r="F24" s="122">
        <v>25</v>
      </c>
      <c r="G24" s="113">
        <v>42</v>
      </c>
      <c r="H24" s="113">
        <v>44</v>
      </c>
      <c r="I24" s="136">
        <v>1.76</v>
      </c>
      <c r="J24" s="572">
        <v>1.0147199999999998</v>
      </c>
      <c r="K24" s="573"/>
      <c r="L24" s="149">
        <f t="shared" si="2"/>
        <v>29.859000000000002</v>
      </c>
      <c r="M24" s="150">
        <f t="shared" si="3"/>
        <v>19</v>
      </c>
    </row>
    <row r="25" spans="1:13" ht="14.4" hidden="1" customHeight="1" outlineLevel="1" thickBot="1" x14ac:dyDescent="0.35">
      <c r="A25" s="244" t="s">
        <v>212</v>
      </c>
      <c r="B25" s="245">
        <v>4.0119999999999996</v>
      </c>
      <c r="C25" s="246">
        <v>7.2149999999999999</v>
      </c>
      <c r="D25" s="246">
        <v>5.6550000000000002</v>
      </c>
      <c r="E25" s="247"/>
      <c r="F25" s="245">
        <v>4</v>
      </c>
      <c r="G25" s="246">
        <v>8</v>
      </c>
      <c r="H25" s="246">
        <v>4</v>
      </c>
      <c r="I25" s="249"/>
      <c r="J25" s="364"/>
      <c r="K25" s="365"/>
      <c r="L25" s="252">
        <f>D25-B25</f>
        <v>1.6430000000000007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3134.5509999999999</v>
      </c>
      <c r="C26" s="153">
        <f>SUM(C18:C25)</f>
        <v>3311.884</v>
      </c>
      <c r="D26" s="153">
        <f>SUM(D18:D25)</f>
        <v>3315.085</v>
      </c>
      <c r="E26" s="154">
        <f>IF(OR(D26=0,B26=0),0,D26/B26)</f>
        <v>1.0575948517028435</v>
      </c>
      <c r="F26" s="152">
        <f>SUM(F18:F25)</f>
        <v>2058</v>
      </c>
      <c r="G26" s="153">
        <f>SUM(G18:G25)</f>
        <v>2061</v>
      </c>
      <c r="H26" s="153">
        <f>SUM(H18:H25)</f>
        <v>1976</v>
      </c>
      <c r="I26" s="155">
        <f>IF(OR(H26=0,F26=0),0,H26/F26)</f>
        <v>0.96015549076773565</v>
      </c>
      <c r="J26" s="123"/>
      <c r="K26" s="123"/>
      <c r="L26" s="145">
        <f t="shared" si="2"/>
        <v>180.53400000000011</v>
      </c>
      <c r="M26" s="156">
        <f t="shared" si="3"/>
        <v>-82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582</v>
      </c>
      <c r="F31" s="132">
        <v>0</v>
      </c>
      <c r="G31" s="114">
        <v>0</v>
      </c>
      <c r="H31" s="114">
        <v>0</v>
      </c>
      <c r="I31" s="133" t="s">
        <v>582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582</v>
      </c>
      <c r="F32" s="135">
        <v>0</v>
      </c>
      <c r="G32" s="113">
        <v>0</v>
      </c>
      <c r="H32" s="113">
        <v>0</v>
      </c>
      <c r="I32" s="136" t="s">
        <v>582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582</v>
      </c>
      <c r="F33" s="135">
        <v>0</v>
      </c>
      <c r="G33" s="113">
        <v>0</v>
      </c>
      <c r="H33" s="113">
        <v>0</v>
      </c>
      <c r="I33" s="136" t="s">
        <v>582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582</v>
      </c>
      <c r="F34" s="135">
        <v>0</v>
      </c>
      <c r="G34" s="113">
        <v>0</v>
      </c>
      <c r="H34" s="113">
        <v>0</v>
      </c>
      <c r="I34" s="136" t="s">
        <v>582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582</v>
      </c>
      <c r="F35" s="135">
        <v>0</v>
      </c>
      <c r="G35" s="113">
        <v>0</v>
      </c>
      <c r="H35" s="113">
        <v>0</v>
      </c>
      <c r="I35" s="136" t="s">
        <v>582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582</v>
      </c>
      <c r="F36" s="135">
        <v>0</v>
      </c>
      <c r="G36" s="113">
        <v>0</v>
      </c>
      <c r="H36" s="113">
        <v>0</v>
      </c>
      <c r="I36" s="136" t="s">
        <v>582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582</v>
      </c>
      <c r="F37" s="135">
        <v>0</v>
      </c>
      <c r="G37" s="113">
        <v>0</v>
      </c>
      <c r="H37" s="113">
        <v>0</v>
      </c>
      <c r="I37" s="136" t="s">
        <v>582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582</v>
      </c>
      <c r="F38" s="248">
        <v>0</v>
      </c>
      <c r="G38" s="246">
        <v>0</v>
      </c>
      <c r="H38" s="246">
        <v>0</v>
      </c>
      <c r="I38" s="249" t="s">
        <v>582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8753.17</v>
      </c>
      <c r="C38" s="204">
        <v>8474</v>
      </c>
      <c r="D38" s="87">
        <f t="shared" si="0"/>
        <v>-279.17000000000007</v>
      </c>
      <c r="E38" s="88">
        <f t="shared" si="1"/>
        <v>0.96810641173426315</v>
      </c>
      <c r="F38" s="89">
        <v>1253.99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9777.73</v>
      </c>
      <c r="C39" s="204">
        <v>9532</v>
      </c>
      <c r="D39" s="87">
        <f t="shared" si="0"/>
        <v>-245.72999999999956</v>
      </c>
      <c r="E39" s="88">
        <f t="shared" si="1"/>
        <v>0.97486839992513608</v>
      </c>
      <c r="F39" s="89">
        <v>1440.71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10611.71</v>
      </c>
      <c r="C40" s="204">
        <v>10385</v>
      </c>
      <c r="D40" s="87">
        <f t="shared" si="0"/>
        <v>-226.70999999999913</v>
      </c>
      <c r="E40" s="88">
        <f t="shared" si="1"/>
        <v>0.97863586547314252</v>
      </c>
      <c r="F40" s="89">
        <v>1609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12177.72</v>
      </c>
      <c r="C41" s="204">
        <v>11866</v>
      </c>
      <c r="D41" s="87">
        <f t="shared" si="0"/>
        <v>-311.71999999999935</v>
      </c>
      <c r="E41" s="88">
        <f t="shared" si="1"/>
        <v>0.97440243329621645</v>
      </c>
      <c r="F41" s="89">
        <v>1789.48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13323.13</v>
      </c>
      <c r="C42" s="204">
        <v>13114</v>
      </c>
      <c r="D42" s="87">
        <f t="shared" si="0"/>
        <v>-209.1299999999992</v>
      </c>
      <c r="E42" s="88">
        <f t="shared" si="1"/>
        <v>0.98430323805292008</v>
      </c>
      <c r="F42" s="89">
        <v>2082.5500000000002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8513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8340</v>
      </c>
      <c r="B5" s="873"/>
      <c r="C5" s="874"/>
      <c r="D5" s="875"/>
      <c r="E5" s="876"/>
      <c r="F5" s="877"/>
      <c r="G5" s="878"/>
      <c r="H5" s="879">
        <v>1</v>
      </c>
      <c r="I5" s="880">
        <v>12.38</v>
      </c>
      <c r="J5" s="881">
        <v>49</v>
      </c>
      <c r="K5" s="882">
        <v>12.38</v>
      </c>
      <c r="L5" s="883">
        <v>7</v>
      </c>
      <c r="M5" s="883">
        <v>61</v>
      </c>
      <c r="N5" s="884">
        <v>20.350000000000001</v>
      </c>
      <c r="O5" s="883" t="s">
        <v>8341</v>
      </c>
      <c r="P5" s="885" t="s">
        <v>8342</v>
      </c>
      <c r="Q5" s="886">
        <f>H5-B5</f>
        <v>1</v>
      </c>
      <c r="R5" s="886">
        <f>I5-C5</f>
        <v>12.38</v>
      </c>
      <c r="S5" s="873">
        <f>IF(H5=0,"",H5*N5)</f>
        <v>20.350000000000001</v>
      </c>
      <c r="T5" s="873">
        <f>IF(H5=0,"",H5*J5)</f>
        <v>49</v>
      </c>
      <c r="U5" s="873">
        <f>IF(H5=0,"",T5-S5)</f>
        <v>28.65</v>
      </c>
      <c r="V5" s="887">
        <f>IF(H5=0,"",T5/S5)</f>
        <v>2.4078624078624076</v>
      </c>
      <c r="W5" s="888">
        <v>28.65</v>
      </c>
    </row>
    <row r="6" spans="1:23" ht="14.4" customHeight="1" x14ac:dyDescent="0.3">
      <c r="A6" s="904" t="s">
        <v>8343</v>
      </c>
      <c r="B6" s="846">
        <v>1</v>
      </c>
      <c r="C6" s="847">
        <v>0.45</v>
      </c>
      <c r="D6" s="848">
        <v>3</v>
      </c>
      <c r="E6" s="815">
        <v>1</v>
      </c>
      <c r="F6" s="816">
        <v>0.45</v>
      </c>
      <c r="G6" s="823">
        <v>3</v>
      </c>
      <c r="H6" s="819"/>
      <c r="I6" s="813"/>
      <c r="J6" s="814"/>
      <c r="K6" s="818">
        <v>0.45</v>
      </c>
      <c r="L6" s="819">
        <v>1</v>
      </c>
      <c r="M6" s="819">
        <v>9</v>
      </c>
      <c r="N6" s="820">
        <v>3.12</v>
      </c>
      <c r="O6" s="819" t="s">
        <v>8341</v>
      </c>
      <c r="P6" s="850" t="s">
        <v>8344</v>
      </c>
      <c r="Q6" s="821">
        <f t="shared" ref="Q6:R69" si="0">H6-B6</f>
        <v>-1</v>
      </c>
      <c r="R6" s="821">
        <f t="shared" si="0"/>
        <v>-0.45</v>
      </c>
      <c r="S6" s="846" t="str">
        <f t="shared" ref="S6:S69" si="1">IF(H6=0,"",H6*N6)</f>
        <v/>
      </c>
      <c r="T6" s="846" t="str">
        <f t="shared" ref="T6:T69" si="2">IF(H6=0,"",H6*J6)</f>
        <v/>
      </c>
      <c r="U6" s="846" t="str">
        <f t="shared" ref="U6:U69" si="3">IF(H6=0,"",T6-S6)</f>
        <v/>
      </c>
      <c r="V6" s="851" t="str">
        <f t="shared" ref="V6:V69" si="4">IF(H6=0,"",T6/S6)</f>
        <v/>
      </c>
      <c r="W6" s="822"/>
    </row>
    <row r="7" spans="1:23" ht="14.4" customHeight="1" x14ac:dyDescent="0.3">
      <c r="A7" s="904" t="s">
        <v>8345</v>
      </c>
      <c r="B7" s="846"/>
      <c r="C7" s="847"/>
      <c r="D7" s="848"/>
      <c r="E7" s="849"/>
      <c r="F7" s="813"/>
      <c r="G7" s="814"/>
      <c r="H7" s="815">
        <v>1</v>
      </c>
      <c r="I7" s="816">
        <v>0.24</v>
      </c>
      <c r="J7" s="817">
        <v>3</v>
      </c>
      <c r="K7" s="818">
        <v>0.24</v>
      </c>
      <c r="L7" s="819">
        <v>1</v>
      </c>
      <c r="M7" s="819">
        <v>5</v>
      </c>
      <c r="N7" s="820">
        <v>1.77</v>
      </c>
      <c r="O7" s="819" t="s">
        <v>8341</v>
      </c>
      <c r="P7" s="850" t="s">
        <v>8346</v>
      </c>
      <c r="Q7" s="821">
        <f t="shared" si="0"/>
        <v>1</v>
      </c>
      <c r="R7" s="821">
        <f t="shared" si="0"/>
        <v>0.24</v>
      </c>
      <c r="S7" s="846">
        <f t="shared" si="1"/>
        <v>1.77</v>
      </c>
      <c r="T7" s="846">
        <f t="shared" si="2"/>
        <v>3</v>
      </c>
      <c r="U7" s="846">
        <f t="shared" si="3"/>
        <v>1.23</v>
      </c>
      <c r="V7" s="851">
        <f t="shared" si="4"/>
        <v>1.6949152542372881</v>
      </c>
      <c r="W7" s="822">
        <v>1.23</v>
      </c>
    </row>
    <row r="8" spans="1:23" ht="14.4" customHeight="1" x14ac:dyDescent="0.3">
      <c r="A8" s="905" t="s">
        <v>8347</v>
      </c>
      <c r="B8" s="852"/>
      <c r="C8" s="853"/>
      <c r="D8" s="854"/>
      <c r="E8" s="855">
        <v>1</v>
      </c>
      <c r="F8" s="824">
        <v>1.24</v>
      </c>
      <c r="G8" s="825">
        <v>6</v>
      </c>
      <c r="H8" s="826">
        <v>2</v>
      </c>
      <c r="I8" s="827">
        <v>2.4900000000000002</v>
      </c>
      <c r="J8" s="828">
        <v>5.5</v>
      </c>
      <c r="K8" s="829">
        <v>1.24</v>
      </c>
      <c r="L8" s="830">
        <v>2</v>
      </c>
      <c r="M8" s="830">
        <v>18</v>
      </c>
      <c r="N8" s="831">
        <v>5.94</v>
      </c>
      <c r="O8" s="830" t="s">
        <v>8341</v>
      </c>
      <c r="P8" s="856" t="s">
        <v>8348</v>
      </c>
      <c r="Q8" s="832">
        <f t="shared" si="0"/>
        <v>2</v>
      </c>
      <c r="R8" s="832">
        <f t="shared" si="0"/>
        <v>2.4900000000000002</v>
      </c>
      <c r="S8" s="852">
        <f t="shared" si="1"/>
        <v>11.88</v>
      </c>
      <c r="T8" s="852">
        <f t="shared" si="2"/>
        <v>11</v>
      </c>
      <c r="U8" s="852">
        <f t="shared" si="3"/>
        <v>-0.88000000000000078</v>
      </c>
      <c r="V8" s="857">
        <f t="shared" si="4"/>
        <v>0.92592592592592582</v>
      </c>
      <c r="W8" s="833">
        <v>0.06</v>
      </c>
    </row>
    <row r="9" spans="1:23" ht="14.4" customHeight="1" x14ac:dyDescent="0.3">
      <c r="A9" s="905" t="s">
        <v>8349</v>
      </c>
      <c r="B9" s="834">
        <v>1</v>
      </c>
      <c r="C9" s="835">
        <v>0.62</v>
      </c>
      <c r="D9" s="836">
        <v>2</v>
      </c>
      <c r="E9" s="855"/>
      <c r="F9" s="824"/>
      <c r="G9" s="825"/>
      <c r="H9" s="830"/>
      <c r="I9" s="824"/>
      <c r="J9" s="825"/>
      <c r="K9" s="829">
        <v>0.62</v>
      </c>
      <c r="L9" s="830">
        <v>2</v>
      </c>
      <c r="M9" s="830">
        <v>18</v>
      </c>
      <c r="N9" s="831">
        <v>5.93</v>
      </c>
      <c r="O9" s="830" t="s">
        <v>8341</v>
      </c>
      <c r="P9" s="856" t="s">
        <v>8350</v>
      </c>
      <c r="Q9" s="832">
        <f t="shared" si="0"/>
        <v>-1</v>
      </c>
      <c r="R9" s="832">
        <f t="shared" si="0"/>
        <v>-0.62</v>
      </c>
      <c r="S9" s="852" t="str">
        <f t="shared" si="1"/>
        <v/>
      </c>
      <c r="T9" s="852" t="str">
        <f t="shared" si="2"/>
        <v/>
      </c>
      <c r="U9" s="852" t="str">
        <f t="shared" si="3"/>
        <v/>
      </c>
      <c r="V9" s="857" t="str">
        <f t="shared" si="4"/>
        <v/>
      </c>
      <c r="W9" s="833"/>
    </row>
    <row r="10" spans="1:23" ht="14.4" customHeight="1" x14ac:dyDescent="0.3">
      <c r="A10" s="904" t="s">
        <v>8351</v>
      </c>
      <c r="B10" s="846"/>
      <c r="C10" s="847"/>
      <c r="D10" s="848"/>
      <c r="E10" s="849"/>
      <c r="F10" s="813"/>
      <c r="G10" s="814"/>
      <c r="H10" s="815">
        <v>1</v>
      </c>
      <c r="I10" s="816">
        <v>0.22</v>
      </c>
      <c r="J10" s="817">
        <v>4</v>
      </c>
      <c r="K10" s="818">
        <v>0.22</v>
      </c>
      <c r="L10" s="819">
        <v>1</v>
      </c>
      <c r="M10" s="819">
        <v>8</v>
      </c>
      <c r="N10" s="820">
        <v>2.8</v>
      </c>
      <c r="O10" s="819" t="s">
        <v>8341</v>
      </c>
      <c r="P10" s="850" t="s">
        <v>8352</v>
      </c>
      <c r="Q10" s="821">
        <f t="shared" si="0"/>
        <v>1</v>
      </c>
      <c r="R10" s="821">
        <f t="shared" si="0"/>
        <v>0.22</v>
      </c>
      <c r="S10" s="846">
        <f t="shared" si="1"/>
        <v>2.8</v>
      </c>
      <c r="T10" s="846">
        <f t="shared" si="2"/>
        <v>4</v>
      </c>
      <c r="U10" s="846">
        <f t="shared" si="3"/>
        <v>1.2000000000000002</v>
      </c>
      <c r="V10" s="851">
        <f t="shared" si="4"/>
        <v>1.4285714285714286</v>
      </c>
      <c r="W10" s="822">
        <v>1.2</v>
      </c>
    </row>
    <row r="11" spans="1:23" ht="14.4" customHeight="1" x14ac:dyDescent="0.3">
      <c r="A11" s="904" t="s">
        <v>8353</v>
      </c>
      <c r="B11" s="846">
        <v>1</v>
      </c>
      <c r="C11" s="847">
        <v>2.8</v>
      </c>
      <c r="D11" s="848">
        <v>13</v>
      </c>
      <c r="E11" s="815">
        <v>2</v>
      </c>
      <c r="F11" s="816">
        <v>5.61</v>
      </c>
      <c r="G11" s="823">
        <v>8.5</v>
      </c>
      <c r="H11" s="819"/>
      <c r="I11" s="813"/>
      <c r="J11" s="814"/>
      <c r="K11" s="818">
        <v>2.8</v>
      </c>
      <c r="L11" s="819">
        <v>3</v>
      </c>
      <c r="M11" s="819">
        <v>31</v>
      </c>
      <c r="N11" s="820">
        <v>10.3</v>
      </c>
      <c r="O11" s="819" t="s">
        <v>8341</v>
      </c>
      <c r="P11" s="850" t="s">
        <v>8354</v>
      </c>
      <c r="Q11" s="821">
        <f t="shared" si="0"/>
        <v>-1</v>
      </c>
      <c r="R11" s="821">
        <f t="shared" si="0"/>
        <v>-2.8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51" t="str">
        <f t="shared" si="4"/>
        <v/>
      </c>
      <c r="W11" s="822"/>
    </row>
    <row r="12" spans="1:23" ht="14.4" customHeight="1" x14ac:dyDescent="0.3">
      <c r="A12" s="906" t="s">
        <v>8355</v>
      </c>
      <c r="B12" s="889"/>
      <c r="C12" s="890"/>
      <c r="D12" s="858"/>
      <c r="E12" s="891">
        <v>1</v>
      </c>
      <c r="F12" s="892">
        <v>3.52</v>
      </c>
      <c r="G12" s="837">
        <v>9</v>
      </c>
      <c r="H12" s="893"/>
      <c r="I12" s="894"/>
      <c r="J12" s="838"/>
      <c r="K12" s="895">
        <v>3.52</v>
      </c>
      <c r="L12" s="893">
        <v>4</v>
      </c>
      <c r="M12" s="893">
        <v>39</v>
      </c>
      <c r="N12" s="896">
        <v>12.83</v>
      </c>
      <c r="O12" s="893" t="s">
        <v>8341</v>
      </c>
      <c r="P12" s="897" t="s">
        <v>8356</v>
      </c>
      <c r="Q12" s="898">
        <f t="shared" si="0"/>
        <v>0</v>
      </c>
      <c r="R12" s="898">
        <f t="shared" si="0"/>
        <v>0</v>
      </c>
      <c r="S12" s="889" t="str">
        <f t="shared" si="1"/>
        <v/>
      </c>
      <c r="T12" s="889" t="str">
        <f t="shared" si="2"/>
        <v/>
      </c>
      <c r="U12" s="889" t="str">
        <f t="shared" si="3"/>
        <v/>
      </c>
      <c r="V12" s="899" t="str">
        <f t="shared" si="4"/>
        <v/>
      </c>
      <c r="W12" s="839"/>
    </row>
    <row r="13" spans="1:23" ht="14.4" customHeight="1" x14ac:dyDescent="0.3">
      <c r="A13" s="905" t="s">
        <v>8357</v>
      </c>
      <c r="B13" s="852">
        <v>277</v>
      </c>
      <c r="C13" s="853">
        <v>838.27</v>
      </c>
      <c r="D13" s="854">
        <v>9.1</v>
      </c>
      <c r="E13" s="855">
        <v>274</v>
      </c>
      <c r="F13" s="824">
        <v>831.03</v>
      </c>
      <c r="G13" s="825">
        <v>9.1999999999999993</v>
      </c>
      <c r="H13" s="826">
        <v>302</v>
      </c>
      <c r="I13" s="827">
        <v>914.9</v>
      </c>
      <c r="J13" s="828">
        <v>9.1</v>
      </c>
      <c r="K13" s="829">
        <v>3.02</v>
      </c>
      <c r="L13" s="830">
        <v>4</v>
      </c>
      <c r="M13" s="830">
        <v>34</v>
      </c>
      <c r="N13" s="831">
        <v>11.25</v>
      </c>
      <c r="O13" s="830" t="s">
        <v>8341</v>
      </c>
      <c r="P13" s="856" t="s">
        <v>8358</v>
      </c>
      <c r="Q13" s="832">
        <f t="shared" si="0"/>
        <v>25</v>
      </c>
      <c r="R13" s="832">
        <f t="shared" si="0"/>
        <v>76.63</v>
      </c>
      <c r="S13" s="852">
        <f t="shared" si="1"/>
        <v>3397.5</v>
      </c>
      <c r="T13" s="852">
        <f t="shared" si="2"/>
        <v>2748.2</v>
      </c>
      <c r="U13" s="852">
        <f t="shared" si="3"/>
        <v>-649.30000000000018</v>
      </c>
      <c r="V13" s="857">
        <f t="shared" si="4"/>
        <v>0.80888888888888888</v>
      </c>
      <c r="W13" s="833">
        <v>15.75</v>
      </c>
    </row>
    <row r="14" spans="1:23" ht="14.4" customHeight="1" x14ac:dyDescent="0.3">
      <c r="A14" s="906" t="s">
        <v>8359</v>
      </c>
      <c r="B14" s="889">
        <v>31</v>
      </c>
      <c r="C14" s="890">
        <v>97.09</v>
      </c>
      <c r="D14" s="858">
        <v>10.6</v>
      </c>
      <c r="E14" s="900">
        <v>25</v>
      </c>
      <c r="F14" s="894">
        <v>77.760000000000005</v>
      </c>
      <c r="G14" s="838">
        <v>9.3000000000000007</v>
      </c>
      <c r="H14" s="891">
        <v>22</v>
      </c>
      <c r="I14" s="892">
        <v>68.819999999999993</v>
      </c>
      <c r="J14" s="837">
        <v>8.6</v>
      </c>
      <c r="K14" s="895">
        <v>3.11</v>
      </c>
      <c r="L14" s="893">
        <v>4</v>
      </c>
      <c r="M14" s="893">
        <v>38</v>
      </c>
      <c r="N14" s="896">
        <v>12.54</v>
      </c>
      <c r="O14" s="893" t="s">
        <v>8341</v>
      </c>
      <c r="P14" s="897" t="s">
        <v>8360</v>
      </c>
      <c r="Q14" s="898">
        <f t="shared" si="0"/>
        <v>-9</v>
      </c>
      <c r="R14" s="898">
        <f t="shared" si="0"/>
        <v>-28.27000000000001</v>
      </c>
      <c r="S14" s="889">
        <f t="shared" si="1"/>
        <v>275.88</v>
      </c>
      <c r="T14" s="889">
        <f t="shared" si="2"/>
        <v>189.2</v>
      </c>
      <c r="U14" s="889">
        <f t="shared" si="3"/>
        <v>-86.68</v>
      </c>
      <c r="V14" s="899">
        <f t="shared" si="4"/>
        <v>0.68580542264752786</v>
      </c>
      <c r="W14" s="839"/>
    </row>
    <row r="15" spans="1:23" ht="14.4" customHeight="1" x14ac:dyDescent="0.3">
      <c r="A15" s="906" t="s">
        <v>8361</v>
      </c>
      <c r="B15" s="889">
        <v>2</v>
      </c>
      <c r="C15" s="890">
        <v>7.63</v>
      </c>
      <c r="D15" s="858">
        <v>10.5</v>
      </c>
      <c r="E15" s="900"/>
      <c r="F15" s="894"/>
      <c r="G15" s="838"/>
      <c r="H15" s="891"/>
      <c r="I15" s="892"/>
      <c r="J15" s="837"/>
      <c r="K15" s="895">
        <v>3.71</v>
      </c>
      <c r="L15" s="893">
        <v>5</v>
      </c>
      <c r="M15" s="893">
        <v>45</v>
      </c>
      <c r="N15" s="896">
        <v>14.93</v>
      </c>
      <c r="O15" s="893" t="s">
        <v>8341</v>
      </c>
      <c r="P15" s="897" t="s">
        <v>8362</v>
      </c>
      <c r="Q15" s="898">
        <f t="shared" si="0"/>
        <v>-2</v>
      </c>
      <c r="R15" s="898">
        <f t="shared" si="0"/>
        <v>-7.63</v>
      </c>
      <c r="S15" s="889" t="str">
        <f t="shared" si="1"/>
        <v/>
      </c>
      <c r="T15" s="889" t="str">
        <f t="shared" si="2"/>
        <v/>
      </c>
      <c r="U15" s="889" t="str">
        <f t="shared" si="3"/>
        <v/>
      </c>
      <c r="V15" s="899" t="str">
        <f t="shared" si="4"/>
        <v/>
      </c>
      <c r="W15" s="839"/>
    </row>
    <row r="16" spans="1:23" ht="14.4" customHeight="1" x14ac:dyDescent="0.3">
      <c r="A16" s="905" t="s">
        <v>8363</v>
      </c>
      <c r="B16" s="852"/>
      <c r="C16" s="853"/>
      <c r="D16" s="854"/>
      <c r="E16" s="826">
        <v>1</v>
      </c>
      <c r="F16" s="827">
        <v>1.59</v>
      </c>
      <c r="G16" s="828">
        <v>6</v>
      </c>
      <c r="H16" s="830"/>
      <c r="I16" s="824"/>
      <c r="J16" s="825"/>
      <c r="K16" s="829">
        <v>1.59</v>
      </c>
      <c r="L16" s="830">
        <v>4</v>
      </c>
      <c r="M16" s="830">
        <v>37</v>
      </c>
      <c r="N16" s="831">
        <v>12.2</v>
      </c>
      <c r="O16" s="830" t="s">
        <v>8341</v>
      </c>
      <c r="P16" s="856" t="s">
        <v>8364</v>
      </c>
      <c r="Q16" s="832">
        <f t="shared" si="0"/>
        <v>0</v>
      </c>
      <c r="R16" s="832">
        <f t="shared" si="0"/>
        <v>0</v>
      </c>
      <c r="S16" s="852" t="str">
        <f t="shared" si="1"/>
        <v/>
      </c>
      <c r="T16" s="852" t="str">
        <f t="shared" si="2"/>
        <v/>
      </c>
      <c r="U16" s="852" t="str">
        <f t="shared" si="3"/>
        <v/>
      </c>
      <c r="V16" s="857" t="str">
        <f t="shared" si="4"/>
        <v/>
      </c>
      <c r="W16" s="833"/>
    </row>
    <row r="17" spans="1:23" ht="14.4" customHeight="1" x14ac:dyDescent="0.3">
      <c r="A17" s="906" t="s">
        <v>8365</v>
      </c>
      <c r="B17" s="889"/>
      <c r="C17" s="890"/>
      <c r="D17" s="858"/>
      <c r="E17" s="891"/>
      <c r="F17" s="892"/>
      <c r="G17" s="837"/>
      <c r="H17" s="893">
        <v>1</v>
      </c>
      <c r="I17" s="894">
        <v>2.23</v>
      </c>
      <c r="J17" s="840">
        <v>28</v>
      </c>
      <c r="K17" s="895">
        <v>2.16</v>
      </c>
      <c r="L17" s="893">
        <v>5</v>
      </c>
      <c r="M17" s="893">
        <v>49</v>
      </c>
      <c r="N17" s="896">
        <v>16.29</v>
      </c>
      <c r="O17" s="893" t="s">
        <v>8341</v>
      </c>
      <c r="P17" s="897" t="s">
        <v>8366</v>
      </c>
      <c r="Q17" s="898">
        <f t="shared" si="0"/>
        <v>1</v>
      </c>
      <c r="R17" s="898">
        <f t="shared" si="0"/>
        <v>2.23</v>
      </c>
      <c r="S17" s="889">
        <f t="shared" si="1"/>
        <v>16.29</v>
      </c>
      <c r="T17" s="889">
        <f t="shared" si="2"/>
        <v>28</v>
      </c>
      <c r="U17" s="889">
        <f t="shared" si="3"/>
        <v>11.71</v>
      </c>
      <c r="V17" s="899">
        <f t="shared" si="4"/>
        <v>1.7188459177409454</v>
      </c>
      <c r="W17" s="839">
        <v>11.71</v>
      </c>
    </row>
    <row r="18" spans="1:23" ht="14.4" customHeight="1" x14ac:dyDescent="0.3">
      <c r="A18" s="906" t="s">
        <v>8367</v>
      </c>
      <c r="B18" s="889">
        <v>1</v>
      </c>
      <c r="C18" s="890">
        <v>4.1900000000000004</v>
      </c>
      <c r="D18" s="858">
        <v>19</v>
      </c>
      <c r="E18" s="891">
        <v>1</v>
      </c>
      <c r="F18" s="892">
        <v>4.1900000000000004</v>
      </c>
      <c r="G18" s="837">
        <v>12</v>
      </c>
      <c r="H18" s="893"/>
      <c r="I18" s="894"/>
      <c r="J18" s="838"/>
      <c r="K18" s="895">
        <v>4.1900000000000004</v>
      </c>
      <c r="L18" s="893">
        <v>9</v>
      </c>
      <c r="M18" s="893">
        <v>78</v>
      </c>
      <c r="N18" s="896">
        <v>26.04</v>
      </c>
      <c r="O18" s="893" t="s">
        <v>8341</v>
      </c>
      <c r="P18" s="897" t="s">
        <v>8368</v>
      </c>
      <c r="Q18" s="898">
        <f t="shared" si="0"/>
        <v>-1</v>
      </c>
      <c r="R18" s="898">
        <f t="shared" si="0"/>
        <v>-4.1900000000000004</v>
      </c>
      <c r="S18" s="889" t="str">
        <f t="shared" si="1"/>
        <v/>
      </c>
      <c r="T18" s="889" t="str">
        <f t="shared" si="2"/>
        <v/>
      </c>
      <c r="U18" s="889" t="str">
        <f t="shared" si="3"/>
        <v/>
      </c>
      <c r="V18" s="899" t="str">
        <f t="shared" si="4"/>
        <v/>
      </c>
      <c r="W18" s="839"/>
    </row>
    <row r="19" spans="1:23" ht="14.4" customHeight="1" x14ac:dyDescent="0.3">
      <c r="A19" s="904" t="s">
        <v>8369</v>
      </c>
      <c r="B19" s="846">
        <v>16</v>
      </c>
      <c r="C19" s="847">
        <v>42.69</v>
      </c>
      <c r="D19" s="848">
        <v>22.6</v>
      </c>
      <c r="E19" s="849">
        <v>17</v>
      </c>
      <c r="F19" s="813">
        <v>42.38</v>
      </c>
      <c r="G19" s="814">
        <v>13.5</v>
      </c>
      <c r="H19" s="815">
        <v>19</v>
      </c>
      <c r="I19" s="816">
        <v>49.82</v>
      </c>
      <c r="J19" s="817">
        <v>14.4</v>
      </c>
      <c r="K19" s="818">
        <v>2.38</v>
      </c>
      <c r="L19" s="819">
        <v>4</v>
      </c>
      <c r="M19" s="819">
        <v>32</v>
      </c>
      <c r="N19" s="820">
        <v>10.82</v>
      </c>
      <c r="O19" s="819" t="s">
        <v>8341</v>
      </c>
      <c r="P19" s="850" t="s">
        <v>8370</v>
      </c>
      <c r="Q19" s="821">
        <f t="shared" si="0"/>
        <v>3</v>
      </c>
      <c r="R19" s="821">
        <f t="shared" si="0"/>
        <v>7.1300000000000026</v>
      </c>
      <c r="S19" s="846">
        <f t="shared" si="1"/>
        <v>205.58</v>
      </c>
      <c r="T19" s="846">
        <f t="shared" si="2"/>
        <v>273.60000000000002</v>
      </c>
      <c r="U19" s="846">
        <f t="shared" si="3"/>
        <v>68.02000000000001</v>
      </c>
      <c r="V19" s="851">
        <f t="shared" si="4"/>
        <v>1.3308687615526802</v>
      </c>
      <c r="W19" s="822">
        <v>92.08</v>
      </c>
    </row>
    <row r="20" spans="1:23" ht="14.4" customHeight="1" x14ac:dyDescent="0.3">
      <c r="A20" s="906" t="s">
        <v>8371</v>
      </c>
      <c r="B20" s="889">
        <v>2</v>
      </c>
      <c r="C20" s="890">
        <v>5.62</v>
      </c>
      <c r="D20" s="858">
        <v>36.5</v>
      </c>
      <c r="E20" s="900">
        <v>4</v>
      </c>
      <c r="F20" s="894">
        <v>11.65</v>
      </c>
      <c r="G20" s="838">
        <v>11.5</v>
      </c>
      <c r="H20" s="891">
        <v>5</v>
      </c>
      <c r="I20" s="892">
        <v>13.8</v>
      </c>
      <c r="J20" s="840">
        <v>13.8</v>
      </c>
      <c r="K20" s="895">
        <v>2.76</v>
      </c>
      <c r="L20" s="893">
        <v>4</v>
      </c>
      <c r="M20" s="893">
        <v>38</v>
      </c>
      <c r="N20" s="896">
        <v>12.69</v>
      </c>
      <c r="O20" s="893" t="s">
        <v>8341</v>
      </c>
      <c r="P20" s="897" t="s">
        <v>8372</v>
      </c>
      <c r="Q20" s="898">
        <f t="shared" si="0"/>
        <v>3</v>
      </c>
      <c r="R20" s="898">
        <f t="shared" si="0"/>
        <v>8.18</v>
      </c>
      <c r="S20" s="889">
        <f t="shared" si="1"/>
        <v>63.449999999999996</v>
      </c>
      <c r="T20" s="889">
        <f t="shared" si="2"/>
        <v>69</v>
      </c>
      <c r="U20" s="889">
        <f t="shared" si="3"/>
        <v>5.5500000000000043</v>
      </c>
      <c r="V20" s="899">
        <f t="shared" si="4"/>
        <v>1.0874704491725768</v>
      </c>
      <c r="W20" s="839">
        <v>16.309999999999999</v>
      </c>
    </row>
    <row r="21" spans="1:23" ht="14.4" customHeight="1" x14ac:dyDescent="0.3">
      <c r="A21" s="906" t="s">
        <v>8373</v>
      </c>
      <c r="B21" s="889"/>
      <c r="C21" s="890"/>
      <c r="D21" s="858"/>
      <c r="E21" s="900">
        <v>1</v>
      </c>
      <c r="F21" s="894">
        <v>4.95</v>
      </c>
      <c r="G21" s="838">
        <v>30</v>
      </c>
      <c r="H21" s="891"/>
      <c r="I21" s="892"/>
      <c r="J21" s="837"/>
      <c r="K21" s="895">
        <v>3.7</v>
      </c>
      <c r="L21" s="893">
        <v>6</v>
      </c>
      <c r="M21" s="893">
        <v>51</v>
      </c>
      <c r="N21" s="896">
        <v>16.97</v>
      </c>
      <c r="O21" s="893" t="s">
        <v>8341</v>
      </c>
      <c r="P21" s="897" t="s">
        <v>8374</v>
      </c>
      <c r="Q21" s="898">
        <f t="shared" si="0"/>
        <v>0</v>
      </c>
      <c r="R21" s="898">
        <f t="shared" si="0"/>
        <v>0</v>
      </c>
      <c r="S21" s="889" t="str">
        <f t="shared" si="1"/>
        <v/>
      </c>
      <c r="T21" s="889" t="str">
        <f t="shared" si="2"/>
        <v/>
      </c>
      <c r="U21" s="889" t="str">
        <f t="shared" si="3"/>
        <v/>
      </c>
      <c r="V21" s="899" t="str">
        <f t="shared" si="4"/>
        <v/>
      </c>
      <c r="W21" s="839"/>
    </row>
    <row r="22" spans="1:23" ht="14.4" customHeight="1" x14ac:dyDescent="0.3">
      <c r="A22" s="904" t="s">
        <v>8375</v>
      </c>
      <c r="B22" s="846">
        <v>2</v>
      </c>
      <c r="C22" s="847">
        <v>4.0599999999999996</v>
      </c>
      <c r="D22" s="848">
        <v>24</v>
      </c>
      <c r="E22" s="849">
        <v>1</v>
      </c>
      <c r="F22" s="813">
        <v>5</v>
      </c>
      <c r="G22" s="814">
        <v>50</v>
      </c>
      <c r="H22" s="815">
        <v>3</v>
      </c>
      <c r="I22" s="816">
        <v>14.09</v>
      </c>
      <c r="J22" s="817">
        <v>49</v>
      </c>
      <c r="K22" s="818">
        <v>0.79</v>
      </c>
      <c r="L22" s="819">
        <v>2</v>
      </c>
      <c r="M22" s="819">
        <v>15</v>
      </c>
      <c r="N22" s="820">
        <v>5.14</v>
      </c>
      <c r="O22" s="819" t="s">
        <v>8341</v>
      </c>
      <c r="P22" s="850" t="s">
        <v>8376</v>
      </c>
      <c r="Q22" s="821">
        <f t="shared" si="0"/>
        <v>1</v>
      </c>
      <c r="R22" s="821">
        <f t="shared" si="0"/>
        <v>10.030000000000001</v>
      </c>
      <c r="S22" s="846">
        <f t="shared" si="1"/>
        <v>15.419999999999998</v>
      </c>
      <c r="T22" s="846">
        <f t="shared" si="2"/>
        <v>147</v>
      </c>
      <c r="U22" s="846">
        <f t="shared" si="3"/>
        <v>131.58000000000001</v>
      </c>
      <c r="V22" s="851">
        <f t="shared" si="4"/>
        <v>9.5330739299610912</v>
      </c>
      <c r="W22" s="822">
        <v>131.58000000000001</v>
      </c>
    </row>
    <row r="23" spans="1:23" ht="14.4" customHeight="1" x14ac:dyDescent="0.3">
      <c r="A23" s="906" t="s">
        <v>8377</v>
      </c>
      <c r="B23" s="889"/>
      <c r="C23" s="890"/>
      <c r="D23" s="858"/>
      <c r="E23" s="900"/>
      <c r="F23" s="894"/>
      <c r="G23" s="838"/>
      <c r="H23" s="891">
        <v>2</v>
      </c>
      <c r="I23" s="892">
        <v>3.68</v>
      </c>
      <c r="J23" s="840">
        <v>30.5</v>
      </c>
      <c r="K23" s="895">
        <v>1.84</v>
      </c>
      <c r="L23" s="893">
        <v>5</v>
      </c>
      <c r="M23" s="893">
        <v>42</v>
      </c>
      <c r="N23" s="896">
        <v>14.16</v>
      </c>
      <c r="O23" s="893" t="s">
        <v>8341</v>
      </c>
      <c r="P23" s="897" t="s">
        <v>8376</v>
      </c>
      <c r="Q23" s="898">
        <f t="shared" si="0"/>
        <v>2</v>
      </c>
      <c r="R23" s="898">
        <f t="shared" si="0"/>
        <v>3.68</v>
      </c>
      <c r="S23" s="889">
        <f t="shared" si="1"/>
        <v>28.32</v>
      </c>
      <c r="T23" s="889">
        <f t="shared" si="2"/>
        <v>61</v>
      </c>
      <c r="U23" s="889">
        <f t="shared" si="3"/>
        <v>32.68</v>
      </c>
      <c r="V23" s="899">
        <f t="shared" si="4"/>
        <v>2.1539548022598871</v>
      </c>
      <c r="W23" s="839">
        <v>32.68</v>
      </c>
    </row>
    <row r="24" spans="1:23" ht="14.4" customHeight="1" x14ac:dyDescent="0.3">
      <c r="A24" s="906" t="s">
        <v>8378</v>
      </c>
      <c r="B24" s="889"/>
      <c r="C24" s="890"/>
      <c r="D24" s="858"/>
      <c r="E24" s="900">
        <v>1</v>
      </c>
      <c r="F24" s="894">
        <v>4.82</v>
      </c>
      <c r="G24" s="838">
        <v>32</v>
      </c>
      <c r="H24" s="891"/>
      <c r="I24" s="892"/>
      <c r="J24" s="837"/>
      <c r="K24" s="895">
        <v>4.82</v>
      </c>
      <c r="L24" s="893">
        <v>9</v>
      </c>
      <c r="M24" s="893">
        <v>81</v>
      </c>
      <c r="N24" s="896">
        <v>26.85</v>
      </c>
      <c r="O24" s="893" t="s">
        <v>8341</v>
      </c>
      <c r="P24" s="897" t="s">
        <v>8376</v>
      </c>
      <c r="Q24" s="898">
        <f t="shared" si="0"/>
        <v>0</v>
      </c>
      <c r="R24" s="898">
        <f t="shared" si="0"/>
        <v>0</v>
      </c>
      <c r="S24" s="889" t="str">
        <f t="shared" si="1"/>
        <v/>
      </c>
      <c r="T24" s="889" t="str">
        <f t="shared" si="2"/>
        <v/>
      </c>
      <c r="U24" s="889" t="str">
        <f t="shared" si="3"/>
        <v/>
      </c>
      <c r="V24" s="899" t="str">
        <f t="shared" si="4"/>
        <v/>
      </c>
      <c r="W24" s="839"/>
    </row>
    <row r="25" spans="1:23" ht="14.4" customHeight="1" x14ac:dyDescent="0.3">
      <c r="A25" s="905" t="s">
        <v>8379</v>
      </c>
      <c r="B25" s="852">
        <v>323</v>
      </c>
      <c r="C25" s="853">
        <v>402.85</v>
      </c>
      <c r="D25" s="854">
        <v>4.7</v>
      </c>
      <c r="E25" s="855">
        <v>345</v>
      </c>
      <c r="F25" s="824">
        <v>429.84</v>
      </c>
      <c r="G25" s="825">
        <v>4.7</v>
      </c>
      <c r="H25" s="826">
        <v>349</v>
      </c>
      <c r="I25" s="827">
        <v>439.02</v>
      </c>
      <c r="J25" s="828">
        <v>4.7</v>
      </c>
      <c r="K25" s="829">
        <v>1.22</v>
      </c>
      <c r="L25" s="830">
        <v>2</v>
      </c>
      <c r="M25" s="830">
        <v>17</v>
      </c>
      <c r="N25" s="831">
        <v>5.54</v>
      </c>
      <c r="O25" s="830" t="s">
        <v>8341</v>
      </c>
      <c r="P25" s="856" t="s">
        <v>8380</v>
      </c>
      <c r="Q25" s="832">
        <f t="shared" si="0"/>
        <v>26</v>
      </c>
      <c r="R25" s="832">
        <f t="shared" si="0"/>
        <v>36.169999999999959</v>
      </c>
      <c r="S25" s="852">
        <f t="shared" si="1"/>
        <v>1933.46</v>
      </c>
      <c r="T25" s="852">
        <f t="shared" si="2"/>
        <v>1640.3</v>
      </c>
      <c r="U25" s="852">
        <f t="shared" si="3"/>
        <v>-293.16000000000008</v>
      </c>
      <c r="V25" s="857">
        <f t="shared" si="4"/>
        <v>0.84837545126353786</v>
      </c>
      <c r="W25" s="833">
        <v>85.58</v>
      </c>
    </row>
    <row r="26" spans="1:23" ht="14.4" customHeight="1" x14ac:dyDescent="0.3">
      <c r="A26" s="906" t="s">
        <v>8381</v>
      </c>
      <c r="B26" s="889">
        <v>4</v>
      </c>
      <c r="C26" s="890">
        <v>6.94</v>
      </c>
      <c r="D26" s="858">
        <v>8</v>
      </c>
      <c r="E26" s="900">
        <v>3</v>
      </c>
      <c r="F26" s="894">
        <v>4.87</v>
      </c>
      <c r="G26" s="838">
        <v>9.3000000000000007</v>
      </c>
      <c r="H26" s="891">
        <v>4</v>
      </c>
      <c r="I26" s="892">
        <v>6.5</v>
      </c>
      <c r="J26" s="837">
        <v>4.3</v>
      </c>
      <c r="K26" s="895">
        <v>1.58</v>
      </c>
      <c r="L26" s="893">
        <v>3</v>
      </c>
      <c r="M26" s="893">
        <v>25</v>
      </c>
      <c r="N26" s="896">
        <v>8.36</v>
      </c>
      <c r="O26" s="893" t="s">
        <v>8341</v>
      </c>
      <c r="P26" s="897" t="s">
        <v>8382</v>
      </c>
      <c r="Q26" s="898">
        <f t="shared" si="0"/>
        <v>0</v>
      </c>
      <c r="R26" s="898">
        <f t="shared" si="0"/>
        <v>-0.44000000000000039</v>
      </c>
      <c r="S26" s="889">
        <f t="shared" si="1"/>
        <v>33.44</v>
      </c>
      <c r="T26" s="889">
        <f t="shared" si="2"/>
        <v>17.2</v>
      </c>
      <c r="U26" s="889">
        <f t="shared" si="3"/>
        <v>-16.239999999999998</v>
      </c>
      <c r="V26" s="899">
        <f t="shared" si="4"/>
        <v>0.5143540669856459</v>
      </c>
      <c r="W26" s="839"/>
    </row>
    <row r="27" spans="1:23" ht="14.4" customHeight="1" x14ac:dyDescent="0.3">
      <c r="A27" s="906" t="s">
        <v>8383</v>
      </c>
      <c r="B27" s="889">
        <v>1</v>
      </c>
      <c r="C27" s="890">
        <v>2.37</v>
      </c>
      <c r="D27" s="858">
        <v>6</v>
      </c>
      <c r="E27" s="900">
        <v>1</v>
      </c>
      <c r="F27" s="894">
        <v>2.37</v>
      </c>
      <c r="G27" s="838">
        <v>5</v>
      </c>
      <c r="H27" s="891">
        <v>1</v>
      </c>
      <c r="I27" s="892">
        <v>2.37</v>
      </c>
      <c r="J27" s="837">
        <v>5</v>
      </c>
      <c r="K27" s="895">
        <v>2.37</v>
      </c>
      <c r="L27" s="893">
        <v>4</v>
      </c>
      <c r="M27" s="893">
        <v>39</v>
      </c>
      <c r="N27" s="896">
        <v>12.84</v>
      </c>
      <c r="O27" s="893" t="s">
        <v>8341</v>
      </c>
      <c r="P27" s="897" t="s">
        <v>8384</v>
      </c>
      <c r="Q27" s="898">
        <f t="shared" si="0"/>
        <v>0</v>
      </c>
      <c r="R27" s="898">
        <f t="shared" si="0"/>
        <v>0</v>
      </c>
      <c r="S27" s="889">
        <f t="shared" si="1"/>
        <v>12.84</v>
      </c>
      <c r="T27" s="889">
        <f t="shared" si="2"/>
        <v>5</v>
      </c>
      <c r="U27" s="889">
        <f t="shared" si="3"/>
        <v>-7.84</v>
      </c>
      <c r="V27" s="899">
        <f t="shared" si="4"/>
        <v>0.38940809968847351</v>
      </c>
      <c r="W27" s="839"/>
    </row>
    <row r="28" spans="1:23" ht="14.4" customHeight="1" x14ac:dyDescent="0.3">
      <c r="A28" s="905" t="s">
        <v>8385</v>
      </c>
      <c r="B28" s="852">
        <v>42</v>
      </c>
      <c r="C28" s="853">
        <v>16.649999999999999</v>
      </c>
      <c r="D28" s="854">
        <v>4.3</v>
      </c>
      <c r="E28" s="826">
        <v>46</v>
      </c>
      <c r="F28" s="827">
        <v>20.64</v>
      </c>
      <c r="G28" s="828">
        <v>4.8</v>
      </c>
      <c r="H28" s="830">
        <v>38</v>
      </c>
      <c r="I28" s="824">
        <v>22.53</v>
      </c>
      <c r="J28" s="841">
        <v>6.3</v>
      </c>
      <c r="K28" s="829">
        <v>0.38</v>
      </c>
      <c r="L28" s="830">
        <v>1</v>
      </c>
      <c r="M28" s="830">
        <v>9</v>
      </c>
      <c r="N28" s="831">
        <v>3.07</v>
      </c>
      <c r="O28" s="830" t="s">
        <v>8341</v>
      </c>
      <c r="P28" s="856" t="s">
        <v>8386</v>
      </c>
      <c r="Q28" s="832">
        <f t="shared" si="0"/>
        <v>-4</v>
      </c>
      <c r="R28" s="832">
        <f t="shared" si="0"/>
        <v>5.8800000000000026</v>
      </c>
      <c r="S28" s="852">
        <f t="shared" si="1"/>
        <v>116.66</v>
      </c>
      <c r="T28" s="852">
        <f t="shared" si="2"/>
        <v>239.4</v>
      </c>
      <c r="U28" s="852">
        <f t="shared" si="3"/>
        <v>122.74000000000001</v>
      </c>
      <c r="V28" s="857">
        <f t="shared" si="4"/>
        <v>2.0521172638436482</v>
      </c>
      <c r="W28" s="833">
        <v>126.11</v>
      </c>
    </row>
    <row r="29" spans="1:23" ht="14.4" customHeight="1" x14ac:dyDescent="0.3">
      <c r="A29" s="906" t="s">
        <v>8387</v>
      </c>
      <c r="B29" s="889">
        <v>1</v>
      </c>
      <c r="C29" s="890">
        <v>0.47</v>
      </c>
      <c r="D29" s="858">
        <v>3</v>
      </c>
      <c r="E29" s="891">
        <v>5</v>
      </c>
      <c r="F29" s="892">
        <v>2.66</v>
      </c>
      <c r="G29" s="837">
        <v>6</v>
      </c>
      <c r="H29" s="893">
        <v>3</v>
      </c>
      <c r="I29" s="894">
        <v>1.55</v>
      </c>
      <c r="J29" s="840">
        <v>4.3</v>
      </c>
      <c r="K29" s="895">
        <v>0.47</v>
      </c>
      <c r="L29" s="893">
        <v>1</v>
      </c>
      <c r="M29" s="893">
        <v>12</v>
      </c>
      <c r="N29" s="896">
        <v>4.01</v>
      </c>
      <c r="O29" s="893" t="s">
        <v>8341</v>
      </c>
      <c r="P29" s="897" t="s">
        <v>8388</v>
      </c>
      <c r="Q29" s="898">
        <f t="shared" si="0"/>
        <v>2</v>
      </c>
      <c r="R29" s="898">
        <f t="shared" si="0"/>
        <v>1.08</v>
      </c>
      <c r="S29" s="889">
        <f t="shared" si="1"/>
        <v>12.03</v>
      </c>
      <c r="T29" s="889">
        <f t="shared" si="2"/>
        <v>12.899999999999999</v>
      </c>
      <c r="U29" s="889">
        <f t="shared" si="3"/>
        <v>0.86999999999999922</v>
      </c>
      <c r="V29" s="899">
        <f t="shared" si="4"/>
        <v>1.0723192019950125</v>
      </c>
      <c r="W29" s="839">
        <v>0.99</v>
      </c>
    </row>
    <row r="30" spans="1:23" ht="14.4" customHeight="1" x14ac:dyDescent="0.3">
      <c r="A30" s="906" t="s">
        <v>8389</v>
      </c>
      <c r="B30" s="889"/>
      <c r="C30" s="890"/>
      <c r="D30" s="858"/>
      <c r="E30" s="891"/>
      <c r="F30" s="892"/>
      <c r="G30" s="837"/>
      <c r="H30" s="893">
        <v>1</v>
      </c>
      <c r="I30" s="894">
        <v>1.05</v>
      </c>
      <c r="J30" s="838">
        <v>5</v>
      </c>
      <c r="K30" s="895">
        <v>1.05</v>
      </c>
      <c r="L30" s="893">
        <v>3</v>
      </c>
      <c r="M30" s="893">
        <v>26</v>
      </c>
      <c r="N30" s="896">
        <v>8.5299999999999994</v>
      </c>
      <c r="O30" s="893" t="s">
        <v>8341</v>
      </c>
      <c r="P30" s="897" t="s">
        <v>8390</v>
      </c>
      <c r="Q30" s="898">
        <f t="shared" si="0"/>
        <v>1</v>
      </c>
      <c r="R30" s="898">
        <f t="shared" si="0"/>
        <v>1.05</v>
      </c>
      <c r="S30" s="889">
        <f t="shared" si="1"/>
        <v>8.5299999999999994</v>
      </c>
      <c r="T30" s="889">
        <f t="shared" si="2"/>
        <v>5</v>
      </c>
      <c r="U30" s="889">
        <f t="shared" si="3"/>
        <v>-3.5299999999999994</v>
      </c>
      <c r="V30" s="899">
        <f t="shared" si="4"/>
        <v>0.58616647127784294</v>
      </c>
      <c r="W30" s="839"/>
    </row>
    <row r="31" spans="1:23" ht="14.4" customHeight="1" x14ac:dyDescent="0.3">
      <c r="A31" s="904" t="s">
        <v>8391</v>
      </c>
      <c r="B31" s="842">
        <v>30</v>
      </c>
      <c r="C31" s="843">
        <v>28.23</v>
      </c>
      <c r="D31" s="844">
        <v>7.3</v>
      </c>
      <c r="E31" s="849">
        <v>22</v>
      </c>
      <c r="F31" s="813">
        <v>18.63</v>
      </c>
      <c r="G31" s="814">
        <v>6.5</v>
      </c>
      <c r="H31" s="819">
        <v>26</v>
      </c>
      <c r="I31" s="813">
        <v>24.28</v>
      </c>
      <c r="J31" s="817">
        <v>7.8</v>
      </c>
      <c r="K31" s="818">
        <v>0.74</v>
      </c>
      <c r="L31" s="819">
        <v>1</v>
      </c>
      <c r="M31" s="819">
        <v>13</v>
      </c>
      <c r="N31" s="820">
        <v>4.4800000000000004</v>
      </c>
      <c r="O31" s="819" t="s">
        <v>8341</v>
      </c>
      <c r="P31" s="850" t="s">
        <v>8392</v>
      </c>
      <c r="Q31" s="821">
        <f t="shared" si="0"/>
        <v>-4</v>
      </c>
      <c r="R31" s="821">
        <f t="shared" si="0"/>
        <v>-3.9499999999999993</v>
      </c>
      <c r="S31" s="846">
        <f t="shared" si="1"/>
        <v>116.48000000000002</v>
      </c>
      <c r="T31" s="846">
        <f t="shared" si="2"/>
        <v>202.79999999999998</v>
      </c>
      <c r="U31" s="846">
        <f t="shared" si="3"/>
        <v>86.319999999999965</v>
      </c>
      <c r="V31" s="851">
        <f t="shared" si="4"/>
        <v>1.7410714285714282</v>
      </c>
      <c r="W31" s="822">
        <v>91.32</v>
      </c>
    </row>
    <row r="32" spans="1:23" ht="14.4" customHeight="1" x14ac:dyDescent="0.3">
      <c r="A32" s="906" t="s">
        <v>8393</v>
      </c>
      <c r="B32" s="901"/>
      <c r="C32" s="902"/>
      <c r="D32" s="845"/>
      <c r="E32" s="900">
        <v>1</v>
      </c>
      <c r="F32" s="894">
        <v>1.35</v>
      </c>
      <c r="G32" s="838">
        <v>15</v>
      </c>
      <c r="H32" s="893">
        <v>1</v>
      </c>
      <c r="I32" s="894">
        <v>1.76</v>
      </c>
      <c r="J32" s="840">
        <v>28</v>
      </c>
      <c r="K32" s="895">
        <v>1.35</v>
      </c>
      <c r="L32" s="893">
        <v>3</v>
      </c>
      <c r="M32" s="893">
        <v>25</v>
      </c>
      <c r="N32" s="896">
        <v>8.18</v>
      </c>
      <c r="O32" s="893" t="s">
        <v>8341</v>
      </c>
      <c r="P32" s="897" t="s">
        <v>8394</v>
      </c>
      <c r="Q32" s="898">
        <f t="shared" si="0"/>
        <v>1</v>
      </c>
      <c r="R32" s="898">
        <f t="shared" si="0"/>
        <v>1.76</v>
      </c>
      <c r="S32" s="889">
        <f t="shared" si="1"/>
        <v>8.18</v>
      </c>
      <c r="T32" s="889">
        <f t="shared" si="2"/>
        <v>28</v>
      </c>
      <c r="U32" s="889">
        <f t="shared" si="3"/>
        <v>19.82</v>
      </c>
      <c r="V32" s="899">
        <f t="shared" si="4"/>
        <v>3.4229828850855748</v>
      </c>
      <c r="W32" s="839">
        <v>19.82</v>
      </c>
    </row>
    <row r="33" spans="1:23" ht="14.4" customHeight="1" x14ac:dyDescent="0.3">
      <c r="A33" s="906" t="s">
        <v>8395</v>
      </c>
      <c r="B33" s="901">
        <v>2</v>
      </c>
      <c r="C33" s="902">
        <v>4.3499999999999996</v>
      </c>
      <c r="D33" s="845">
        <v>12.5</v>
      </c>
      <c r="E33" s="900"/>
      <c r="F33" s="894"/>
      <c r="G33" s="838"/>
      <c r="H33" s="893"/>
      <c r="I33" s="894"/>
      <c r="J33" s="838"/>
      <c r="K33" s="895">
        <v>2.64</v>
      </c>
      <c r="L33" s="893">
        <v>5</v>
      </c>
      <c r="M33" s="893">
        <v>43</v>
      </c>
      <c r="N33" s="896">
        <v>14.37</v>
      </c>
      <c r="O33" s="893" t="s">
        <v>8341</v>
      </c>
      <c r="P33" s="897" t="s">
        <v>8396</v>
      </c>
      <c r="Q33" s="898">
        <f t="shared" si="0"/>
        <v>-2</v>
      </c>
      <c r="R33" s="898">
        <f t="shared" si="0"/>
        <v>-4.3499999999999996</v>
      </c>
      <c r="S33" s="889" t="str">
        <f t="shared" si="1"/>
        <v/>
      </c>
      <c r="T33" s="889" t="str">
        <f t="shared" si="2"/>
        <v/>
      </c>
      <c r="U33" s="889" t="str">
        <f t="shared" si="3"/>
        <v/>
      </c>
      <c r="V33" s="899" t="str">
        <f t="shared" si="4"/>
        <v/>
      </c>
      <c r="W33" s="839"/>
    </row>
    <row r="34" spans="1:23" ht="14.4" customHeight="1" x14ac:dyDescent="0.3">
      <c r="A34" s="904" t="s">
        <v>8397</v>
      </c>
      <c r="B34" s="842">
        <v>175</v>
      </c>
      <c r="C34" s="843">
        <v>121.37</v>
      </c>
      <c r="D34" s="844">
        <v>4.7</v>
      </c>
      <c r="E34" s="849">
        <v>135</v>
      </c>
      <c r="F34" s="813">
        <v>99.05</v>
      </c>
      <c r="G34" s="814">
        <v>4.8</v>
      </c>
      <c r="H34" s="819">
        <v>134</v>
      </c>
      <c r="I34" s="813">
        <v>96.09</v>
      </c>
      <c r="J34" s="817">
        <v>4.9000000000000004</v>
      </c>
      <c r="K34" s="818">
        <v>0.62</v>
      </c>
      <c r="L34" s="819">
        <v>1</v>
      </c>
      <c r="M34" s="819">
        <v>13</v>
      </c>
      <c r="N34" s="820">
        <v>4.34</v>
      </c>
      <c r="O34" s="819" t="s">
        <v>8341</v>
      </c>
      <c r="P34" s="850" t="s">
        <v>8398</v>
      </c>
      <c r="Q34" s="821">
        <f t="shared" si="0"/>
        <v>-41</v>
      </c>
      <c r="R34" s="821">
        <f t="shared" si="0"/>
        <v>-25.28</v>
      </c>
      <c r="S34" s="846">
        <f t="shared" si="1"/>
        <v>581.55999999999995</v>
      </c>
      <c r="T34" s="846">
        <f t="shared" si="2"/>
        <v>656.6</v>
      </c>
      <c r="U34" s="846">
        <f t="shared" si="3"/>
        <v>75.040000000000077</v>
      </c>
      <c r="V34" s="851">
        <f t="shared" si="4"/>
        <v>1.1290322580645162</v>
      </c>
      <c r="W34" s="822">
        <v>88.62</v>
      </c>
    </row>
    <row r="35" spans="1:23" ht="14.4" customHeight="1" x14ac:dyDescent="0.3">
      <c r="A35" s="906" t="s">
        <v>8399</v>
      </c>
      <c r="B35" s="901">
        <v>6</v>
      </c>
      <c r="C35" s="902">
        <v>4.8899999999999997</v>
      </c>
      <c r="D35" s="845">
        <v>5.2</v>
      </c>
      <c r="E35" s="900">
        <v>1</v>
      </c>
      <c r="F35" s="894">
        <v>0.81</v>
      </c>
      <c r="G35" s="838">
        <v>5</v>
      </c>
      <c r="H35" s="893">
        <v>5</v>
      </c>
      <c r="I35" s="894">
        <v>4.09</v>
      </c>
      <c r="J35" s="838">
        <v>4.8</v>
      </c>
      <c r="K35" s="895">
        <v>0.81</v>
      </c>
      <c r="L35" s="893">
        <v>2</v>
      </c>
      <c r="M35" s="893">
        <v>18</v>
      </c>
      <c r="N35" s="896">
        <v>5.89</v>
      </c>
      <c r="O35" s="893" t="s">
        <v>8341</v>
      </c>
      <c r="P35" s="897" t="s">
        <v>8400</v>
      </c>
      <c r="Q35" s="898">
        <f t="shared" si="0"/>
        <v>-1</v>
      </c>
      <c r="R35" s="898">
        <f t="shared" si="0"/>
        <v>-0.79999999999999982</v>
      </c>
      <c r="S35" s="889">
        <f t="shared" si="1"/>
        <v>29.45</v>
      </c>
      <c r="T35" s="889">
        <f t="shared" si="2"/>
        <v>24</v>
      </c>
      <c r="U35" s="889">
        <f t="shared" si="3"/>
        <v>-5.4499999999999993</v>
      </c>
      <c r="V35" s="899">
        <f t="shared" si="4"/>
        <v>0.81494057724957558</v>
      </c>
      <c r="W35" s="839"/>
    </row>
    <row r="36" spans="1:23" ht="14.4" customHeight="1" x14ac:dyDescent="0.3">
      <c r="A36" s="906" t="s">
        <v>8401</v>
      </c>
      <c r="B36" s="901"/>
      <c r="C36" s="902"/>
      <c r="D36" s="845"/>
      <c r="E36" s="900"/>
      <c r="F36" s="894"/>
      <c r="G36" s="838"/>
      <c r="H36" s="893">
        <v>1</v>
      </c>
      <c r="I36" s="894">
        <v>1.07</v>
      </c>
      <c r="J36" s="838">
        <v>5</v>
      </c>
      <c r="K36" s="895">
        <v>1.07</v>
      </c>
      <c r="L36" s="893">
        <v>3</v>
      </c>
      <c r="M36" s="893">
        <v>26</v>
      </c>
      <c r="N36" s="896">
        <v>8.8000000000000007</v>
      </c>
      <c r="O36" s="893" t="s">
        <v>8341</v>
      </c>
      <c r="P36" s="897" t="s">
        <v>8402</v>
      </c>
      <c r="Q36" s="898">
        <f t="shared" si="0"/>
        <v>1</v>
      </c>
      <c r="R36" s="898">
        <f t="shared" si="0"/>
        <v>1.07</v>
      </c>
      <c r="S36" s="889">
        <f t="shared" si="1"/>
        <v>8.8000000000000007</v>
      </c>
      <c r="T36" s="889">
        <f t="shared" si="2"/>
        <v>5</v>
      </c>
      <c r="U36" s="889">
        <f t="shared" si="3"/>
        <v>-3.8000000000000007</v>
      </c>
      <c r="V36" s="899">
        <f t="shared" si="4"/>
        <v>0.56818181818181812</v>
      </c>
      <c r="W36" s="839"/>
    </row>
    <row r="37" spans="1:23" ht="14.4" customHeight="1" x14ac:dyDescent="0.3">
      <c r="A37" s="904" t="s">
        <v>8403</v>
      </c>
      <c r="B37" s="842">
        <v>77</v>
      </c>
      <c r="C37" s="843">
        <v>69.03</v>
      </c>
      <c r="D37" s="844">
        <v>3.8</v>
      </c>
      <c r="E37" s="849">
        <v>73</v>
      </c>
      <c r="F37" s="813">
        <v>68.09</v>
      </c>
      <c r="G37" s="814">
        <v>3.6</v>
      </c>
      <c r="H37" s="819">
        <v>37</v>
      </c>
      <c r="I37" s="813">
        <v>33.200000000000003</v>
      </c>
      <c r="J37" s="814">
        <v>4</v>
      </c>
      <c r="K37" s="818">
        <v>0.89</v>
      </c>
      <c r="L37" s="819">
        <v>1</v>
      </c>
      <c r="M37" s="819">
        <v>13</v>
      </c>
      <c r="N37" s="820">
        <v>4.2</v>
      </c>
      <c r="O37" s="819" t="s">
        <v>8341</v>
      </c>
      <c r="P37" s="850" t="s">
        <v>8404</v>
      </c>
      <c r="Q37" s="821">
        <f t="shared" si="0"/>
        <v>-40</v>
      </c>
      <c r="R37" s="821">
        <f t="shared" si="0"/>
        <v>-35.83</v>
      </c>
      <c r="S37" s="846">
        <f t="shared" si="1"/>
        <v>155.4</v>
      </c>
      <c r="T37" s="846">
        <f t="shared" si="2"/>
        <v>148</v>
      </c>
      <c r="U37" s="846">
        <f t="shared" si="3"/>
        <v>-7.4000000000000057</v>
      </c>
      <c r="V37" s="851">
        <f t="shared" si="4"/>
        <v>0.95238095238095233</v>
      </c>
      <c r="W37" s="822">
        <v>9.4</v>
      </c>
    </row>
    <row r="38" spans="1:23" ht="14.4" customHeight="1" x14ac:dyDescent="0.3">
      <c r="A38" s="906" t="s">
        <v>8405</v>
      </c>
      <c r="B38" s="901">
        <v>1</v>
      </c>
      <c r="C38" s="902">
        <v>1.37</v>
      </c>
      <c r="D38" s="845">
        <v>4</v>
      </c>
      <c r="E38" s="900">
        <v>2</v>
      </c>
      <c r="F38" s="894">
        <v>2.73</v>
      </c>
      <c r="G38" s="838">
        <v>2</v>
      </c>
      <c r="H38" s="893">
        <v>8</v>
      </c>
      <c r="I38" s="894">
        <v>11.23</v>
      </c>
      <c r="J38" s="840">
        <v>6.9</v>
      </c>
      <c r="K38" s="895">
        <v>1.37</v>
      </c>
      <c r="L38" s="893">
        <v>2</v>
      </c>
      <c r="M38" s="893">
        <v>20</v>
      </c>
      <c r="N38" s="896">
        <v>6.52</v>
      </c>
      <c r="O38" s="893" t="s">
        <v>8341</v>
      </c>
      <c r="P38" s="897" t="s">
        <v>8406</v>
      </c>
      <c r="Q38" s="898">
        <f t="shared" si="0"/>
        <v>7</v>
      </c>
      <c r="R38" s="898">
        <f t="shared" si="0"/>
        <v>9.86</v>
      </c>
      <c r="S38" s="889">
        <f t="shared" si="1"/>
        <v>52.16</v>
      </c>
      <c r="T38" s="889">
        <f t="shared" si="2"/>
        <v>55.2</v>
      </c>
      <c r="U38" s="889">
        <f t="shared" si="3"/>
        <v>3.0400000000000063</v>
      </c>
      <c r="V38" s="899">
        <f t="shared" si="4"/>
        <v>1.0582822085889572</v>
      </c>
      <c r="W38" s="839">
        <v>16.48</v>
      </c>
    </row>
    <row r="39" spans="1:23" ht="14.4" customHeight="1" x14ac:dyDescent="0.3">
      <c r="A39" s="906" t="s">
        <v>8407</v>
      </c>
      <c r="B39" s="901">
        <v>1</v>
      </c>
      <c r="C39" s="902">
        <v>1.76</v>
      </c>
      <c r="D39" s="845">
        <v>3</v>
      </c>
      <c r="E39" s="900"/>
      <c r="F39" s="894"/>
      <c r="G39" s="838"/>
      <c r="H39" s="893"/>
      <c r="I39" s="894"/>
      <c r="J39" s="838"/>
      <c r="K39" s="895">
        <v>1.76</v>
      </c>
      <c r="L39" s="893">
        <v>3</v>
      </c>
      <c r="M39" s="893">
        <v>26</v>
      </c>
      <c r="N39" s="896">
        <v>8.57</v>
      </c>
      <c r="O39" s="893" t="s">
        <v>8341</v>
      </c>
      <c r="P39" s="897" t="s">
        <v>8408</v>
      </c>
      <c r="Q39" s="898">
        <f t="shared" si="0"/>
        <v>-1</v>
      </c>
      <c r="R39" s="898">
        <f t="shared" si="0"/>
        <v>-1.76</v>
      </c>
      <c r="S39" s="889" t="str">
        <f t="shared" si="1"/>
        <v/>
      </c>
      <c r="T39" s="889" t="str">
        <f t="shared" si="2"/>
        <v/>
      </c>
      <c r="U39" s="889" t="str">
        <f t="shared" si="3"/>
        <v/>
      </c>
      <c r="V39" s="899" t="str">
        <f t="shared" si="4"/>
        <v/>
      </c>
      <c r="W39" s="839"/>
    </row>
    <row r="40" spans="1:23" ht="14.4" customHeight="1" x14ac:dyDescent="0.3">
      <c r="A40" s="904" t="s">
        <v>8409</v>
      </c>
      <c r="B40" s="846">
        <v>54</v>
      </c>
      <c r="C40" s="847">
        <v>31.76</v>
      </c>
      <c r="D40" s="848">
        <v>4.5999999999999996</v>
      </c>
      <c r="E40" s="849">
        <v>48</v>
      </c>
      <c r="F40" s="813">
        <v>32.229999999999997</v>
      </c>
      <c r="G40" s="814">
        <v>6.6</v>
      </c>
      <c r="H40" s="815">
        <v>52</v>
      </c>
      <c r="I40" s="816">
        <v>30.98</v>
      </c>
      <c r="J40" s="817">
        <v>5</v>
      </c>
      <c r="K40" s="818">
        <v>0.54</v>
      </c>
      <c r="L40" s="819">
        <v>1</v>
      </c>
      <c r="M40" s="819">
        <v>12</v>
      </c>
      <c r="N40" s="820">
        <v>3.85</v>
      </c>
      <c r="O40" s="819" t="s">
        <v>8341</v>
      </c>
      <c r="P40" s="850" t="s">
        <v>8410</v>
      </c>
      <c r="Q40" s="821">
        <f t="shared" si="0"/>
        <v>-2</v>
      </c>
      <c r="R40" s="821">
        <f t="shared" si="0"/>
        <v>-0.78000000000000114</v>
      </c>
      <c r="S40" s="846">
        <f t="shared" si="1"/>
        <v>200.20000000000002</v>
      </c>
      <c r="T40" s="846">
        <f t="shared" si="2"/>
        <v>260</v>
      </c>
      <c r="U40" s="846">
        <f t="shared" si="3"/>
        <v>59.799999999999983</v>
      </c>
      <c r="V40" s="851">
        <f t="shared" si="4"/>
        <v>1.2987012987012987</v>
      </c>
      <c r="W40" s="822">
        <v>64.599999999999994</v>
      </c>
    </row>
    <row r="41" spans="1:23" ht="14.4" customHeight="1" x14ac:dyDescent="0.3">
      <c r="A41" s="906" t="s">
        <v>8411</v>
      </c>
      <c r="B41" s="889">
        <v>2</v>
      </c>
      <c r="C41" s="890">
        <v>1.61</v>
      </c>
      <c r="D41" s="858">
        <v>4.5</v>
      </c>
      <c r="E41" s="900"/>
      <c r="F41" s="894"/>
      <c r="G41" s="838"/>
      <c r="H41" s="891">
        <v>4</v>
      </c>
      <c r="I41" s="892">
        <v>5.71</v>
      </c>
      <c r="J41" s="840">
        <v>11.8</v>
      </c>
      <c r="K41" s="895">
        <v>0.8</v>
      </c>
      <c r="L41" s="893">
        <v>2</v>
      </c>
      <c r="M41" s="893">
        <v>21</v>
      </c>
      <c r="N41" s="896">
        <v>6.87</v>
      </c>
      <c r="O41" s="893" t="s">
        <v>8341</v>
      </c>
      <c r="P41" s="897" t="s">
        <v>8412</v>
      </c>
      <c r="Q41" s="898">
        <f t="shared" si="0"/>
        <v>2</v>
      </c>
      <c r="R41" s="898">
        <f t="shared" si="0"/>
        <v>4.0999999999999996</v>
      </c>
      <c r="S41" s="889">
        <f t="shared" si="1"/>
        <v>27.48</v>
      </c>
      <c r="T41" s="889">
        <f t="shared" si="2"/>
        <v>47.2</v>
      </c>
      <c r="U41" s="889">
        <f t="shared" si="3"/>
        <v>19.720000000000002</v>
      </c>
      <c r="V41" s="899">
        <f t="shared" si="4"/>
        <v>1.7176128093158662</v>
      </c>
      <c r="W41" s="839">
        <v>26.13</v>
      </c>
    </row>
    <row r="42" spans="1:23" ht="14.4" customHeight="1" x14ac:dyDescent="0.3">
      <c r="A42" s="905" t="s">
        <v>8413</v>
      </c>
      <c r="B42" s="834">
        <v>40</v>
      </c>
      <c r="C42" s="835">
        <v>28.77</v>
      </c>
      <c r="D42" s="836">
        <v>5.8</v>
      </c>
      <c r="E42" s="855">
        <v>37</v>
      </c>
      <c r="F42" s="824">
        <v>25.15</v>
      </c>
      <c r="G42" s="825">
        <v>4.8</v>
      </c>
      <c r="H42" s="830">
        <v>33</v>
      </c>
      <c r="I42" s="824">
        <v>31.41</v>
      </c>
      <c r="J42" s="841">
        <v>7.9</v>
      </c>
      <c r="K42" s="829">
        <v>0.61</v>
      </c>
      <c r="L42" s="830">
        <v>1</v>
      </c>
      <c r="M42" s="830">
        <v>12</v>
      </c>
      <c r="N42" s="831">
        <v>3.9</v>
      </c>
      <c r="O42" s="830" t="s">
        <v>8341</v>
      </c>
      <c r="P42" s="856" t="s">
        <v>8414</v>
      </c>
      <c r="Q42" s="832">
        <f t="shared" si="0"/>
        <v>-7</v>
      </c>
      <c r="R42" s="832">
        <f t="shared" si="0"/>
        <v>2.6400000000000006</v>
      </c>
      <c r="S42" s="852">
        <f t="shared" si="1"/>
        <v>128.69999999999999</v>
      </c>
      <c r="T42" s="852">
        <f t="shared" si="2"/>
        <v>260.7</v>
      </c>
      <c r="U42" s="852">
        <f t="shared" si="3"/>
        <v>132</v>
      </c>
      <c r="V42" s="857">
        <f t="shared" si="4"/>
        <v>2.0256410256410255</v>
      </c>
      <c r="W42" s="833">
        <v>144.9</v>
      </c>
    </row>
    <row r="43" spans="1:23" ht="14.4" customHeight="1" x14ac:dyDescent="0.3">
      <c r="A43" s="906" t="s">
        <v>8415</v>
      </c>
      <c r="B43" s="901">
        <v>4</v>
      </c>
      <c r="C43" s="902">
        <v>6.28</v>
      </c>
      <c r="D43" s="845">
        <v>14.8</v>
      </c>
      <c r="E43" s="900">
        <v>2</v>
      </c>
      <c r="F43" s="894">
        <v>3.27</v>
      </c>
      <c r="G43" s="838">
        <v>14</v>
      </c>
      <c r="H43" s="893"/>
      <c r="I43" s="894"/>
      <c r="J43" s="838"/>
      <c r="K43" s="895">
        <v>1.25</v>
      </c>
      <c r="L43" s="893">
        <v>3</v>
      </c>
      <c r="M43" s="893">
        <v>27</v>
      </c>
      <c r="N43" s="896">
        <v>8.93</v>
      </c>
      <c r="O43" s="893" t="s">
        <v>8341</v>
      </c>
      <c r="P43" s="897" t="s">
        <v>8416</v>
      </c>
      <c r="Q43" s="898">
        <f t="shared" si="0"/>
        <v>-4</v>
      </c>
      <c r="R43" s="898">
        <f t="shared" si="0"/>
        <v>-6.28</v>
      </c>
      <c r="S43" s="889" t="str">
        <f t="shared" si="1"/>
        <v/>
      </c>
      <c r="T43" s="889" t="str">
        <f t="shared" si="2"/>
        <v/>
      </c>
      <c r="U43" s="889" t="str">
        <f t="shared" si="3"/>
        <v/>
      </c>
      <c r="V43" s="899" t="str">
        <f t="shared" si="4"/>
        <v/>
      </c>
      <c r="W43" s="839"/>
    </row>
    <row r="44" spans="1:23" ht="14.4" customHeight="1" x14ac:dyDescent="0.3">
      <c r="A44" s="906" t="s">
        <v>8417</v>
      </c>
      <c r="B44" s="901"/>
      <c r="C44" s="902"/>
      <c r="D44" s="845"/>
      <c r="E44" s="900"/>
      <c r="F44" s="894"/>
      <c r="G44" s="838"/>
      <c r="H44" s="893">
        <v>2</v>
      </c>
      <c r="I44" s="894">
        <v>6.53</v>
      </c>
      <c r="J44" s="840">
        <v>42</v>
      </c>
      <c r="K44" s="895">
        <v>2.84</v>
      </c>
      <c r="L44" s="893">
        <v>5</v>
      </c>
      <c r="M44" s="893">
        <v>48</v>
      </c>
      <c r="N44" s="896">
        <v>16.13</v>
      </c>
      <c r="O44" s="893" t="s">
        <v>8341</v>
      </c>
      <c r="P44" s="897" t="s">
        <v>8418</v>
      </c>
      <c r="Q44" s="898">
        <f t="shared" si="0"/>
        <v>2</v>
      </c>
      <c r="R44" s="898">
        <f t="shared" si="0"/>
        <v>6.53</v>
      </c>
      <c r="S44" s="889">
        <f t="shared" si="1"/>
        <v>32.26</v>
      </c>
      <c r="T44" s="889">
        <f t="shared" si="2"/>
        <v>84</v>
      </c>
      <c r="U44" s="889">
        <f t="shared" si="3"/>
        <v>51.74</v>
      </c>
      <c r="V44" s="899">
        <f t="shared" si="4"/>
        <v>2.6038437693738379</v>
      </c>
      <c r="W44" s="839">
        <v>51.74</v>
      </c>
    </row>
    <row r="45" spans="1:23" ht="14.4" customHeight="1" x14ac:dyDescent="0.3">
      <c r="A45" s="905" t="s">
        <v>8419</v>
      </c>
      <c r="B45" s="852">
        <v>203</v>
      </c>
      <c r="C45" s="853">
        <v>713.9</v>
      </c>
      <c r="D45" s="854">
        <v>9.1999999999999993</v>
      </c>
      <c r="E45" s="826">
        <v>210</v>
      </c>
      <c r="F45" s="827">
        <v>731.22</v>
      </c>
      <c r="G45" s="828">
        <v>9.1999999999999993</v>
      </c>
      <c r="H45" s="830">
        <v>217</v>
      </c>
      <c r="I45" s="824">
        <v>756.54</v>
      </c>
      <c r="J45" s="825">
        <v>9.1999999999999993</v>
      </c>
      <c r="K45" s="829">
        <v>3.48</v>
      </c>
      <c r="L45" s="830">
        <v>4</v>
      </c>
      <c r="M45" s="830">
        <v>33</v>
      </c>
      <c r="N45" s="831">
        <v>11</v>
      </c>
      <c r="O45" s="830" t="s">
        <v>8341</v>
      </c>
      <c r="P45" s="856" t="s">
        <v>8420</v>
      </c>
      <c r="Q45" s="832">
        <f t="shared" si="0"/>
        <v>14</v>
      </c>
      <c r="R45" s="832">
        <f t="shared" si="0"/>
        <v>42.639999999999986</v>
      </c>
      <c r="S45" s="852">
        <f t="shared" si="1"/>
        <v>2387</v>
      </c>
      <c r="T45" s="852">
        <f t="shared" si="2"/>
        <v>1996.3999999999999</v>
      </c>
      <c r="U45" s="852">
        <f t="shared" si="3"/>
        <v>-390.60000000000014</v>
      </c>
      <c r="V45" s="857">
        <f t="shared" si="4"/>
        <v>0.83636363636363631</v>
      </c>
      <c r="W45" s="833">
        <v>50</v>
      </c>
    </row>
    <row r="46" spans="1:23" ht="14.4" customHeight="1" x14ac:dyDescent="0.3">
      <c r="A46" s="906" t="s">
        <v>8421</v>
      </c>
      <c r="B46" s="889">
        <v>15</v>
      </c>
      <c r="C46" s="890">
        <v>53.39</v>
      </c>
      <c r="D46" s="858">
        <v>9.5</v>
      </c>
      <c r="E46" s="891">
        <v>28</v>
      </c>
      <c r="F46" s="892">
        <v>99.95</v>
      </c>
      <c r="G46" s="837">
        <v>10.3</v>
      </c>
      <c r="H46" s="893">
        <v>17</v>
      </c>
      <c r="I46" s="894">
        <v>60.51</v>
      </c>
      <c r="J46" s="838">
        <v>8.8000000000000007</v>
      </c>
      <c r="K46" s="895">
        <v>3.56</v>
      </c>
      <c r="L46" s="893">
        <v>4</v>
      </c>
      <c r="M46" s="893">
        <v>35</v>
      </c>
      <c r="N46" s="896">
        <v>11.57</v>
      </c>
      <c r="O46" s="893" t="s">
        <v>8341</v>
      </c>
      <c r="P46" s="897" t="s">
        <v>8422</v>
      </c>
      <c r="Q46" s="898">
        <f t="shared" si="0"/>
        <v>2</v>
      </c>
      <c r="R46" s="898">
        <f t="shared" si="0"/>
        <v>7.1199999999999974</v>
      </c>
      <c r="S46" s="889">
        <f t="shared" si="1"/>
        <v>196.69</v>
      </c>
      <c r="T46" s="889">
        <f t="shared" si="2"/>
        <v>149.60000000000002</v>
      </c>
      <c r="U46" s="889">
        <f t="shared" si="3"/>
        <v>-47.089999999999975</v>
      </c>
      <c r="V46" s="899">
        <f t="shared" si="4"/>
        <v>0.76058772687986187</v>
      </c>
      <c r="W46" s="839">
        <v>0.43</v>
      </c>
    </row>
    <row r="47" spans="1:23" ht="14.4" customHeight="1" x14ac:dyDescent="0.3">
      <c r="A47" s="906" t="s">
        <v>8423</v>
      </c>
      <c r="B47" s="889">
        <v>2</v>
      </c>
      <c r="C47" s="890">
        <v>7.82</v>
      </c>
      <c r="D47" s="858">
        <v>12.5</v>
      </c>
      <c r="E47" s="891">
        <v>1</v>
      </c>
      <c r="F47" s="892">
        <v>3.91</v>
      </c>
      <c r="G47" s="837">
        <v>27</v>
      </c>
      <c r="H47" s="893">
        <v>1</v>
      </c>
      <c r="I47" s="894">
        <v>3.91</v>
      </c>
      <c r="J47" s="838">
        <v>6</v>
      </c>
      <c r="K47" s="895">
        <v>3.91</v>
      </c>
      <c r="L47" s="893">
        <v>4</v>
      </c>
      <c r="M47" s="893">
        <v>40</v>
      </c>
      <c r="N47" s="896">
        <v>13.17</v>
      </c>
      <c r="O47" s="893" t="s">
        <v>8341</v>
      </c>
      <c r="P47" s="897" t="s">
        <v>8424</v>
      </c>
      <c r="Q47" s="898">
        <f t="shared" si="0"/>
        <v>-1</v>
      </c>
      <c r="R47" s="898">
        <f t="shared" si="0"/>
        <v>-3.91</v>
      </c>
      <c r="S47" s="889">
        <f t="shared" si="1"/>
        <v>13.17</v>
      </c>
      <c r="T47" s="889">
        <f t="shared" si="2"/>
        <v>6</v>
      </c>
      <c r="U47" s="889">
        <f t="shared" si="3"/>
        <v>-7.17</v>
      </c>
      <c r="V47" s="899">
        <f t="shared" si="4"/>
        <v>0.45558086560364464</v>
      </c>
      <c r="W47" s="839"/>
    </row>
    <row r="48" spans="1:23" ht="14.4" customHeight="1" x14ac:dyDescent="0.3">
      <c r="A48" s="905" t="s">
        <v>8425</v>
      </c>
      <c r="B48" s="834">
        <v>595</v>
      </c>
      <c r="C48" s="835">
        <v>364.9</v>
      </c>
      <c r="D48" s="836">
        <v>4.4000000000000004</v>
      </c>
      <c r="E48" s="855">
        <v>578</v>
      </c>
      <c r="F48" s="824">
        <v>348.2</v>
      </c>
      <c r="G48" s="825">
        <v>4.3</v>
      </c>
      <c r="H48" s="830">
        <v>503</v>
      </c>
      <c r="I48" s="824">
        <v>322.7</v>
      </c>
      <c r="J48" s="841">
        <v>4.4000000000000004</v>
      </c>
      <c r="K48" s="829">
        <v>0.6</v>
      </c>
      <c r="L48" s="830">
        <v>1</v>
      </c>
      <c r="M48" s="830">
        <v>10</v>
      </c>
      <c r="N48" s="831">
        <v>3.41</v>
      </c>
      <c r="O48" s="830" t="s">
        <v>8341</v>
      </c>
      <c r="P48" s="856" t="s">
        <v>8426</v>
      </c>
      <c r="Q48" s="832">
        <f t="shared" si="0"/>
        <v>-92</v>
      </c>
      <c r="R48" s="832">
        <f t="shared" si="0"/>
        <v>-42.199999999999989</v>
      </c>
      <c r="S48" s="852">
        <f t="shared" si="1"/>
        <v>1715.23</v>
      </c>
      <c r="T48" s="852">
        <f t="shared" si="2"/>
        <v>2213.2000000000003</v>
      </c>
      <c r="U48" s="852">
        <f t="shared" si="3"/>
        <v>497.97000000000025</v>
      </c>
      <c r="V48" s="857">
        <f t="shared" si="4"/>
        <v>1.2903225806451615</v>
      </c>
      <c r="W48" s="833">
        <v>540.91</v>
      </c>
    </row>
    <row r="49" spans="1:23" ht="14.4" customHeight="1" x14ac:dyDescent="0.3">
      <c r="A49" s="906" t="s">
        <v>8427</v>
      </c>
      <c r="B49" s="901">
        <v>16</v>
      </c>
      <c r="C49" s="902">
        <v>9.9</v>
      </c>
      <c r="D49" s="845">
        <v>4.8</v>
      </c>
      <c r="E49" s="900">
        <v>21</v>
      </c>
      <c r="F49" s="894">
        <v>13</v>
      </c>
      <c r="G49" s="838">
        <v>4.0999999999999996</v>
      </c>
      <c r="H49" s="893">
        <v>21</v>
      </c>
      <c r="I49" s="894">
        <v>13.02</v>
      </c>
      <c r="J49" s="840">
        <v>4.2</v>
      </c>
      <c r="K49" s="895">
        <v>0.62</v>
      </c>
      <c r="L49" s="893">
        <v>1</v>
      </c>
      <c r="M49" s="893">
        <v>12</v>
      </c>
      <c r="N49" s="896">
        <v>3.88</v>
      </c>
      <c r="O49" s="893" t="s">
        <v>8341</v>
      </c>
      <c r="P49" s="897" t="s">
        <v>8428</v>
      </c>
      <c r="Q49" s="898">
        <f t="shared" si="0"/>
        <v>5</v>
      </c>
      <c r="R49" s="898">
        <f t="shared" si="0"/>
        <v>3.1199999999999992</v>
      </c>
      <c r="S49" s="889">
        <f t="shared" si="1"/>
        <v>81.48</v>
      </c>
      <c r="T49" s="889">
        <f t="shared" si="2"/>
        <v>88.2</v>
      </c>
      <c r="U49" s="889">
        <f t="shared" si="3"/>
        <v>6.7199999999999989</v>
      </c>
      <c r="V49" s="899">
        <f t="shared" si="4"/>
        <v>1.0824742268041236</v>
      </c>
      <c r="W49" s="839">
        <v>7.4</v>
      </c>
    </row>
    <row r="50" spans="1:23" ht="14.4" customHeight="1" x14ac:dyDescent="0.3">
      <c r="A50" s="906" t="s">
        <v>8429</v>
      </c>
      <c r="B50" s="901">
        <v>1</v>
      </c>
      <c r="C50" s="902">
        <v>0.69</v>
      </c>
      <c r="D50" s="845">
        <v>8</v>
      </c>
      <c r="E50" s="900">
        <v>3</v>
      </c>
      <c r="F50" s="894">
        <v>2.0699999999999998</v>
      </c>
      <c r="G50" s="838">
        <v>4</v>
      </c>
      <c r="H50" s="893">
        <v>1</v>
      </c>
      <c r="I50" s="894">
        <v>0.69</v>
      </c>
      <c r="J50" s="838">
        <v>4</v>
      </c>
      <c r="K50" s="895">
        <v>0.69</v>
      </c>
      <c r="L50" s="893">
        <v>1</v>
      </c>
      <c r="M50" s="893">
        <v>12</v>
      </c>
      <c r="N50" s="896">
        <v>4.03</v>
      </c>
      <c r="O50" s="893" t="s">
        <v>8341</v>
      </c>
      <c r="P50" s="897" t="s">
        <v>8430</v>
      </c>
      <c r="Q50" s="898">
        <f t="shared" si="0"/>
        <v>0</v>
      </c>
      <c r="R50" s="898">
        <f t="shared" si="0"/>
        <v>0</v>
      </c>
      <c r="S50" s="889">
        <f t="shared" si="1"/>
        <v>4.03</v>
      </c>
      <c r="T50" s="889">
        <f t="shared" si="2"/>
        <v>4</v>
      </c>
      <c r="U50" s="889">
        <f t="shared" si="3"/>
        <v>-3.0000000000000249E-2</v>
      </c>
      <c r="V50" s="899">
        <f t="shared" si="4"/>
        <v>0.99255583126550861</v>
      </c>
      <c r="W50" s="839"/>
    </row>
    <row r="51" spans="1:23" ht="14.4" customHeight="1" x14ac:dyDescent="0.3">
      <c r="A51" s="905" t="s">
        <v>8431</v>
      </c>
      <c r="B51" s="852">
        <v>37</v>
      </c>
      <c r="C51" s="853">
        <v>164.85</v>
      </c>
      <c r="D51" s="854">
        <v>10.1</v>
      </c>
      <c r="E51" s="826">
        <v>60</v>
      </c>
      <c r="F51" s="827">
        <v>284.75</v>
      </c>
      <c r="G51" s="828">
        <v>11.5</v>
      </c>
      <c r="H51" s="830">
        <v>53</v>
      </c>
      <c r="I51" s="824">
        <v>259.2</v>
      </c>
      <c r="J51" s="825">
        <v>12.4</v>
      </c>
      <c r="K51" s="829">
        <v>4.5199999999999996</v>
      </c>
      <c r="L51" s="830">
        <v>5</v>
      </c>
      <c r="M51" s="830">
        <v>43</v>
      </c>
      <c r="N51" s="831">
        <v>14.36</v>
      </c>
      <c r="O51" s="830" t="s">
        <v>8341</v>
      </c>
      <c r="P51" s="856" t="s">
        <v>8432</v>
      </c>
      <c r="Q51" s="832">
        <f t="shared" si="0"/>
        <v>16</v>
      </c>
      <c r="R51" s="832">
        <f t="shared" si="0"/>
        <v>94.35</v>
      </c>
      <c r="S51" s="852">
        <f t="shared" si="1"/>
        <v>761.07999999999993</v>
      </c>
      <c r="T51" s="852">
        <f t="shared" si="2"/>
        <v>657.2</v>
      </c>
      <c r="U51" s="852">
        <f t="shared" si="3"/>
        <v>-103.87999999999988</v>
      </c>
      <c r="V51" s="857">
        <f t="shared" si="4"/>
        <v>0.86350974930362134</v>
      </c>
      <c r="W51" s="833">
        <v>123.84</v>
      </c>
    </row>
    <row r="52" spans="1:23" ht="14.4" customHeight="1" x14ac:dyDescent="0.3">
      <c r="A52" s="906" t="s">
        <v>8433</v>
      </c>
      <c r="B52" s="889">
        <v>6</v>
      </c>
      <c r="C52" s="890">
        <v>30.43</v>
      </c>
      <c r="D52" s="858">
        <v>13.3</v>
      </c>
      <c r="E52" s="891">
        <v>11</v>
      </c>
      <c r="F52" s="892">
        <v>55.26</v>
      </c>
      <c r="G52" s="837">
        <v>13.7</v>
      </c>
      <c r="H52" s="893">
        <v>5</v>
      </c>
      <c r="I52" s="894">
        <v>26.07</v>
      </c>
      <c r="J52" s="838">
        <v>10.199999999999999</v>
      </c>
      <c r="K52" s="895">
        <v>5.07</v>
      </c>
      <c r="L52" s="893">
        <v>5</v>
      </c>
      <c r="M52" s="893">
        <v>49</v>
      </c>
      <c r="N52" s="896">
        <v>16.32</v>
      </c>
      <c r="O52" s="893" t="s">
        <v>8341</v>
      </c>
      <c r="P52" s="897" t="s">
        <v>8434</v>
      </c>
      <c r="Q52" s="898">
        <f t="shared" si="0"/>
        <v>-1</v>
      </c>
      <c r="R52" s="898">
        <f t="shared" si="0"/>
        <v>-4.3599999999999994</v>
      </c>
      <c r="S52" s="889">
        <f t="shared" si="1"/>
        <v>81.599999999999994</v>
      </c>
      <c r="T52" s="889">
        <f t="shared" si="2"/>
        <v>51</v>
      </c>
      <c r="U52" s="889">
        <f t="shared" si="3"/>
        <v>-30.599999999999994</v>
      </c>
      <c r="V52" s="899">
        <f t="shared" si="4"/>
        <v>0.625</v>
      </c>
      <c r="W52" s="839"/>
    </row>
    <row r="53" spans="1:23" ht="14.4" customHeight="1" x14ac:dyDescent="0.3">
      <c r="A53" s="906" t="s">
        <v>8435</v>
      </c>
      <c r="B53" s="889"/>
      <c r="C53" s="890"/>
      <c r="D53" s="858"/>
      <c r="E53" s="891">
        <v>1</v>
      </c>
      <c r="F53" s="892">
        <v>6.81</v>
      </c>
      <c r="G53" s="837">
        <v>8</v>
      </c>
      <c r="H53" s="893"/>
      <c r="I53" s="894"/>
      <c r="J53" s="838"/>
      <c r="K53" s="895">
        <v>6.81</v>
      </c>
      <c r="L53" s="893">
        <v>7</v>
      </c>
      <c r="M53" s="893">
        <v>61</v>
      </c>
      <c r="N53" s="896">
        <v>20.25</v>
      </c>
      <c r="O53" s="893" t="s">
        <v>8341</v>
      </c>
      <c r="P53" s="897" t="s">
        <v>8436</v>
      </c>
      <c r="Q53" s="898">
        <f t="shared" si="0"/>
        <v>0</v>
      </c>
      <c r="R53" s="898">
        <f t="shared" si="0"/>
        <v>0</v>
      </c>
      <c r="S53" s="889" t="str">
        <f t="shared" si="1"/>
        <v/>
      </c>
      <c r="T53" s="889" t="str">
        <f t="shared" si="2"/>
        <v/>
      </c>
      <c r="U53" s="889" t="str">
        <f t="shared" si="3"/>
        <v/>
      </c>
      <c r="V53" s="899" t="str">
        <f t="shared" si="4"/>
        <v/>
      </c>
      <c r="W53" s="839"/>
    </row>
    <row r="54" spans="1:23" ht="14.4" customHeight="1" x14ac:dyDescent="0.3">
      <c r="A54" s="905" t="s">
        <v>8437</v>
      </c>
      <c r="B54" s="852">
        <v>1</v>
      </c>
      <c r="C54" s="853">
        <v>0.49</v>
      </c>
      <c r="D54" s="854">
        <v>6</v>
      </c>
      <c r="E54" s="855"/>
      <c r="F54" s="824"/>
      <c r="G54" s="825"/>
      <c r="H54" s="826">
        <v>1</v>
      </c>
      <c r="I54" s="827">
        <v>0.49</v>
      </c>
      <c r="J54" s="828">
        <v>2</v>
      </c>
      <c r="K54" s="829">
        <v>0.49</v>
      </c>
      <c r="L54" s="830">
        <v>2</v>
      </c>
      <c r="M54" s="830">
        <v>20</v>
      </c>
      <c r="N54" s="831">
        <v>6.81</v>
      </c>
      <c r="O54" s="830" t="s">
        <v>8341</v>
      </c>
      <c r="P54" s="856" t="s">
        <v>8438</v>
      </c>
      <c r="Q54" s="832">
        <f t="shared" si="0"/>
        <v>0</v>
      </c>
      <c r="R54" s="832">
        <f t="shared" si="0"/>
        <v>0</v>
      </c>
      <c r="S54" s="852">
        <f t="shared" si="1"/>
        <v>6.81</v>
      </c>
      <c r="T54" s="852">
        <f t="shared" si="2"/>
        <v>2</v>
      </c>
      <c r="U54" s="852">
        <f t="shared" si="3"/>
        <v>-4.8099999999999996</v>
      </c>
      <c r="V54" s="857">
        <f t="shared" si="4"/>
        <v>0.29368575624082233</v>
      </c>
      <c r="W54" s="833"/>
    </row>
    <row r="55" spans="1:23" ht="14.4" customHeight="1" x14ac:dyDescent="0.3">
      <c r="A55" s="905" t="s">
        <v>8439</v>
      </c>
      <c r="B55" s="852">
        <v>7</v>
      </c>
      <c r="C55" s="853">
        <v>2.27</v>
      </c>
      <c r="D55" s="854">
        <v>3.7</v>
      </c>
      <c r="E55" s="855">
        <v>5</v>
      </c>
      <c r="F55" s="824">
        <v>1.61</v>
      </c>
      <c r="G55" s="825">
        <v>3</v>
      </c>
      <c r="H55" s="826">
        <v>11</v>
      </c>
      <c r="I55" s="827">
        <v>3.55</v>
      </c>
      <c r="J55" s="828">
        <v>2.4</v>
      </c>
      <c r="K55" s="829">
        <v>0.32</v>
      </c>
      <c r="L55" s="830">
        <v>1</v>
      </c>
      <c r="M55" s="830">
        <v>10</v>
      </c>
      <c r="N55" s="831">
        <v>3.31</v>
      </c>
      <c r="O55" s="830" t="s">
        <v>8341</v>
      </c>
      <c r="P55" s="856" t="s">
        <v>8440</v>
      </c>
      <c r="Q55" s="832">
        <f t="shared" si="0"/>
        <v>4</v>
      </c>
      <c r="R55" s="832">
        <f t="shared" si="0"/>
        <v>1.2799999999999998</v>
      </c>
      <c r="S55" s="852">
        <f t="shared" si="1"/>
        <v>36.410000000000004</v>
      </c>
      <c r="T55" s="852">
        <f t="shared" si="2"/>
        <v>26.4</v>
      </c>
      <c r="U55" s="852">
        <f t="shared" si="3"/>
        <v>-10.010000000000005</v>
      </c>
      <c r="V55" s="857">
        <f t="shared" si="4"/>
        <v>0.72507552870090619</v>
      </c>
      <c r="W55" s="833">
        <v>0.69</v>
      </c>
    </row>
    <row r="56" spans="1:23" ht="14.4" customHeight="1" x14ac:dyDescent="0.3">
      <c r="A56" s="904" t="s">
        <v>8441</v>
      </c>
      <c r="B56" s="846"/>
      <c r="C56" s="847"/>
      <c r="D56" s="848"/>
      <c r="E56" s="815">
        <v>1</v>
      </c>
      <c r="F56" s="816">
        <v>0.3</v>
      </c>
      <c r="G56" s="823">
        <v>1</v>
      </c>
      <c r="H56" s="819"/>
      <c r="I56" s="813"/>
      <c r="J56" s="814"/>
      <c r="K56" s="818">
        <v>0.56999999999999995</v>
      </c>
      <c r="L56" s="819">
        <v>2</v>
      </c>
      <c r="M56" s="819">
        <v>21</v>
      </c>
      <c r="N56" s="820">
        <v>6.98</v>
      </c>
      <c r="O56" s="819" t="s">
        <v>8341</v>
      </c>
      <c r="P56" s="850" t="s">
        <v>8442</v>
      </c>
      <c r="Q56" s="821">
        <f t="shared" si="0"/>
        <v>0</v>
      </c>
      <c r="R56" s="821">
        <f t="shared" si="0"/>
        <v>0</v>
      </c>
      <c r="S56" s="846" t="str">
        <f t="shared" si="1"/>
        <v/>
      </c>
      <c r="T56" s="846" t="str">
        <f t="shared" si="2"/>
        <v/>
      </c>
      <c r="U56" s="846" t="str">
        <f t="shared" si="3"/>
        <v/>
      </c>
      <c r="V56" s="851" t="str">
        <f t="shared" si="4"/>
        <v/>
      </c>
      <c r="W56" s="822"/>
    </row>
    <row r="57" spans="1:23" ht="14.4" customHeight="1" x14ac:dyDescent="0.3">
      <c r="A57" s="904" t="s">
        <v>8443</v>
      </c>
      <c r="B57" s="846">
        <v>1</v>
      </c>
      <c r="C57" s="847">
        <v>0.76</v>
      </c>
      <c r="D57" s="848">
        <v>16</v>
      </c>
      <c r="E57" s="849"/>
      <c r="F57" s="813"/>
      <c r="G57" s="814"/>
      <c r="H57" s="815">
        <v>2</v>
      </c>
      <c r="I57" s="816">
        <v>1.7</v>
      </c>
      <c r="J57" s="817">
        <v>15.5</v>
      </c>
      <c r="K57" s="818">
        <v>0.68</v>
      </c>
      <c r="L57" s="819">
        <v>3</v>
      </c>
      <c r="M57" s="819">
        <v>25</v>
      </c>
      <c r="N57" s="820">
        <v>8.49</v>
      </c>
      <c r="O57" s="819" t="s">
        <v>8341</v>
      </c>
      <c r="P57" s="850" t="s">
        <v>8444</v>
      </c>
      <c r="Q57" s="821">
        <f t="shared" si="0"/>
        <v>1</v>
      </c>
      <c r="R57" s="821">
        <f t="shared" si="0"/>
        <v>0.94</v>
      </c>
      <c r="S57" s="846">
        <f t="shared" si="1"/>
        <v>16.98</v>
      </c>
      <c r="T57" s="846">
        <f t="shared" si="2"/>
        <v>31</v>
      </c>
      <c r="U57" s="846">
        <f t="shared" si="3"/>
        <v>14.02</v>
      </c>
      <c r="V57" s="851">
        <f t="shared" si="4"/>
        <v>1.8256772673733803</v>
      </c>
      <c r="W57" s="822">
        <v>19.510000000000002</v>
      </c>
    </row>
    <row r="58" spans="1:23" ht="14.4" customHeight="1" x14ac:dyDescent="0.3">
      <c r="A58" s="906" t="s">
        <v>8445</v>
      </c>
      <c r="B58" s="889"/>
      <c r="C58" s="890"/>
      <c r="D58" s="858"/>
      <c r="E58" s="900"/>
      <c r="F58" s="894"/>
      <c r="G58" s="838"/>
      <c r="H58" s="891">
        <v>1</v>
      </c>
      <c r="I58" s="892">
        <v>1.1000000000000001</v>
      </c>
      <c r="J58" s="840">
        <v>15</v>
      </c>
      <c r="K58" s="895">
        <v>0.89</v>
      </c>
      <c r="L58" s="893">
        <v>4</v>
      </c>
      <c r="M58" s="893">
        <v>32</v>
      </c>
      <c r="N58" s="896">
        <v>10.72</v>
      </c>
      <c r="O58" s="893" t="s">
        <v>8341</v>
      </c>
      <c r="P58" s="897" t="s">
        <v>8446</v>
      </c>
      <c r="Q58" s="898">
        <f t="shared" si="0"/>
        <v>1</v>
      </c>
      <c r="R58" s="898">
        <f t="shared" si="0"/>
        <v>1.1000000000000001</v>
      </c>
      <c r="S58" s="889">
        <f t="shared" si="1"/>
        <v>10.72</v>
      </c>
      <c r="T58" s="889">
        <f t="shared" si="2"/>
        <v>15</v>
      </c>
      <c r="U58" s="889">
        <f t="shared" si="3"/>
        <v>4.2799999999999994</v>
      </c>
      <c r="V58" s="899">
        <f t="shared" si="4"/>
        <v>1.3992537313432836</v>
      </c>
      <c r="W58" s="839">
        <v>4.28</v>
      </c>
    </row>
    <row r="59" spans="1:23" ht="14.4" customHeight="1" x14ac:dyDescent="0.3">
      <c r="A59" s="906" t="s">
        <v>8447</v>
      </c>
      <c r="B59" s="889"/>
      <c r="C59" s="890"/>
      <c r="D59" s="858"/>
      <c r="E59" s="900">
        <v>1</v>
      </c>
      <c r="F59" s="894">
        <v>4.22</v>
      </c>
      <c r="G59" s="838">
        <v>45</v>
      </c>
      <c r="H59" s="891"/>
      <c r="I59" s="892"/>
      <c r="J59" s="837"/>
      <c r="K59" s="895">
        <v>1.68</v>
      </c>
      <c r="L59" s="893">
        <v>5</v>
      </c>
      <c r="M59" s="893">
        <v>43</v>
      </c>
      <c r="N59" s="896">
        <v>14.49</v>
      </c>
      <c r="O59" s="893" t="s">
        <v>8341</v>
      </c>
      <c r="P59" s="897" t="s">
        <v>8448</v>
      </c>
      <c r="Q59" s="898">
        <f t="shared" si="0"/>
        <v>0</v>
      </c>
      <c r="R59" s="898">
        <f t="shared" si="0"/>
        <v>0</v>
      </c>
      <c r="S59" s="889" t="str">
        <f t="shared" si="1"/>
        <v/>
      </c>
      <c r="T59" s="889" t="str">
        <f t="shared" si="2"/>
        <v/>
      </c>
      <c r="U59" s="889" t="str">
        <f t="shared" si="3"/>
        <v/>
      </c>
      <c r="V59" s="899" t="str">
        <f t="shared" si="4"/>
        <v/>
      </c>
      <c r="W59" s="839"/>
    </row>
    <row r="60" spans="1:23" ht="14.4" customHeight="1" x14ac:dyDescent="0.3">
      <c r="A60" s="904" t="s">
        <v>8449</v>
      </c>
      <c r="B60" s="846">
        <v>3</v>
      </c>
      <c r="C60" s="847">
        <v>2.4700000000000002</v>
      </c>
      <c r="D60" s="848">
        <v>13.7</v>
      </c>
      <c r="E60" s="815">
        <v>3</v>
      </c>
      <c r="F60" s="816">
        <v>2.71</v>
      </c>
      <c r="G60" s="823">
        <v>12.7</v>
      </c>
      <c r="H60" s="819">
        <v>1</v>
      </c>
      <c r="I60" s="813">
        <v>0.82</v>
      </c>
      <c r="J60" s="817">
        <v>11</v>
      </c>
      <c r="K60" s="818">
        <v>0.82</v>
      </c>
      <c r="L60" s="819">
        <v>3</v>
      </c>
      <c r="M60" s="819">
        <v>30</v>
      </c>
      <c r="N60" s="820">
        <v>9.84</v>
      </c>
      <c r="O60" s="819" t="s">
        <v>8341</v>
      </c>
      <c r="P60" s="850" t="s">
        <v>8450</v>
      </c>
      <c r="Q60" s="821">
        <f t="shared" si="0"/>
        <v>-2</v>
      </c>
      <c r="R60" s="821">
        <f t="shared" si="0"/>
        <v>-1.6500000000000004</v>
      </c>
      <c r="S60" s="846">
        <f t="shared" si="1"/>
        <v>9.84</v>
      </c>
      <c r="T60" s="846">
        <f t="shared" si="2"/>
        <v>11</v>
      </c>
      <c r="U60" s="846">
        <f t="shared" si="3"/>
        <v>1.1600000000000001</v>
      </c>
      <c r="V60" s="851">
        <f t="shared" si="4"/>
        <v>1.1178861788617886</v>
      </c>
      <c r="W60" s="822">
        <v>1.1599999999999999</v>
      </c>
    </row>
    <row r="61" spans="1:23" ht="14.4" customHeight="1" x14ac:dyDescent="0.3">
      <c r="A61" s="906" t="s">
        <v>8451</v>
      </c>
      <c r="B61" s="889">
        <v>1</v>
      </c>
      <c r="C61" s="890">
        <v>1.86</v>
      </c>
      <c r="D61" s="858">
        <v>17</v>
      </c>
      <c r="E61" s="891">
        <v>1</v>
      </c>
      <c r="F61" s="892">
        <v>1.86</v>
      </c>
      <c r="G61" s="837">
        <v>8</v>
      </c>
      <c r="H61" s="893"/>
      <c r="I61" s="894"/>
      <c r="J61" s="838"/>
      <c r="K61" s="895">
        <v>1.86</v>
      </c>
      <c r="L61" s="893">
        <v>6</v>
      </c>
      <c r="M61" s="893">
        <v>52</v>
      </c>
      <c r="N61" s="896">
        <v>17.45</v>
      </c>
      <c r="O61" s="893" t="s">
        <v>8341</v>
      </c>
      <c r="P61" s="897" t="s">
        <v>8452</v>
      </c>
      <c r="Q61" s="898">
        <f t="shared" si="0"/>
        <v>-1</v>
      </c>
      <c r="R61" s="898">
        <f t="shared" si="0"/>
        <v>-1.86</v>
      </c>
      <c r="S61" s="889" t="str">
        <f t="shared" si="1"/>
        <v/>
      </c>
      <c r="T61" s="889" t="str">
        <f t="shared" si="2"/>
        <v/>
      </c>
      <c r="U61" s="889" t="str">
        <f t="shared" si="3"/>
        <v/>
      </c>
      <c r="V61" s="899" t="str">
        <f t="shared" si="4"/>
        <v/>
      </c>
      <c r="W61" s="839"/>
    </row>
    <row r="62" spans="1:23" ht="14.4" customHeight="1" x14ac:dyDescent="0.3">
      <c r="A62" s="905" t="s">
        <v>8453</v>
      </c>
      <c r="B62" s="852">
        <v>1</v>
      </c>
      <c r="C62" s="853">
        <v>0.68</v>
      </c>
      <c r="D62" s="854">
        <v>10</v>
      </c>
      <c r="E62" s="855"/>
      <c r="F62" s="824"/>
      <c r="G62" s="825"/>
      <c r="H62" s="826">
        <v>1</v>
      </c>
      <c r="I62" s="827">
        <v>0.43</v>
      </c>
      <c r="J62" s="828">
        <v>5</v>
      </c>
      <c r="K62" s="829">
        <v>0.43</v>
      </c>
      <c r="L62" s="830">
        <v>2</v>
      </c>
      <c r="M62" s="830">
        <v>18</v>
      </c>
      <c r="N62" s="831">
        <v>6</v>
      </c>
      <c r="O62" s="830" t="s">
        <v>8341</v>
      </c>
      <c r="P62" s="856" t="s">
        <v>8454</v>
      </c>
      <c r="Q62" s="832">
        <f t="shared" si="0"/>
        <v>0</v>
      </c>
      <c r="R62" s="832">
        <f t="shared" si="0"/>
        <v>-0.25000000000000006</v>
      </c>
      <c r="S62" s="852">
        <f t="shared" si="1"/>
        <v>6</v>
      </c>
      <c r="T62" s="852">
        <f t="shared" si="2"/>
        <v>5</v>
      </c>
      <c r="U62" s="852">
        <f t="shared" si="3"/>
        <v>-1</v>
      </c>
      <c r="V62" s="857">
        <f t="shared" si="4"/>
        <v>0.83333333333333337</v>
      </c>
      <c r="W62" s="833"/>
    </row>
    <row r="63" spans="1:23" ht="14.4" customHeight="1" x14ac:dyDescent="0.3">
      <c r="A63" s="904" t="s">
        <v>8455</v>
      </c>
      <c r="B63" s="846">
        <v>19</v>
      </c>
      <c r="C63" s="847">
        <v>7.76</v>
      </c>
      <c r="D63" s="848">
        <v>2.4</v>
      </c>
      <c r="E63" s="815">
        <v>22</v>
      </c>
      <c r="F63" s="816">
        <v>9.23</v>
      </c>
      <c r="G63" s="823">
        <v>3.1</v>
      </c>
      <c r="H63" s="819">
        <v>16</v>
      </c>
      <c r="I63" s="813">
        <v>6.51</v>
      </c>
      <c r="J63" s="814">
        <v>4</v>
      </c>
      <c r="K63" s="818">
        <v>0.42</v>
      </c>
      <c r="L63" s="819">
        <v>2</v>
      </c>
      <c r="M63" s="819">
        <v>19</v>
      </c>
      <c r="N63" s="820">
        <v>6.46</v>
      </c>
      <c r="O63" s="819" t="s">
        <v>8341</v>
      </c>
      <c r="P63" s="850" t="s">
        <v>8456</v>
      </c>
      <c r="Q63" s="821">
        <f t="shared" si="0"/>
        <v>-3</v>
      </c>
      <c r="R63" s="821">
        <f t="shared" si="0"/>
        <v>-1.25</v>
      </c>
      <c r="S63" s="846">
        <f t="shared" si="1"/>
        <v>103.36</v>
      </c>
      <c r="T63" s="846">
        <f t="shared" si="2"/>
        <v>64</v>
      </c>
      <c r="U63" s="846">
        <f t="shared" si="3"/>
        <v>-39.36</v>
      </c>
      <c r="V63" s="851">
        <f t="shared" si="4"/>
        <v>0.61919504643962853</v>
      </c>
      <c r="W63" s="822">
        <v>19.62</v>
      </c>
    </row>
    <row r="64" spans="1:23" ht="14.4" customHeight="1" x14ac:dyDescent="0.3">
      <c r="A64" s="906" t="s">
        <v>8457</v>
      </c>
      <c r="B64" s="889">
        <v>1</v>
      </c>
      <c r="C64" s="890">
        <v>0.52</v>
      </c>
      <c r="D64" s="858">
        <v>9</v>
      </c>
      <c r="E64" s="891"/>
      <c r="F64" s="892"/>
      <c r="G64" s="837"/>
      <c r="H64" s="893">
        <v>1</v>
      </c>
      <c r="I64" s="894">
        <v>0.35</v>
      </c>
      <c r="J64" s="838">
        <v>2</v>
      </c>
      <c r="K64" s="895">
        <v>0.52</v>
      </c>
      <c r="L64" s="893">
        <v>3</v>
      </c>
      <c r="M64" s="893">
        <v>23</v>
      </c>
      <c r="N64" s="896">
        <v>7.8</v>
      </c>
      <c r="O64" s="893" t="s">
        <v>8341</v>
      </c>
      <c r="P64" s="897" t="s">
        <v>8458</v>
      </c>
      <c r="Q64" s="898">
        <f t="shared" si="0"/>
        <v>0</v>
      </c>
      <c r="R64" s="898">
        <f t="shared" si="0"/>
        <v>-0.17000000000000004</v>
      </c>
      <c r="S64" s="889">
        <f t="shared" si="1"/>
        <v>7.8</v>
      </c>
      <c r="T64" s="889">
        <f t="shared" si="2"/>
        <v>2</v>
      </c>
      <c r="U64" s="889">
        <f t="shared" si="3"/>
        <v>-5.8</v>
      </c>
      <c r="V64" s="899">
        <f t="shared" si="4"/>
        <v>0.25641025641025644</v>
      </c>
      <c r="W64" s="839"/>
    </row>
    <row r="65" spans="1:23" ht="14.4" customHeight="1" x14ac:dyDescent="0.3">
      <c r="A65" s="905" t="s">
        <v>8459</v>
      </c>
      <c r="B65" s="852">
        <v>5</v>
      </c>
      <c r="C65" s="853">
        <v>2.71</v>
      </c>
      <c r="D65" s="854">
        <v>11.2</v>
      </c>
      <c r="E65" s="826">
        <v>13</v>
      </c>
      <c r="F65" s="827">
        <v>7.18</v>
      </c>
      <c r="G65" s="828">
        <v>7.7</v>
      </c>
      <c r="H65" s="830">
        <v>9</v>
      </c>
      <c r="I65" s="824">
        <v>5.07</v>
      </c>
      <c r="J65" s="825">
        <v>7</v>
      </c>
      <c r="K65" s="829">
        <v>0.51</v>
      </c>
      <c r="L65" s="830">
        <v>2</v>
      </c>
      <c r="M65" s="830">
        <v>22</v>
      </c>
      <c r="N65" s="831">
        <v>7.41</v>
      </c>
      <c r="O65" s="830" t="s">
        <v>8341</v>
      </c>
      <c r="P65" s="856" t="s">
        <v>8460</v>
      </c>
      <c r="Q65" s="832">
        <f t="shared" si="0"/>
        <v>4</v>
      </c>
      <c r="R65" s="832">
        <f t="shared" si="0"/>
        <v>2.3600000000000003</v>
      </c>
      <c r="S65" s="852">
        <f t="shared" si="1"/>
        <v>66.69</v>
      </c>
      <c r="T65" s="852">
        <f t="shared" si="2"/>
        <v>63</v>
      </c>
      <c r="U65" s="852">
        <f t="shared" si="3"/>
        <v>-3.6899999999999977</v>
      </c>
      <c r="V65" s="857">
        <f t="shared" si="4"/>
        <v>0.94466936572199733</v>
      </c>
      <c r="W65" s="833">
        <v>29.18</v>
      </c>
    </row>
    <row r="66" spans="1:23" ht="14.4" customHeight="1" x14ac:dyDescent="0.3">
      <c r="A66" s="906" t="s">
        <v>8461</v>
      </c>
      <c r="B66" s="889">
        <v>3</v>
      </c>
      <c r="C66" s="890">
        <v>2.23</v>
      </c>
      <c r="D66" s="858">
        <v>13</v>
      </c>
      <c r="E66" s="891">
        <v>2</v>
      </c>
      <c r="F66" s="892">
        <v>1.1399999999999999</v>
      </c>
      <c r="G66" s="837">
        <v>5</v>
      </c>
      <c r="H66" s="893"/>
      <c r="I66" s="894"/>
      <c r="J66" s="838"/>
      <c r="K66" s="895">
        <v>0.67</v>
      </c>
      <c r="L66" s="893">
        <v>3</v>
      </c>
      <c r="M66" s="893">
        <v>28</v>
      </c>
      <c r="N66" s="896">
        <v>9.34</v>
      </c>
      <c r="O66" s="893" t="s">
        <v>8341</v>
      </c>
      <c r="P66" s="897" t="s">
        <v>8462</v>
      </c>
      <c r="Q66" s="898">
        <f t="shared" si="0"/>
        <v>-3</v>
      </c>
      <c r="R66" s="898">
        <f t="shared" si="0"/>
        <v>-2.23</v>
      </c>
      <c r="S66" s="889" t="str">
        <f t="shared" si="1"/>
        <v/>
      </c>
      <c r="T66" s="889" t="str">
        <f t="shared" si="2"/>
        <v/>
      </c>
      <c r="U66" s="889" t="str">
        <f t="shared" si="3"/>
        <v/>
      </c>
      <c r="V66" s="899" t="str">
        <f t="shared" si="4"/>
        <v/>
      </c>
      <c r="W66" s="839"/>
    </row>
    <row r="67" spans="1:23" ht="14.4" customHeight="1" x14ac:dyDescent="0.3">
      <c r="A67" s="904" t="s">
        <v>8463</v>
      </c>
      <c r="B67" s="846">
        <v>2</v>
      </c>
      <c r="C67" s="847">
        <v>0.7</v>
      </c>
      <c r="D67" s="848">
        <v>2</v>
      </c>
      <c r="E67" s="849">
        <v>1</v>
      </c>
      <c r="F67" s="813">
        <v>0.35</v>
      </c>
      <c r="G67" s="814">
        <v>2</v>
      </c>
      <c r="H67" s="815">
        <v>2</v>
      </c>
      <c r="I67" s="816">
        <v>1.17</v>
      </c>
      <c r="J67" s="823">
        <v>3</v>
      </c>
      <c r="K67" s="818">
        <v>0.35</v>
      </c>
      <c r="L67" s="819">
        <v>1</v>
      </c>
      <c r="M67" s="819">
        <v>13</v>
      </c>
      <c r="N67" s="820">
        <v>4.34</v>
      </c>
      <c r="O67" s="819" t="s">
        <v>8341</v>
      </c>
      <c r="P67" s="850" t="s">
        <v>8464</v>
      </c>
      <c r="Q67" s="821">
        <f t="shared" si="0"/>
        <v>0</v>
      </c>
      <c r="R67" s="821">
        <f t="shared" si="0"/>
        <v>0.47</v>
      </c>
      <c r="S67" s="846">
        <f t="shared" si="1"/>
        <v>8.68</v>
      </c>
      <c r="T67" s="846">
        <f t="shared" si="2"/>
        <v>6</v>
      </c>
      <c r="U67" s="846">
        <f t="shared" si="3"/>
        <v>-2.6799999999999997</v>
      </c>
      <c r="V67" s="851">
        <f t="shared" si="4"/>
        <v>0.69124423963133641</v>
      </c>
      <c r="W67" s="822"/>
    </row>
    <row r="68" spans="1:23" ht="14.4" customHeight="1" x14ac:dyDescent="0.3">
      <c r="A68" s="905" t="s">
        <v>8465</v>
      </c>
      <c r="B68" s="852">
        <v>12</v>
      </c>
      <c r="C68" s="853">
        <v>3.65</v>
      </c>
      <c r="D68" s="854">
        <v>2.2000000000000002</v>
      </c>
      <c r="E68" s="826">
        <v>11</v>
      </c>
      <c r="F68" s="827">
        <v>3.36</v>
      </c>
      <c r="G68" s="828">
        <v>3.3</v>
      </c>
      <c r="H68" s="830">
        <v>13</v>
      </c>
      <c r="I68" s="824">
        <v>3.96</v>
      </c>
      <c r="J68" s="825">
        <v>3.9</v>
      </c>
      <c r="K68" s="829">
        <v>0.3</v>
      </c>
      <c r="L68" s="830">
        <v>1</v>
      </c>
      <c r="M68" s="830">
        <v>13</v>
      </c>
      <c r="N68" s="831">
        <v>4.1900000000000004</v>
      </c>
      <c r="O68" s="830" t="s">
        <v>8341</v>
      </c>
      <c r="P68" s="856" t="s">
        <v>8466</v>
      </c>
      <c r="Q68" s="832">
        <f t="shared" si="0"/>
        <v>1</v>
      </c>
      <c r="R68" s="832">
        <f t="shared" si="0"/>
        <v>0.31000000000000005</v>
      </c>
      <c r="S68" s="852">
        <f t="shared" si="1"/>
        <v>54.470000000000006</v>
      </c>
      <c r="T68" s="852">
        <f t="shared" si="2"/>
        <v>50.699999999999996</v>
      </c>
      <c r="U68" s="852">
        <f t="shared" si="3"/>
        <v>-3.7700000000000102</v>
      </c>
      <c r="V68" s="857">
        <f t="shared" si="4"/>
        <v>0.93078758949880647</v>
      </c>
      <c r="W68" s="833">
        <v>10.24</v>
      </c>
    </row>
    <row r="69" spans="1:23" ht="14.4" customHeight="1" x14ac:dyDescent="0.3">
      <c r="A69" s="906" t="s">
        <v>8467</v>
      </c>
      <c r="B69" s="889">
        <v>1</v>
      </c>
      <c r="C69" s="890">
        <v>0.46</v>
      </c>
      <c r="D69" s="858">
        <v>2</v>
      </c>
      <c r="E69" s="891">
        <v>3</v>
      </c>
      <c r="F69" s="892">
        <v>1.39</v>
      </c>
      <c r="G69" s="837">
        <v>2</v>
      </c>
      <c r="H69" s="893"/>
      <c r="I69" s="894"/>
      <c r="J69" s="838"/>
      <c r="K69" s="895">
        <v>0.46</v>
      </c>
      <c r="L69" s="893">
        <v>2</v>
      </c>
      <c r="M69" s="893">
        <v>18</v>
      </c>
      <c r="N69" s="896">
        <v>5.84</v>
      </c>
      <c r="O69" s="893" t="s">
        <v>8341</v>
      </c>
      <c r="P69" s="897" t="s">
        <v>8468</v>
      </c>
      <c r="Q69" s="898">
        <f t="shared" si="0"/>
        <v>-1</v>
      </c>
      <c r="R69" s="898">
        <f t="shared" si="0"/>
        <v>-0.46</v>
      </c>
      <c r="S69" s="889" t="str">
        <f t="shared" si="1"/>
        <v/>
      </c>
      <c r="T69" s="889" t="str">
        <f t="shared" si="2"/>
        <v/>
      </c>
      <c r="U69" s="889" t="str">
        <f t="shared" si="3"/>
        <v/>
      </c>
      <c r="V69" s="899" t="str">
        <f t="shared" si="4"/>
        <v/>
      </c>
      <c r="W69" s="839"/>
    </row>
    <row r="70" spans="1:23" ht="14.4" customHeight="1" x14ac:dyDescent="0.3">
      <c r="A70" s="904" t="s">
        <v>8469</v>
      </c>
      <c r="B70" s="846"/>
      <c r="C70" s="847"/>
      <c r="D70" s="848"/>
      <c r="E70" s="815">
        <v>1</v>
      </c>
      <c r="F70" s="816">
        <v>2.08</v>
      </c>
      <c r="G70" s="823">
        <v>26</v>
      </c>
      <c r="H70" s="819"/>
      <c r="I70" s="813"/>
      <c r="J70" s="814"/>
      <c r="K70" s="818">
        <v>0.74</v>
      </c>
      <c r="L70" s="819">
        <v>2</v>
      </c>
      <c r="M70" s="819">
        <v>15</v>
      </c>
      <c r="N70" s="820">
        <v>5</v>
      </c>
      <c r="O70" s="819" t="s">
        <v>8341</v>
      </c>
      <c r="P70" s="850" t="s">
        <v>8470</v>
      </c>
      <c r="Q70" s="821">
        <f t="shared" ref="Q70:R91" si="5">H70-B70</f>
        <v>0</v>
      </c>
      <c r="R70" s="821">
        <f t="shared" si="5"/>
        <v>0</v>
      </c>
      <c r="S70" s="846" t="str">
        <f t="shared" ref="S70:S91" si="6">IF(H70=0,"",H70*N70)</f>
        <v/>
      </c>
      <c r="T70" s="846" t="str">
        <f t="shared" ref="T70:T91" si="7">IF(H70=0,"",H70*J70)</f>
        <v/>
      </c>
      <c r="U70" s="846" t="str">
        <f t="shared" ref="U70:U91" si="8">IF(H70=0,"",T70-S70)</f>
        <v/>
      </c>
      <c r="V70" s="851" t="str">
        <f t="shared" ref="V70:V91" si="9">IF(H70=0,"",T70/S70)</f>
        <v/>
      </c>
      <c r="W70" s="822"/>
    </row>
    <row r="71" spans="1:23" ht="14.4" customHeight="1" x14ac:dyDescent="0.3">
      <c r="A71" s="905" t="s">
        <v>8471</v>
      </c>
      <c r="B71" s="852">
        <v>3</v>
      </c>
      <c r="C71" s="853">
        <v>1.35</v>
      </c>
      <c r="D71" s="854">
        <v>4</v>
      </c>
      <c r="E71" s="855">
        <v>5</v>
      </c>
      <c r="F71" s="824">
        <v>2.25</v>
      </c>
      <c r="G71" s="825">
        <v>3.8</v>
      </c>
      <c r="H71" s="826">
        <v>11</v>
      </c>
      <c r="I71" s="827">
        <v>4.9400000000000004</v>
      </c>
      <c r="J71" s="841">
        <v>4.2</v>
      </c>
      <c r="K71" s="829">
        <v>0.45</v>
      </c>
      <c r="L71" s="830">
        <v>1</v>
      </c>
      <c r="M71" s="830">
        <v>12</v>
      </c>
      <c r="N71" s="831">
        <v>4.12</v>
      </c>
      <c r="O71" s="830" t="s">
        <v>8341</v>
      </c>
      <c r="P71" s="856" t="s">
        <v>8472</v>
      </c>
      <c r="Q71" s="832">
        <f t="shared" si="5"/>
        <v>8</v>
      </c>
      <c r="R71" s="832">
        <f t="shared" si="5"/>
        <v>3.5900000000000003</v>
      </c>
      <c r="S71" s="852">
        <f t="shared" si="6"/>
        <v>45.32</v>
      </c>
      <c r="T71" s="852">
        <f t="shared" si="7"/>
        <v>46.2</v>
      </c>
      <c r="U71" s="852">
        <f t="shared" si="8"/>
        <v>0.88000000000000256</v>
      </c>
      <c r="V71" s="857">
        <f t="shared" si="9"/>
        <v>1.0194174757281553</v>
      </c>
      <c r="W71" s="833">
        <v>6.52</v>
      </c>
    </row>
    <row r="72" spans="1:23" ht="14.4" customHeight="1" x14ac:dyDescent="0.3">
      <c r="A72" s="904" t="s">
        <v>8473</v>
      </c>
      <c r="B72" s="846"/>
      <c r="C72" s="847"/>
      <c r="D72" s="848"/>
      <c r="E72" s="815">
        <v>2</v>
      </c>
      <c r="F72" s="816">
        <v>1.08</v>
      </c>
      <c r="G72" s="823">
        <v>3.5</v>
      </c>
      <c r="H72" s="819"/>
      <c r="I72" s="813"/>
      <c r="J72" s="814"/>
      <c r="K72" s="818">
        <v>0.54</v>
      </c>
      <c r="L72" s="819">
        <v>3</v>
      </c>
      <c r="M72" s="819">
        <v>28</v>
      </c>
      <c r="N72" s="820">
        <v>9.23</v>
      </c>
      <c r="O72" s="819" t="s">
        <v>8341</v>
      </c>
      <c r="P72" s="850" t="s">
        <v>8474</v>
      </c>
      <c r="Q72" s="821">
        <f t="shared" si="5"/>
        <v>0</v>
      </c>
      <c r="R72" s="821">
        <f t="shared" si="5"/>
        <v>0</v>
      </c>
      <c r="S72" s="846" t="str">
        <f t="shared" si="6"/>
        <v/>
      </c>
      <c r="T72" s="846" t="str">
        <f t="shared" si="7"/>
        <v/>
      </c>
      <c r="U72" s="846" t="str">
        <f t="shared" si="8"/>
        <v/>
      </c>
      <c r="V72" s="851" t="str">
        <f t="shared" si="9"/>
        <v/>
      </c>
      <c r="W72" s="822"/>
    </row>
    <row r="73" spans="1:23" ht="14.4" customHeight="1" x14ac:dyDescent="0.3">
      <c r="A73" s="905" t="s">
        <v>8475</v>
      </c>
      <c r="B73" s="852"/>
      <c r="C73" s="853"/>
      <c r="D73" s="854"/>
      <c r="E73" s="855"/>
      <c r="F73" s="824"/>
      <c r="G73" s="825"/>
      <c r="H73" s="826">
        <v>1</v>
      </c>
      <c r="I73" s="827">
        <v>0.49</v>
      </c>
      <c r="J73" s="841">
        <v>7</v>
      </c>
      <c r="K73" s="829">
        <v>0.49</v>
      </c>
      <c r="L73" s="830">
        <v>2</v>
      </c>
      <c r="M73" s="830">
        <v>21</v>
      </c>
      <c r="N73" s="831">
        <v>6.84</v>
      </c>
      <c r="O73" s="830" t="s">
        <v>8341</v>
      </c>
      <c r="P73" s="856" t="s">
        <v>8476</v>
      </c>
      <c r="Q73" s="832">
        <f t="shared" si="5"/>
        <v>1</v>
      </c>
      <c r="R73" s="832">
        <f t="shared" si="5"/>
        <v>0.49</v>
      </c>
      <c r="S73" s="852">
        <f t="shared" si="6"/>
        <v>6.84</v>
      </c>
      <c r="T73" s="852">
        <f t="shared" si="7"/>
        <v>7</v>
      </c>
      <c r="U73" s="852">
        <f t="shared" si="8"/>
        <v>0.16000000000000014</v>
      </c>
      <c r="V73" s="857">
        <f t="shared" si="9"/>
        <v>1.0233918128654971</v>
      </c>
      <c r="W73" s="833">
        <v>0.16</v>
      </c>
    </row>
    <row r="74" spans="1:23" ht="14.4" customHeight="1" x14ac:dyDescent="0.3">
      <c r="A74" s="906" t="s">
        <v>8477</v>
      </c>
      <c r="B74" s="889"/>
      <c r="C74" s="890"/>
      <c r="D74" s="858"/>
      <c r="E74" s="900"/>
      <c r="F74" s="894"/>
      <c r="G74" s="838"/>
      <c r="H74" s="891">
        <v>1</v>
      </c>
      <c r="I74" s="892">
        <v>0.65</v>
      </c>
      <c r="J74" s="837">
        <v>7</v>
      </c>
      <c r="K74" s="895">
        <v>0.65</v>
      </c>
      <c r="L74" s="893">
        <v>3</v>
      </c>
      <c r="M74" s="893">
        <v>29</v>
      </c>
      <c r="N74" s="896">
        <v>9.56</v>
      </c>
      <c r="O74" s="893" t="s">
        <v>8341</v>
      </c>
      <c r="P74" s="897" t="s">
        <v>8478</v>
      </c>
      <c r="Q74" s="898">
        <f t="shared" si="5"/>
        <v>1</v>
      </c>
      <c r="R74" s="898">
        <f t="shared" si="5"/>
        <v>0.65</v>
      </c>
      <c r="S74" s="889">
        <f t="shared" si="6"/>
        <v>9.56</v>
      </c>
      <c r="T74" s="889">
        <f t="shared" si="7"/>
        <v>7</v>
      </c>
      <c r="U74" s="889">
        <f t="shared" si="8"/>
        <v>-2.5600000000000005</v>
      </c>
      <c r="V74" s="899">
        <f t="shared" si="9"/>
        <v>0.73221757322175729</v>
      </c>
      <c r="W74" s="839"/>
    </row>
    <row r="75" spans="1:23" ht="14.4" customHeight="1" x14ac:dyDescent="0.3">
      <c r="A75" s="904" t="s">
        <v>8479</v>
      </c>
      <c r="B75" s="846"/>
      <c r="C75" s="847"/>
      <c r="D75" s="848"/>
      <c r="E75" s="849"/>
      <c r="F75" s="813"/>
      <c r="G75" s="814"/>
      <c r="H75" s="815">
        <v>1</v>
      </c>
      <c r="I75" s="816">
        <v>0.25</v>
      </c>
      <c r="J75" s="817">
        <v>9</v>
      </c>
      <c r="K75" s="818">
        <v>0.25</v>
      </c>
      <c r="L75" s="819">
        <v>1</v>
      </c>
      <c r="M75" s="819">
        <v>9</v>
      </c>
      <c r="N75" s="820">
        <v>3.01</v>
      </c>
      <c r="O75" s="819" t="s">
        <v>8341</v>
      </c>
      <c r="P75" s="850" t="s">
        <v>8480</v>
      </c>
      <c r="Q75" s="821">
        <f t="shared" si="5"/>
        <v>1</v>
      </c>
      <c r="R75" s="821">
        <f t="shared" si="5"/>
        <v>0.25</v>
      </c>
      <c r="S75" s="846">
        <f t="shared" si="6"/>
        <v>3.01</v>
      </c>
      <c r="T75" s="846">
        <f t="shared" si="7"/>
        <v>9</v>
      </c>
      <c r="U75" s="846">
        <f t="shared" si="8"/>
        <v>5.99</v>
      </c>
      <c r="V75" s="851">
        <f t="shared" si="9"/>
        <v>2.9900332225913622</v>
      </c>
      <c r="W75" s="822">
        <v>5.99</v>
      </c>
    </row>
    <row r="76" spans="1:23" ht="14.4" customHeight="1" x14ac:dyDescent="0.3">
      <c r="A76" s="904" t="s">
        <v>8481</v>
      </c>
      <c r="B76" s="846"/>
      <c r="C76" s="847"/>
      <c r="D76" s="848"/>
      <c r="E76" s="849"/>
      <c r="F76" s="813"/>
      <c r="G76" s="814"/>
      <c r="H76" s="815">
        <v>1</v>
      </c>
      <c r="I76" s="816">
        <v>1.56</v>
      </c>
      <c r="J76" s="823">
        <v>5</v>
      </c>
      <c r="K76" s="818">
        <v>1.56</v>
      </c>
      <c r="L76" s="819">
        <v>2</v>
      </c>
      <c r="M76" s="819">
        <v>21</v>
      </c>
      <c r="N76" s="820">
        <v>6.89</v>
      </c>
      <c r="O76" s="819" t="s">
        <v>8341</v>
      </c>
      <c r="P76" s="850" t="s">
        <v>8482</v>
      </c>
      <c r="Q76" s="821">
        <f t="shared" si="5"/>
        <v>1</v>
      </c>
      <c r="R76" s="821">
        <f t="shared" si="5"/>
        <v>1.56</v>
      </c>
      <c r="S76" s="846">
        <f t="shared" si="6"/>
        <v>6.89</v>
      </c>
      <c r="T76" s="846">
        <f t="shared" si="7"/>
        <v>5</v>
      </c>
      <c r="U76" s="846">
        <f t="shared" si="8"/>
        <v>-1.8899999999999997</v>
      </c>
      <c r="V76" s="851">
        <f t="shared" si="9"/>
        <v>0.72568940493468803</v>
      </c>
      <c r="W76" s="822"/>
    </row>
    <row r="77" spans="1:23" ht="14.4" customHeight="1" x14ac:dyDescent="0.3">
      <c r="A77" s="904" t="s">
        <v>8483</v>
      </c>
      <c r="B77" s="846">
        <v>1</v>
      </c>
      <c r="C77" s="847">
        <v>1.03</v>
      </c>
      <c r="D77" s="848">
        <v>8</v>
      </c>
      <c r="E77" s="849">
        <v>4</v>
      </c>
      <c r="F77" s="813">
        <v>4.13</v>
      </c>
      <c r="G77" s="814">
        <v>4</v>
      </c>
      <c r="H77" s="815">
        <v>6</v>
      </c>
      <c r="I77" s="816">
        <v>7.34</v>
      </c>
      <c r="J77" s="817">
        <v>6.5</v>
      </c>
      <c r="K77" s="818">
        <v>1.03</v>
      </c>
      <c r="L77" s="819">
        <v>2</v>
      </c>
      <c r="M77" s="819">
        <v>19</v>
      </c>
      <c r="N77" s="820">
        <v>6.44</v>
      </c>
      <c r="O77" s="819" t="s">
        <v>8341</v>
      </c>
      <c r="P77" s="850" t="s">
        <v>8484</v>
      </c>
      <c r="Q77" s="821">
        <f t="shared" si="5"/>
        <v>5</v>
      </c>
      <c r="R77" s="821">
        <f t="shared" si="5"/>
        <v>6.31</v>
      </c>
      <c r="S77" s="846">
        <f t="shared" si="6"/>
        <v>38.64</v>
      </c>
      <c r="T77" s="846">
        <f t="shared" si="7"/>
        <v>39</v>
      </c>
      <c r="U77" s="846">
        <f t="shared" si="8"/>
        <v>0.35999999999999943</v>
      </c>
      <c r="V77" s="851">
        <f t="shared" si="9"/>
        <v>1.0093167701863355</v>
      </c>
      <c r="W77" s="822">
        <v>11.56</v>
      </c>
    </row>
    <row r="78" spans="1:23" ht="14.4" customHeight="1" x14ac:dyDescent="0.3">
      <c r="A78" s="906" t="s">
        <v>8485</v>
      </c>
      <c r="B78" s="889"/>
      <c r="C78" s="890"/>
      <c r="D78" s="858"/>
      <c r="E78" s="900"/>
      <c r="F78" s="894"/>
      <c r="G78" s="838"/>
      <c r="H78" s="891">
        <v>1</v>
      </c>
      <c r="I78" s="892">
        <v>2.58</v>
      </c>
      <c r="J78" s="840">
        <v>38</v>
      </c>
      <c r="K78" s="895">
        <v>1.73</v>
      </c>
      <c r="L78" s="893">
        <v>3</v>
      </c>
      <c r="M78" s="893">
        <v>31</v>
      </c>
      <c r="N78" s="896">
        <v>10.199999999999999</v>
      </c>
      <c r="O78" s="893" t="s">
        <v>8341</v>
      </c>
      <c r="P78" s="897" t="s">
        <v>8486</v>
      </c>
      <c r="Q78" s="898">
        <f t="shared" si="5"/>
        <v>1</v>
      </c>
      <c r="R78" s="898">
        <f t="shared" si="5"/>
        <v>2.58</v>
      </c>
      <c r="S78" s="889">
        <f t="shared" si="6"/>
        <v>10.199999999999999</v>
      </c>
      <c r="T78" s="889">
        <f t="shared" si="7"/>
        <v>38</v>
      </c>
      <c r="U78" s="889">
        <f t="shared" si="8"/>
        <v>27.8</v>
      </c>
      <c r="V78" s="899">
        <f t="shared" si="9"/>
        <v>3.7254901960784315</v>
      </c>
      <c r="W78" s="839">
        <v>27.8</v>
      </c>
    </row>
    <row r="79" spans="1:23" ht="14.4" customHeight="1" x14ac:dyDescent="0.3">
      <c r="A79" s="904" t="s">
        <v>8487</v>
      </c>
      <c r="B79" s="846"/>
      <c r="C79" s="847"/>
      <c r="D79" s="848"/>
      <c r="E79" s="849"/>
      <c r="F79" s="813"/>
      <c r="G79" s="814"/>
      <c r="H79" s="815">
        <v>1</v>
      </c>
      <c r="I79" s="816">
        <v>0.54</v>
      </c>
      <c r="J79" s="823">
        <v>2</v>
      </c>
      <c r="K79" s="818">
        <v>0.54</v>
      </c>
      <c r="L79" s="819">
        <v>2</v>
      </c>
      <c r="M79" s="819">
        <v>15</v>
      </c>
      <c r="N79" s="820">
        <v>5.16</v>
      </c>
      <c r="O79" s="819" t="s">
        <v>8341</v>
      </c>
      <c r="P79" s="850" t="s">
        <v>8488</v>
      </c>
      <c r="Q79" s="821">
        <f t="shared" si="5"/>
        <v>1</v>
      </c>
      <c r="R79" s="821">
        <f t="shared" si="5"/>
        <v>0.54</v>
      </c>
      <c r="S79" s="846">
        <f t="shared" si="6"/>
        <v>5.16</v>
      </c>
      <c r="T79" s="846">
        <f t="shared" si="7"/>
        <v>2</v>
      </c>
      <c r="U79" s="846">
        <f t="shared" si="8"/>
        <v>-3.16</v>
      </c>
      <c r="V79" s="851">
        <f t="shared" si="9"/>
        <v>0.38759689922480617</v>
      </c>
      <c r="W79" s="822"/>
    </row>
    <row r="80" spans="1:23" ht="14.4" customHeight="1" x14ac:dyDescent="0.3">
      <c r="A80" s="904" t="s">
        <v>8489</v>
      </c>
      <c r="B80" s="842">
        <v>3</v>
      </c>
      <c r="C80" s="843">
        <v>4.3</v>
      </c>
      <c r="D80" s="844">
        <v>10.7</v>
      </c>
      <c r="E80" s="849"/>
      <c r="F80" s="813"/>
      <c r="G80" s="814"/>
      <c r="H80" s="819"/>
      <c r="I80" s="813"/>
      <c r="J80" s="814"/>
      <c r="K80" s="818">
        <v>1.43</v>
      </c>
      <c r="L80" s="819">
        <v>4</v>
      </c>
      <c r="M80" s="819">
        <v>35</v>
      </c>
      <c r="N80" s="820">
        <v>11.68</v>
      </c>
      <c r="O80" s="819" t="s">
        <v>8341</v>
      </c>
      <c r="P80" s="850" t="s">
        <v>8490</v>
      </c>
      <c r="Q80" s="821">
        <f t="shared" si="5"/>
        <v>-3</v>
      </c>
      <c r="R80" s="821">
        <f t="shared" si="5"/>
        <v>-4.3</v>
      </c>
      <c r="S80" s="846" t="str">
        <f t="shared" si="6"/>
        <v/>
      </c>
      <c r="T80" s="846" t="str">
        <f t="shared" si="7"/>
        <v/>
      </c>
      <c r="U80" s="846" t="str">
        <f t="shared" si="8"/>
        <v/>
      </c>
      <c r="V80" s="851" t="str">
        <f t="shared" si="9"/>
        <v/>
      </c>
      <c r="W80" s="822"/>
    </row>
    <row r="81" spans="1:23" ht="14.4" customHeight="1" x14ac:dyDescent="0.3">
      <c r="A81" s="904" t="s">
        <v>8491</v>
      </c>
      <c r="B81" s="842">
        <v>2</v>
      </c>
      <c r="C81" s="843">
        <v>1.1200000000000001</v>
      </c>
      <c r="D81" s="844">
        <v>14</v>
      </c>
      <c r="E81" s="849">
        <v>1</v>
      </c>
      <c r="F81" s="813">
        <v>0.55000000000000004</v>
      </c>
      <c r="G81" s="814">
        <v>19</v>
      </c>
      <c r="H81" s="819">
        <v>1</v>
      </c>
      <c r="I81" s="813">
        <v>0.75</v>
      </c>
      <c r="J81" s="817">
        <v>13</v>
      </c>
      <c r="K81" s="818">
        <v>0.54</v>
      </c>
      <c r="L81" s="819">
        <v>2</v>
      </c>
      <c r="M81" s="819">
        <v>21</v>
      </c>
      <c r="N81" s="820">
        <v>6.95</v>
      </c>
      <c r="O81" s="819" t="s">
        <v>8341</v>
      </c>
      <c r="P81" s="850" t="s">
        <v>8492</v>
      </c>
      <c r="Q81" s="821">
        <f t="shared" si="5"/>
        <v>-1</v>
      </c>
      <c r="R81" s="821">
        <f t="shared" si="5"/>
        <v>-0.37000000000000011</v>
      </c>
      <c r="S81" s="846">
        <f t="shared" si="6"/>
        <v>6.95</v>
      </c>
      <c r="T81" s="846">
        <f t="shared" si="7"/>
        <v>13</v>
      </c>
      <c r="U81" s="846">
        <f t="shared" si="8"/>
        <v>6.05</v>
      </c>
      <c r="V81" s="851">
        <f t="shared" si="9"/>
        <v>1.8705035971223021</v>
      </c>
      <c r="W81" s="822">
        <v>6.05</v>
      </c>
    </row>
    <row r="82" spans="1:23" ht="14.4" customHeight="1" x14ac:dyDescent="0.3">
      <c r="A82" s="904" t="s">
        <v>8493</v>
      </c>
      <c r="B82" s="846"/>
      <c r="C82" s="847"/>
      <c r="D82" s="848"/>
      <c r="E82" s="849"/>
      <c r="F82" s="813"/>
      <c r="G82" s="814"/>
      <c r="H82" s="815">
        <v>1</v>
      </c>
      <c r="I82" s="816">
        <v>3.19</v>
      </c>
      <c r="J82" s="823">
        <v>9</v>
      </c>
      <c r="K82" s="818">
        <v>1.51</v>
      </c>
      <c r="L82" s="819">
        <v>3</v>
      </c>
      <c r="M82" s="819">
        <v>28</v>
      </c>
      <c r="N82" s="820">
        <v>9.32</v>
      </c>
      <c r="O82" s="819" t="s">
        <v>8341</v>
      </c>
      <c r="P82" s="850" t="s">
        <v>8494</v>
      </c>
      <c r="Q82" s="821">
        <f t="shared" si="5"/>
        <v>1</v>
      </c>
      <c r="R82" s="821">
        <f t="shared" si="5"/>
        <v>3.19</v>
      </c>
      <c r="S82" s="846">
        <f t="shared" si="6"/>
        <v>9.32</v>
      </c>
      <c r="T82" s="846">
        <f t="shared" si="7"/>
        <v>9</v>
      </c>
      <c r="U82" s="846">
        <f t="shared" si="8"/>
        <v>-0.32000000000000028</v>
      </c>
      <c r="V82" s="851">
        <f t="shared" si="9"/>
        <v>0.96566523605150212</v>
      </c>
      <c r="W82" s="822"/>
    </row>
    <row r="83" spans="1:23" ht="14.4" customHeight="1" x14ac:dyDescent="0.3">
      <c r="A83" s="904" t="s">
        <v>8495</v>
      </c>
      <c r="B83" s="846"/>
      <c r="C83" s="847"/>
      <c r="D83" s="848"/>
      <c r="E83" s="849"/>
      <c r="F83" s="813"/>
      <c r="G83" s="814"/>
      <c r="H83" s="815">
        <v>1</v>
      </c>
      <c r="I83" s="816">
        <v>5.17</v>
      </c>
      <c r="J83" s="817">
        <v>92</v>
      </c>
      <c r="K83" s="818">
        <v>1.99</v>
      </c>
      <c r="L83" s="819">
        <v>6</v>
      </c>
      <c r="M83" s="819">
        <v>51</v>
      </c>
      <c r="N83" s="820">
        <v>17.03</v>
      </c>
      <c r="O83" s="819" t="s">
        <v>8341</v>
      </c>
      <c r="P83" s="850" t="s">
        <v>8496</v>
      </c>
      <c r="Q83" s="821">
        <f t="shared" si="5"/>
        <v>1</v>
      </c>
      <c r="R83" s="821">
        <f t="shared" si="5"/>
        <v>5.17</v>
      </c>
      <c r="S83" s="846">
        <f t="shared" si="6"/>
        <v>17.03</v>
      </c>
      <c r="T83" s="846">
        <f t="shared" si="7"/>
        <v>92</v>
      </c>
      <c r="U83" s="846">
        <f t="shared" si="8"/>
        <v>74.97</v>
      </c>
      <c r="V83" s="851">
        <f t="shared" si="9"/>
        <v>5.4022313564298292</v>
      </c>
      <c r="W83" s="822">
        <v>74.97</v>
      </c>
    </row>
    <row r="84" spans="1:23" ht="14.4" customHeight="1" x14ac:dyDescent="0.3">
      <c r="A84" s="904" t="s">
        <v>8497</v>
      </c>
      <c r="B84" s="846">
        <v>2</v>
      </c>
      <c r="C84" s="847">
        <v>2.56</v>
      </c>
      <c r="D84" s="848">
        <v>9.5</v>
      </c>
      <c r="E84" s="849">
        <v>3</v>
      </c>
      <c r="F84" s="813">
        <v>3.83</v>
      </c>
      <c r="G84" s="814">
        <v>9.3000000000000007</v>
      </c>
      <c r="H84" s="815">
        <v>3</v>
      </c>
      <c r="I84" s="816">
        <v>6.6</v>
      </c>
      <c r="J84" s="817">
        <v>32.299999999999997</v>
      </c>
      <c r="K84" s="818">
        <v>1.28</v>
      </c>
      <c r="L84" s="819">
        <v>3</v>
      </c>
      <c r="M84" s="819">
        <v>24</v>
      </c>
      <c r="N84" s="820">
        <v>8.0500000000000007</v>
      </c>
      <c r="O84" s="819" t="s">
        <v>8341</v>
      </c>
      <c r="P84" s="850" t="s">
        <v>8498</v>
      </c>
      <c r="Q84" s="821">
        <f t="shared" si="5"/>
        <v>1</v>
      </c>
      <c r="R84" s="821">
        <f t="shared" si="5"/>
        <v>4.0399999999999991</v>
      </c>
      <c r="S84" s="846">
        <f t="shared" si="6"/>
        <v>24.150000000000002</v>
      </c>
      <c r="T84" s="846">
        <f t="shared" si="7"/>
        <v>96.899999999999991</v>
      </c>
      <c r="U84" s="846">
        <f t="shared" si="8"/>
        <v>72.749999999999986</v>
      </c>
      <c r="V84" s="851">
        <f t="shared" si="9"/>
        <v>4.0124223602484461</v>
      </c>
      <c r="W84" s="822">
        <v>72.849999999999994</v>
      </c>
    </row>
    <row r="85" spans="1:23" ht="14.4" customHeight="1" x14ac:dyDescent="0.3">
      <c r="A85" s="905" t="s">
        <v>8499</v>
      </c>
      <c r="B85" s="852">
        <v>1</v>
      </c>
      <c r="C85" s="853">
        <v>1.54</v>
      </c>
      <c r="D85" s="854">
        <v>38</v>
      </c>
      <c r="E85" s="826">
        <v>2</v>
      </c>
      <c r="F85" s="827">
        <v>0.77</v>
      </c>
      <c r="G85" s="828">
        <v>7.5</v>
      </c>
      <c r="H85" s="830"/>
      <c r="I85" s="824"/>
      <c r="J85" s="825"/>
      <c r="K85" s="829">
        <v>0.39</v>
      </c>
      <c r="L85" s="830">
        <v>2</v>
      </c>
      <c r="M85" s="830">
        <v>14</v>
      </c>
      <c r="N85" s="831">
        <v>4.6100000000000003</v>
      </c>
      <c r="O85" s="830" t="s">
        <v>8341</v>
      </c>
      <c r="P85" s="856" t="s">
        <v>8500</v>
      </c>
      <c r="Q85" s="832">
        <f t="shared" si="5"/>
        <v>-1</v>
      </c>
      <c r="R85" s="832">
        <f t="shared" si="5"/>
        <v>-1.54</v>
      </c>
      <c r="S85" s="852" t="str">
        <f t="shared" si="6"/>
        <v/>
      </c>
      <c r="T85" s="852" t="str">
        <f t="shared" si="7"/>
        <v/>
      </c>
      <c r="U85" s="852" t="str">
        <f t="shared" si="8"/>
        <v/>
      </c>
      <c r="V85" s="857" t="str">
        <f t="shared" si="9"/>
        <v/>
      </c>
      <c r="W85" s="833"/>
    </row>
    <row r="86" spans="1:23" ht="14.4" customHeight="1" x14ac:dyDescent="0.3">
      <c r="A86" s="905" t="s">
        <v>8501</v>
      </c>
      <c r="B86" s="852">
        <v>1</v>
      </c>
      <c r="C86" s="853">
        <v>0.26</v>
      </c>
      <c r="D86" s="854">
        <v>3</v>
      </c>
      <c r="E86" s="826">
        <v>1</v>
      </c>
      <c r="F86" s="827">
        <v>0.26</v>
      </c>
      <c r="G86" s="828">
        <v>7</v>
      </c>
      <c r="H86" s="830"/>
      <c r="I86" s="824"/>
      <c r="J86" s="825"/>
      <c r="K86" s="829">
        <v>0.26</v>
      </c>
      <c r="L86" s="830">
        <v>1</v>
      </c>
      <c r="M86" s="830">
        <v>9</v>
      </c>
      <c r="N86" s="831">
        <v>2.83</v>
      </c>
      <c r="O86" s="830" t="s">
        <v>8341</v>
      </c>
      <c r="P86" s="856" t="s">
        <v>8502</v>
      </c>
      <c r="Q86" s="832">
        <f t="shared" si="5"/>
        <v>-1</v>
      </c>
      <c r="R86" s="832">
        <f t="shared" si="5"/>
        <v>-0.26</v>
      </c>
      <c r="S86" s="852" t="str">
        <f t="shared" si="6"/>
        <v/>
      </c>
      <c r="T86" s="852" t="str">
        <f t="shared" si="7"/>
        <v/>
      </c>
      <c r="U86" s="852" t="str">
        <f t="shared" si="8"/>
        <v/>
      </c>
      <c r="V86" s="857" t="str">
        <f t="shared" si="9"/>
        <v/>
      </c>
      <c r="W86" s="833"/>
    </row>
    <row r="87" spans="1:23" ht="14.4" customHeight="1" x14ac:dyDescent="0.3">
      <c r="A87" s="905" t="s">
        <v>8503</v>
      </c>
      <c r="B87" s="834">
        <v>10</v>
      </c>
      <c r="C87" s="835">
        <v>12.25</v>
      </c>
      <c r="D87" s="836">
        <v>5.2</v>
      </c>
      <c r="E87" s="855">
        <v>6</v>
      </c>
      <c r="F87" s="824">
        <v>6.02</v>
      </c>
      <c r="G87" s="825">
        <v>7.2</v>
      </c>
      <c r="H87" s="830">
        <v>5</v>
      </c>
      <c r="I87" s="824">
        <v>5.01</v>
      </c>
      <c r="J87" s="825">
        <v>4.8</v>
      </c>
      <c r="K87" s="829">
        <v>1</v>
      </c>
      <c r="L87" s="830">
        <v>2</v>
      </c>
      <c r="M87" s="830">
        <v>17</v>
      </c>
      <c r="N87" s="831">
        <v>5.53</v>
      </c>
      <c r="O87" s="830" t="s">
        <v>8341</v>
      </c>
      <c r="P87" s="856" t="s">
        <v>8504</v>
      </c>
      <c r="Q87" s="832">
        <f t="shared" si="5"/>
        <v>-5</v>
      </c>
      <c r="R87" s="832">
        <f t="shared" si="5"/>
        <v>-7.24</v>
      </c>
      <c r="S87" s="852">
        <f t="shared" si="6"/>
        <v>27.650000000000002</v>
      </c>
      <c r="T87" s="852">
        <f t="shared" si="7"/>
        <v>24</v>
      </c>
      <c r="U87" s="852">
        <f t="shared" si="8"/>
        <v>-3.6500000000000021</v>
      </c>
      <c r="V87" s="857">
        <f t="shared" si="9"/>
        <v>0.86799276672694392</v>
      </c>
      <c r="W87" s="833">
        <v>1.47</v>
      </c>
    </row>
    <row r="88" spans="1:23" ht="14.4" customHeight="1" x14ac:dyDescent="0.3">
      <c r="A88" s="906" t="s">
        <v>8505</v>
      </c>
      <c r="B88" s="901"/>
      <c r="C88" s="902"/>
      <c r="D88" s="845"/>
      <c r="E88" s="900"/>
      <c r="F88" s="894"/>
      <c r="G88" s="838"/>
      <c r="H88" s="893">
        <v>1</v>
      </c>
      <c r="I88" s="894">
        <v>2.2599999999999998</v>
      </c>
      <c r="J88" s="838">
        <v>5</v>
      </c>
      <c r="K88" s="895">
        <v>2.2599999999999998</v>
      </c>
      <c r="L88" s="893">
        <v>4</v>
      </c>
      <c r="M88" s="893">
        <v>39</v>
      </c>
      <c r="N88" s="896">
        <v>12.87</v>
      </c>
      <c r="O88" s="893" t="s">
        <v>8341</v>
      </c>
      <c r="P88" s="897" t="s">
        <v>8506</v>
      </c>
      <c r="Q88" s="898">
        <f t="shared" si="5"/>
        <v>1</v>
      </c>
      <c r="R88" s="898">
        <f t="shared" si="5"/>
        <v>2.2599999999999998</v>
      </c>
      <c r="S88" s="889">
        <f t="shared" si="6"/>
        <v>12.87</v>
      </c>
      <c r="T88" s="889">
        <f t="shared" si="7"/>
        <v>5</v>
      </c>
      <c r="U88" s="889">
        <f t="shared" si="8"/>
        <v>-7.8699999999999992</v>
      </c>
      <c r="V88" s="899">
        <f t="shared" si="9"/>
        <v>0.38850038850038854</v>
      </c>
      <c r="W88" s="839"/>
    </row>
    <row r="89" spans="1:23" ht="14.4" customHeight="1" x14ac:dyDescent="0.3">
      <c r="A89" s="905" t="s">
        <v>8507</v>
      </c>
      <c r="B89" s="852">
        <v>5</v>
      </c>
      <c r="C89" s="853">
        <v>3.4</v>
      </c>
      <c r="D89" s="854">
        <v>3.8</v>
      </c>
      <c r="E89" s="826">
        <v>9</v>
      </c>
      <c r="F89" s="827">
        <v>6.34</v>
      </c>
      <c r="G89" s="828">
        <v>4.2</v>
      </c>
      <c r="H89" s="830">
        <v>5</v>
      </c>
      <c r="I89" s="824">
        <v>3.53</v>
      </c>
      <c r="J89" s="841">
        <v>7</v>
      </c>
      <c r="K89" s="829">
        <v>0.68</v>
      </c>
      <c r="L89" s="830">
        <v>2</v>
      </c>
      <c r="M89" s="830">
        <v>15</v>
      </c>
      <c r="N89" s="831">
        <v>5.01</v>
      </c>
      <c r="O89" s="830" t="s">
        <v>8341</v>
      </c>
      <c r="P89" s="856" t="s">
        <v>8508</v>
      </c>
      <c r="Q89" s="832">
        <f t="shared" si="5"/>
        <v>0</v>
      </c>
      <c r="R89" s="832">
        <f t="shared" si="5"/>
        <v>0.12999999999999989</v>
      </c>
      <c r="S89" s="852">
        <f t="shared" si="6"/>
        <v>25.049999999999997</v>
      </c>
      <c r="T89" s="852">
        <f t="shared" si="7"/>
        <v>35</v>
      </c>
      <c r="U89" s="852">
        <f t="shared" si="8"/>
        <v>9.9500000000000028</v>
      </c>
      <c r="V89" s="857">
        <f t="shared" si="9"/>
        <v>1.3972055888223553</v>
      </c>
      <c r="W89" s="833">
        <v>10.98</v>
      </c>
    </row>
    <row r="90" spans="1:23" ht="14.4" customHeight="1" x14ac:dyDescent="0.3">
      <c r="A90" s="906" t="s">
        <v>8509</v>
      </c>
      <c r="B90" s="889">
        <v>1</v>
      </c>
      <c r="C90" s="890">
        <v>1.99</v>
      </c>
      <c r="D90" s="858">
        <v>4</v>
      </c>
      <c r="E90" s="891"/>
      <c r="F90" s="892"/>
      <c r="G90" s="837"/>
      <c r="H90" s="893"/>
      <c r="I90" s="894"/>
      <c r="J90" s="838"/>
      <c r="K90" s="895">
        <v>2.44</v>
      </c>
      <c r="L90" s="893">
        <v>5</v>
      </c>
      <c r="M90" s="893">
        <v>46</v>
      </c>
      <c r="N90" s="896">
        <v>15.42</v>
      </c>
      <c r="O90" s="893" t="s">
        <v>8341</v>
      </c>
      <c r="P90" s="897" t="s">
        <v>8510</v>
      </c>
      <c r="Q90" s="898">
        <f t="shared" si="5"/>
        <v>-1</v>
      </c>
      <c r="R90" s="898">
        <f t="shared" si="5"/>
        <v>-1.99</v>
      </c>
      <c r="S90" s="889" t="str">
        <f t="shared" si="6"/>
        <v/>
      </c>
      <c r="T90" s="889" t="str">
        <f t="shared" si="7"/>
        <v/>
      </c>
      <c r="U90" s="889" t="str">
        <f t="shared" si="8"/>
        <v/>
      </c>
      <c r="V90" s="899" t="str">
        <f t="shared" si="9"/>
        <v/>
      </c>
      <c r="W90" s="839"/>
    </row>
    <row r="91" spans="1:23" ht="14.4" customHeight="1" thickBot="1" x14ac:dyDescent="0.35">
      <c r="A91" s="907" t="s">
        <v>8511</v>
      </c>
      <c r="B91" s="908"/>
      <c r="C91" s="909"/>
      <c r="D91" s="910"/>
      <c r="E91" s="911"/>
      <c r="F91" s="912"/>
      <c r="G91" s="913"/>
      <c r="H91" s="914">
        <v>2</v>
      </c>
      <c r="I91" s="915">
        <v>0.22</v>
      </c>
      <c r="J91" s="916">
        <v>3</v>
      </c>
      <c r="K91" s="917">
        <v>0.11</v>
      </c>
      <c r="L91" s="918">
        <v>2</v>
      </c>
      <c r="M91" s="918">
        <v>14</v>
      </c>
      <c r="N91" s="919">
        <v>4.79</v>
      </c>
      <c r="O91" s="918" t="s">
        <v>8341</v>
      </c>
      <c r="P91" s="920" t="s">
        <v>8512</v>
      </c>
      <c r="Q91" s="921">
        <f t="shared" si="5"/>
        <v>2</v>
      </c>
      <c r="R91" s="921">
        <f t="shared" si="5"/>
        <v>0.22</v>
      </c>
      <c r="S91" s="908">
        <f t="shared" si="6"/>
        <v>9.58</v>
      </c>
      <c r="T91" s="908">
        <f t="shared" si="7"/>
        <v>6</v>
      </c>
      <c r="U91" s="908">
        <f t="shared" si="8"/>
        <v>-3.58</v>
      </c>
      <c r="V91" s="922">
        <f t="shared" si="9"/>
        <v>0.62630480167014613</v>
      </c>
      <c r="W91" s="92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2:Q1048576">
    <cfRule type="cellIs" dxfId="12" priority="9" stopIfTrue="1" operator="lessThan">
      <formula>0</formula>
    </cfRule>
  </conditionalFormatting>
  <conditionalFormatting sqref="U92:U1048576">
    <cfRule type="cellIs" dxfId="11" priority="8" stopIfTrue="1" operator="greaterThan">
      <formula>0</formula>
    </cfRule>
  </conditionalFormatting>
  <conditionalFormatting sqref="V92:V1048576">
    <cfRule type="cellIs" dxfId="10" priority="7" stopIfTrue="1" operator="greaterThan">
      <formula>1</formula>
    </cfRule>
  </conditionalFormatting>
  <conditionalFormatting sqref="V92:V1048576">
    <cfRule type="cellIs" dxfId="9" priority="4" stopIfTrue="1" operator="greaterThan">
      <formula>1</formula>
    </cfRule>
  </conditionalFormatting>
  <conditionalFormatting sqref="U92:U1048576">
    <cfRule type="cellIs" dxfId="8" priority="5" stopIfTrue="1" operator="greaterThan">
      <formula>0</formula>
    </cfRule>
  </conditionalFormatting>
  <conditionalFormatting sqref="Q92:Q1048576">
    <cfRule type="cellIs" dxfId="7" priority="6" stopIfTrue="1" operator="lessThan">
      <formula>0</formula>
    </cfRule>
  </conditionalFormatting>
  <conditionalFormatting sqref="V5:V91">
    <cfRule type="cellIs" dxfId="6" priority="1" stopIfTrue="1" operator="greaterThan">
      <formula>1</formula>
    </cfRule>
  </conditionalFormatting>
  <conditionalFormatting sqref="U5:U91">
    <cfRule type="cellIs" dxfId="5" priority="2" stopIfTrue="1" operator="greaterThan">
      <formula>0</formula>
    </cfRule>
  </conditionalFormatting>
  <conditionalFormatting sqref="Q5:Q9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2582478</v>
      </c>
      <c r="C3" s="351">
        <f t="shared" ref="C3:L3" si="0">SUBTOTAL(9,C6:C1048576)</f>
        <v>8</v>
      </c>
      <c r="D3" s="351">
        <f t="shared" si="0"/>
        <v>2572451</v>
      </c>
      <c r="E3" s="351">
        <f t="shared" si="0"/>
        <v>11.433195906852614</v>
      </c>
      <c r="F3" s="351">
        <f t="shared" si="0"/>
        <v>3349349</v>
      </c>
      <c r="G3" s="354">
        <f>IF(B3&lt;&gt;0,F3/B3,"")</f>
        <v>1.2969516100427574</v>
      </c>
      <c r="H3" s="350">
        <f t="shared" si="0"/>
        <v>40282.910000000003</v>
      </c>
      <c r="I3" s="351">
        <f t="shared" si="0"/>
        <v>2</v>
      </c>
      <c r="J3" s="351">
        <f t="shared" si="0"/>
        <v>53806.080000000002</v>
      </c>
      <c r="K3" s="351">
        <f t="shared" si="0"/>
        <v>2.3215624912591495</v>
      </c>
      <c r="L3" s="351">
        <f t="shared" si="0"/>
        <v>138225.92000000001</v>
      </c>
      <c r="M3" s="352">
        <f>IF(H3&lt;&gt;0,L3/H3,"")</f>
        <v>3.4313787161851019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4"/>
      <c r="B5" s="925">
        <v>2013</v>
      </c>
      <c r="C5" s="926"/>
      <c r="D5" s="926">
        <v>2014</v>
      </c>
      <c r="E5" s="926"/>
      <c r="F5" s="926">
        <v>2015</v>
      </c>
      <c r="G5" s="789" t="s">
        <v>2</v>
      </c>
      <c r="H5" s="925">
        <v>2013</v>
      </c>
      <c r="I5" s="926"/>
      <c r="J5" s="926">
        <v>2014</v>
      </c>
      <c r="K5" s="926"/>
      <c r="L5" s="926">
        <v>2015</v>
      </c>
      <c r="M5" s="789" t="s">
        <v>2</v>
      </c>
    </row>
    <row r="6" spans="1:13" ht="14.4" customHeight="1" x14ac:dyDescent="0.3">
      <c r="A6" s="751" t="s">
        <v>7129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8514</v>
      </c>
      <c r="B7" s="791">
        <v>25047</v>
      </c>
      <c r="C7" s="662">
        <v>1</v>
      </c>
      <c r="D7" s="791">
        <v>46990</v>
      </c>
      <c r="E7" s="662">
        <v>1.8760729827923504</v>
      </c>
      <c r="F7" s="791">
        <v>63746</v>
      </c>
      <c r="G7" s="678">
        <v>2.5450552960434383</v>
      </c>
      <c r="H7" s="791">
        <v>25284.560000000001</v>
      </c>
      <c r="I7" s="662">
        <v>1</v>
      </c>
      <c r="J7" s="791">
        <v>46670.700000000004</v>
      </c>
      <c r="K7" s="662">
        <v>1.845818159382643</v>
      </c>
      <c r="L7" s="791">
        <v>131000.69</v>
      </c>
      <c r="M7" s="701">
        <v>5.1810547622738934</v>
      </c>
    </row>
    <row r="8" spans="1:13" ht="14.4" customHeight="1" x14ac:dyDescent="0.3">
      <c r="A8" s="688" t="s">
        <v>7143</v>
      </c>
      <c r="B8" s="791">
        <v>106919</v>
      </c>
      <c r="C8" s="662">
        <v>1</v>
      </c>
      <c r="D8" s="791">
        <v>70490</v>
      </c>
      <c r="E8" s="662">
        <v>0.65928413097765604</v>
      </c>
      <c r="F8" s="791">
        <v>163812</v>
      </c>
      <c r="G8" s="678">
        <v>1.5321130949597359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8515</v>
      </c>
      <c r="B9" s="791">
        <v>311699</v>
      </c>
      <c r="C9" s="662">
        <v>1</v>
      </c>
      <c r="D9" s="791">
        <v>315746</v>
      </c>
      <c r="E9" s="662">
        <v>1.0129836797679812</v>
      </c>
      <c r="F9" s="791">
        <v>409775</v>
      </c>
      <c r="G9" s="678">
        <v>1.3146497101370231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8516</v>
      </c>
      <c r="B10" s="791">
        <v>611484</v>
      </c>
      <c r="C10" s="662">
        <v>1</v>
      </c>
      <c r="D10" s="791">
        <v>618630</v>
      </c>
      <c r="E10" s="662">
        <v>1.0116863237631728</v>
      </c>
      <c r="F10" s="791">
        <v>678436</v>
      </c>
      <c r="G10" s="678">
        <v>1.1094910087590191</v>
      </c>
      <c r="H10" s="791">
        <v>14998.349999999999</v>
      </c>
      <c r="I10" s="662">
        <v>1</v>
      </c>
      <c r="J10" s="791">
        <v>7135.3799999999992</v>
      </c>
      <c r="K10" s="662">
        <v>0.47574433187650639</v>
      </c>
      <c r="L10" s="791">
        <v>7225.2299999999987</v>
      </c>
      <c r="M10" s="701">
        <v>0.48173499084899335</v>
      </c>
    </row>
    <row r="11" spans="1:13" ht="14.4" customHeight="1" x14ac:dyDescent="0.3">
      <c r="A11" s="688" t="s">
        <v>8517</v>
      </c>
      <c r="B11" s="791">
        <v>834435</v>
      </c>
      <c r="C11" s="662">
        <v>1</v>
      </c>
      <c r="D11" s="791">
        <v>853325</v>
      </c>
      <c r="E11" s="662">
        <v>1.0226380724681969</v>
      </c>
      <c r="F11" s="791">
        <v>940139</v>
      </c>
      <c r="G11" s="678">
        <v>1.1266773325663473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8518</v>
      </c>
      <c r="B12" s="791">
        <v>134776</v>
      </c>
      <c r="C12" s="662">
        <v>1</v>
      </c>
      <c r="D12" s="791">
        <v>130316</v>
      </c>
      <c r="E12" s="662">
        <v>0.96690805484656017</v>
      </c>
      <c r="F12" s="791">
        <v>502073</v>
      </c>
      <c r="G12" s="678">
        <v>3.7252403988840741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8519</v>
      </c>
      <c r="B13" s="791">
        <v>555640</v>
      </c>
      <c r="C13" s="662">
        <v>1</v>
      </c>
      <c r="D13" s="791">
        <v>527077</v>
      </c>
      <c r="E13" s="662">
        <v>0.94859441364912533</v>
      </c>
      <c r="F13" s="791">
        <v>580878</v>
      </c>
      <c r="G13" s="678">
        <v>1.0454214959326182</v>
      </c>
      <c r="H13" s="791"/>
      <c r="I13" s="662"/>
      <c r="J13" s="791"/>
      <c r="K13" s="662"/>
      <c r="L13" s="791"/>
      <c r="M13" s="701"/>
    </row>
    <row r="14" spans="1:13" ht="14.4" customHeight="1" thickBot="1" x14ac:dyDescent="0.35">
      <c r="A14" s="932" t="s">
        <v>8520</v>
      </c>
      <c r="B14" s="928">
        <v>2478</v>
      </c>
      <c r="C14" s="929">
        <v>1</v>
      </c>
      <c r="D14" s="928">
        <v>9751</v>
      </c>
      <c r="E14" s="929">
        <v>3.9350282485875705</v>
      </c>
      <c r="F14" s="928">
        <v>10490</v>
      </c>
      <c r="G14" s="930">
        <v>4.233252623083132</v>
      </c>
      <c r="H14" s="928"/>
      <c r="I14" s="929"/>
      <c r="J14" s="928"/>
      <c r="K14" s="929"/>
      <c r="L14" s="928"/>
      <c r="M14" s="93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9037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18417.05</v>
      </c>
      <c r="G3" s="215">
        <f t="shared" si="0"/>
        <v>2622760.91</v>
      </c>
      <c r="H3" s="216"/>
      <c r="I3" s="216"/>
      <c r="J3" s="211">
        <f t="shared" si="0"/>
        <v>19882.239999999998</v>
      </c>
      <c r="K3" s="215">
        <f t="shared" si="0"/>
        <v>2626257.08</v>
      </c>
      <c r="L3" s="216"/>
      <c r="M3" s="216"/>
      <c r="N3" s="211">
        <f t="shared" si="0"/>
        <v>25871.450000000004</v>
      </c>
      <c r="O3" s="215">
        <f t="shared" si="0"/>
        <v>3487574.92</v>
      </c>
      <c r="P3" s="181">
        <f>IF(G3=0,"",O3/G3)</f>
        <v>1.3297342150794826</v>
      </c>
      <c r="Q3" s="213">
        <f>IF(N3=0,"",O3/N3)</f>
        <v>134.80399900276171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7153</v>
      </c>
      <c r="B6" s="737" t="s">
        <v>8521</v>
      </c>
      <c r="C6" s="737" t="s">
        <v>6968</v>
      </c>
      <c r="D6" s="737" t="s">
        <v>8522</v>
      </c>
      <c r="E6" s="737" t="s">
        <v>8523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8524</v>
      </c>
      <c r="B7" s="662" t="s">
        <v>8525</v>
      </c>
      <c r="C7" s="662" t="s">
        <v>6942</v>
      </c>
      <c r="D7" s="662" t="s">
        <v>8526</v>
      </c>
      <c r="E7" s="662" t="s">
        <v>8527</v>
      </c>
      <c r="F7" s="665"/>
      <c r="G7" s="665"/>
      <c r="H7" s="665"/>
      <c r="I7" s="665"/>
      <c r="J7" s="665">
        <v>0.45</v>
      </c>
      <c r="K7" s="665">
        <v>890.12</v>
      </c>
      <c r="L7" s="665"/>
      <c r="M7" s="665">
        <v>1978.0444444444445</v>
      </c>
      <c r="N7" s="665">
        <v>0.5</v>
      </c>
      <c r="O7" s="665">
        <v>951.34</v>
      </c>
      <c r="P7" s="678"/>
      <c r="Q7" s="666">
        <v>1902.68</v>
      </c>
    </row>
    <row r="8" spans="1:17" ht="14.4" customHeight="1" x14ac:dyDescent="0.3">
      <c r="A8" s="661" t="s">
        <v>8524</v>
      </c>
      <c r="B8" s="662" t="s">
        <v>8525</v>
      </c>
      <c r="C8" s="662" t="s">
        <v>6942</v>
      </c>
      <c r="D8" s="662" t="s">
        <v>8528</v>
      </c>
      <c r="E8" s="662" t="s">
        <v>8529</v>
      </c>
      <c r="F8" s="665">
        <v>0.5</v>
      </c>
      <c r="G8" s="665">
        <v>1092.1600000000001</v>
      </c>
      <c r="H8" s="665">
        <v>1</v>
      </c>
      <c r="I8" s="665">
        <v>2184.3200000000002</v>
      </c>
      <c r="J8" s="665">
        <v>0.45</v>
      </c>
      <c r="K8" s="665">
        <v>982.94</v>
      </c>
      <c r="L8" s="665">
        <v>0.89999633753296215</v>
      </c>
      <c r="M8" s="665">
        <v>2184.3111111111111</v>
      </c>
      <c r="N8" s="665"/>
      <c r="O8" s="665"/>
      <c r="P8" s="678"/>
      <c r="Q8" s="666"/>
    </row>
    <row r="9" spans="1:17" ht="14.4" customHeight="1" x14ac:dyDescent="0.3">
      <c r="A9" s="661" t="s">
        <v>8524</v>
      </c>
      <c r="B9" s="662" t="s">
        <v>8525</v>
      </c>
      <c r="C9" s="662" t="s">
        <v>7300</v>
      </c>
      <c r="D9" s="662" t="s">
        <v>8530</v>
      </c>
      <c r="E9" s="662" t="s">
        <v>8531</v>
      </c>
      <c r="F9" s="665">
        <v>540</v>
      </c>
      <c r="G9" s="665">
        <v>2613.6000000000004</v>
      </c>
      <c r="H9" s="665">
        <v>1</v>
      </c>
      <c r="I9" s="665">
        <v>4.8400000000000007</v>
      </c>
      <c r="J9" s="665">
        <v>180</v>
      </c>
      <c r="K9" s="665">
        <v>918</v>
      </c>
      <c r="L9" s="665">
        <v>0.35123966942148754</v>
      </c>
      <c r="M9" s="665">
        <v>5.0999999999999996</v>
      </c>
      <c r="N9" s="665">
        <v>330</v>
      </c>
      <c r="O9" s="665">
        <v>1755.6</v>
      </c>
      <c r="P9" s="678">
        <v>0.6717171717171716</v>
      </c>
      <c r="Q9" s="666">
        <v>5.3199999999999994</v>
      </c>
    </row>
    <row r="10" spans="1:17" ht="14.4" customHeight="1" x14ac:dyDescent="0.3">
      <c r="A10" s="661" t="s">
        <v>8524</v>
      </c>
      <c r="B10" s="662" t="s">
        <v>8525</v>
      </c>
      <c r="C10" s="662" t="s">
        <v>7300</v>
      </c>
      <c r="D10" s="662" t="s">
        <v>8532</v>
      </c>
      <c r="E10" s="662" t="s">
        <v>8533</v>
      </c>
      <c r="F10" s="665"/>
      <c r="G10" s="665"/>
      <c r="H10" s="665"/>
      <c r="I10" s="665"/>
      <c r="J10" s="665"/>
      <c r="K10" s="665"/>
      <c r="L10" s="665"/>
      <c r="M10" s="665"/>
      <c r="N10" s="665">
        <v>2050</v>
      </c>
      <c r="O10" s="665">
        <v>38560.5</v>
      </c>
      <c r="P10" s="678"/>
      <c r="Q10" s="666">
        <v>18.809999999999999</v>
      </c>
    </row>
    <row r="11" spans="1:17" ht="14.4" customHeight="1" x14ac:dyDescent="0.3">
      <c r="A11" s="661" t="s">
        <v>8524</v>
      </c>
      <c r="B11" s="662" t="s">
        <v>8525</v>
      </c>
      <c r="C11" s="662" t="s">
        <v>7300</v>
      </c>
      <c r="D11" s="662" t="s">
        <v>8534</v>
      </c>
      <c r="E11" s="662" t="s">
        <v>8535</v>
      </c>
      <c r="F11" s="665">
        <v>500</v>
      </c>
      <c r="G11" s="665">
        <v>8725</v>
      </c>
      <c r="H11" s="665">
        <v>1</v>
      </c>
      <c r="I11" s="665">
        <v>17.45</v>
      </c>
      <c r="J11" s="665">
        <v>461</v>
      </c>
      <c r="K11" s="665">
        <v>8814.32</v>
      </c>
      <c r="L11" s="665">
        <v>1.0102372492836675</v>
      </c>
      <c r="M11" s="665">
        <v>19.12</v>
      </c>
      <c r="N11" s="665">
        <v>3522</v>
      </c>
      <c r="O11" s="665">
        <v>70228.680000000008</v>
      </c>
      <c r="P11" s="678">
        <v>8.0491323782234971</v>
      </c>
      <c r="Q11" s="666">
        <v>19.940000000000001</v>
      </c>
    </row>
    <row r="12" spans="1:17" ht="14.4" customHeight="1" x14ac:dyDescent="0.3">
      <c r="A12" s="661" t="s">
        <v>8524</v>
      </c>
      <c r="B12" s="662" t="s">
        <v>8525</v>
      </c>
      <c r="C12" s="662" t="s">
        <v>7300</v>
      </c>
      <c r="D12" s="662" t="s">
        <v>8536</v>
      </c>
      <c r="E12" s="662" t="s">
        <v>8537</v>
      </c>
      <c r="F12" s="665"/>
      <c r="G12" s="665"/>
      <c r="H12" s="665"/>
      <c r="I12" s="665"/>
      <c r="J12" s="665">
        <v>1928</v>
      </c>
      <c r="K12" s="665">
        <v>6285.28</v>
      </c>
      <c r="L12" s="665"/>
      <c r="M12" s="665">
        <v>3.26</v>
      </c>
      <c r="N12" s="665"/>
      <c r="O12" s="665"/>
      <c r="P12" s="678"/>
      <c r="Q12" s="666"/>
    </row>
    <row r="13" spans="1:17" ht="14.4" customHeight="1" x14ac:dyDescent="0.3">
      <c r="A13" s="661" t="s">
        <v>8524</v>
      </c>
      <c r="B13" s="662" t="s">
        <v>8525</v>
      </c>
      <c r="C13" s="662" t="s">
        <v>7300</v>
      </c>
      <c r="D13" s="662" t="s">
        <v>8538</v>
      </c>
      <c r="E13" s="662" t="s">
        <v>8539</v>
      </c>
      <c r="F13" s="665">
        <v>386</v>
      </c>
      <c r="G13" s="665">
        <v>12853.8</v>
      </c>
      <c r="H13" s="665">
        <v>1</v>
      </c>
      <c r="I13" s="665">
        <v>33.299999999999997</v>
      </c>
      <c r="J13" s="665">
        <v>808</v>
      </c>
      <c r="K13" s="665">
        <v>27011.4</v>
      </c>
      <c r="L13" s="665">
        <v>2.1014330392568739</v>
      </c>
      <c r="M13" s="665">
        <v>33.429950495049503</v>
      </c>
      <c r="N13" s="665">
        <v>555</v>
      </c>
      <c r="O13" s="665">
        <v>18620.25</v>
      </c>
      <c r="P13" s="678">
        <v>1.4486183074265977</v>
      </c>
      <c r="Q13" s="666">
        <v>33.549999999999997</v>
      </c>
    </row>
    <row r="14" spans="1:17" ht="14.4" customHeight="1" x14ac:dyDescent="0.3">
      <c r="A14" s="661" t="s">
        <v>8524</v>
      </c>
      <c r="B14" s="662" t="s">
        <v>8525</v>
      </c>
      <c r="C14" s="662" t="s">
        <v>6953</v>
      </c>
      <c r="D14" s="662" t="s">
        <v>8540</v>
      </c>
      <c r="E14" s="662" t="s">
        <v>8541</v>
      </c>
      <c r="F14" s="665"/>
      <c r="G14" s="665"/>
      <c r="H14" s="665"/>
      <c r="I14" s="665"/>
      <c r="J14" s="665">
        <v>2</v>
      </c>
      <c r="K14" s="665">
        <v>1768.64</v>
      </c>
      <c r="L14" s="665"/>
      <c r="M14" s="665">
        <v>884.32</v>
      </c>
      <c r="N14" s="665">
        <v>1</v>
      </c>
      <c r="O14" s="665">
        <v>884.32</v>
      </c>
      <c r="P14" s="678"/>
      <c r="Q14" s="666">
        <v>884.32</v>
      </c>
    </row>
    <row r="15" spans="1:17" ht="14.4" customHeight="1" x14ac:dyDescent="0.3">
      <c r="A15" s="661" t="s">
        <v>8524</v>
      </c>
      <c r="B15" s="662" t="s">
        <v>8525</v>
      </c>
      <c r="C15" s="662" t="s">
        <v>6968</v>
      </c>
      <c r="D15" s="662" t="s">
        <v>8542</v>
      </c>
      <c r="E15" s="662" t="s">
        <v>8543</v>
      </c>
      <c r="F15" s="665"/>
      <c r="G15" s="665"/>
      <c r="H15" s="665"/>
      <c r="I15" s="665"/>
      <c r="J15" s="665">
        <v>1</v>
      </c>
      <c r="K15" s="665">
        <v>1169</v>
      </c>
      <c r="L15" s="665"/>
      <c r="M15" s="665">
        <v>1169</v>
      </c>
      <c r="N15" s="665"/>
      <c r="O15" s="665"/>
      <c r="P15" s="678"/>
      <c r="Q15" s="666"/>
    </row>
    <row r="16" spans="1:17" ht="14.4" customHeight="1" x14ac:dyDescent="0.3">
      <c r="A16" s="661" t="s">
        <v>8524</v>
      </c>
      <c r="B16" s="662" t="s">
        <v>8525</v>
      </c>
      <c r="C16" s="662" t="s">
        <v>6968</v>
      </c>
      <c r="D16" s="662" t="s">
        <v>8544</v>
      </c>
      <c r="E16" s="662" t="s">
        <v>8545</v>
      </c>
      <c r="F16" s="665"/>
      <c r="G16" s="665"/>
      <c r="H16" s="665"/>
      <c r="I16" s="665"/>
      <c r="J16" s="665"/>
      <c r="K16" s="665"/>
      <c r="L16" s="665"/>
      <c r="M16" s="665"/>
      <c r="N16" s="665">
        <v>3</v>
      </c>
      <c r="O16" s="665">
        <v>7629</v>
      </c>
      <c r="P16" s="678"/>
      <c r="Q16" s="666">
        <v>2543</v>
      </c>
    </row>
    <row r="17" spans="1:17" ht="14.4" customHeight="1" x14ac:dyDescent="0.3">
      <c r="A17" s="661" t="s">
        <v>8524</v>
      </c>
      <c r="B17" s="662" t="s">
        <v>8525</v>
      </c>
      <c r="C17" s="662" t="s">
        <v>6968</v>
      </c>
      <c r="D17" s="662" t="s">
        <v>8546</v>
      </c>
      <c r="E17" s="662" t="s">
        <v>8547</v>
      </c>
      <c r="F17" s="665">
        <v>4</v>
      </c>
      <c r="G17" s="665">
        <v>7016</v>
      </c>
      <c r="H17" s="665">
        <v>1</v>
      </c>
      <c r="I17" s="665">
        <v>1754</v>
      </c>
      <c r="J17" s="665">
        <v>6</v>
      </c>
      <c r="K17" s="665">
        <v>10548</v>
      </c>
      <c r="L17" s="665">
        <v>1.5034207525655645</v>
      </c>
      <c r="M17" s="665">
        <v>1758</v>
      </c>
      <c r="N17" s="665">
        <v>13</v>
      </c>
      <c r="O17" s="665">
        <v>22906</v>
      </c>
      <c r="P17" s="678">
        <v>3.2648232611174457</v>
      </c>
      <c r="Q17" s="666">
        <v>1762</v>
      </c>
    </row>
    <row r="18" spans="1:17" ht="14.4" customHeight="1" x14ac:dyDescent="0.3">
      <c r="A18" s="661" t="s">
        <v>8524</v>
      </c>
      <c r="B18" s="662" t="s">
        <v>8525</v>
      </c>
      <c r="C18" s="662" t="s">
        <v>6968</v>
      </c>
      <c r="D18" s="662" t="s">
        <v>8548</v>
      </c>
      <c r="E18" s="662" t="s">
        <v>8549</v>
      </c>
      <c r="F18" s="665">
        <v>1</v>
      </c>
      <c r="G18" s="665">
        <v>14328</v>
      </c>
      <c r="H18" s="665">
        <v>1</v>
      </c>
      <c r="I18" s="665">
        <v>14328</v>
      </c>
      <c r="J18" s="665">
        <v>2</v>
      </c>
      <c r="K18" s="665">
        <v>28672</v>
      </c>
      <c r="L18" s="665">
        <v>2.0011166945840313</v>
      </c>
      <c r="M18" s="665">
        <v>14336</v>
      </c>
      <c r="N18" s="665">
        <v>1</v>
      </c>
      <c r="O18" s="665">
        <v>14340</v>
      </c>
      <c r="P18" s="678">
        <v>1.0008375209380234</v>
      </c>
      <c r="Q18" s="666">
        <v>14340</v>
      </c>
    </row>
    <row r="19" spans="1:17" ht="14.4" customHeight="1" x14ac:dyDescent="0.3">
      <c r="A19" s="661" t="s">
        <v>8524</v>
      </c>
      <c r="B19" s="662" t="s">
        <v>8525</v>
      </c>
      <c r="C19" s="662" t="s">
        <v>6968</v>
      </c>
      <c r="D19" s="662" t="s">
        <v>8550</v>
      </c>
      <c r="E19" s="662" t="s">
        <v>8551</v>
      </c>
      <c r="F19" s="665"/>
      <c r="G19" s="665"/>
      <c r="H19" s="665"/>
      <c r="I19" s="665"/>
      <c r="J19" s="665">
        <v>3</v>
      </c>
      <c r="K19" s="665">
        <v>3870</v>
      </c>
      <c r="L19" s="665"/>
      <c r="M19" s="665">
        <v>1290</v>
      </c>
      <c r="N19" s="665"/>
      <c r="O19" s="665"/>
      <c r="P19" s="678"/>
      <c r="Q19" s="666"/>
    </row>
    <row r="20" spans="1:17" ht="14.4" customHeight="1" x14ac:dyDescent="0.3">
      <c r="A20" s="661" t="s">
        <v>8524</v>
      </c>
      <c r="B20" s="662" t="s">
        <v>8525</v>
      </c>
      <c r="C20" s="662" t="s">
        <v>6968</v>
      </c>
      <c r="D20" s="662" t="s">
        <v>8552</v>
      </c>
      <c r="E20" s="662" t="s">
        <v>8553</v>
      </c>
      <c r="F20" s="665">
        <v>3</v>
      </c>
      <c r="G20" s="665">
        <v>1461</v>
      </c>
      <c r="H20" s="665">
        <v>1</v>
      </c>
      <c r="I20" s="665">
        <v>487</v>
      </c>
      <c r="J20" s="665">
        <v>1</v>
      </c>
      <c r="K20" s="665">
        <v>489</v>
      </c>
      <c r="L20" s="665">
        <v>0.3347022587268994</v>
      </c>
      <c r="M20" s="665">
        <v>489</v>
      </c>
      <c r="N20" s="665">
        <v>2</v>
      </c>
      <c r="O20" s="665">
        <v>980</v>
      </c>
      <c r="P20" s="678">
        <v>0.67077344284736484</v>
      </c>
      <c r="Q20" s="666">
        <v>490</v>
      </c>
    </row>
    <row r="21" spans="1:17" ht="14.4" customHeight="1" x14ac:dyDescent="0.3">
      <c r="A21" s="661" t="s">
        <v>8524</v>
      </c>
      <c r="B21" s="662" t="s">
        <v>8525</v>
      </c>
      <c r="C21" s="662" t="s">
        <v>6968</v>
      </c>
      <c r="D21" s="662" t="s">
        <v>8554</v>
      </c>
      <c r="E21" s="662" t="s">
        <v>8555</v>
      </c>
      <c r="F21" s="665">
        <v>1</v>
      </c>
      <c r="G21" s="665">
        <v>2242</v>
      </c>
      <c r="H21" s="665">
        <v>1</v>
      </c>
      <c r="I21" s="665">
        <v>2242</v>
      </c>
      <c r="J21" s="665">
        <v>1</v>
      </c>
      <c r="K21" s="665">
        <v>2242</v>
      </c>
      <c r="L21" s="665">
        <v>1</v>
      </c>
      <c r="M21" s="665">
        <v>2242</v>
      </c>
      <c r="N21" s="665">
        <v>7</v>
      </c>
      <c r="O21" s="665">
        <v>15806</v>
      </c>
      <c r="P21" s="678">
        <v>7.0499553969669941</v>
      </c>
      <c r="Q21" s="666">
        <v>2258</v>
      </c>
    </row>
    <row r="22" spans="1:17" ht="14.4" customHeight="1" x14ac:dyDescent="0.3">
      <c r="A22" s="661" t="s">
        <v>8524</v>
      </c>
      <c r="B22" s="662" t="s">
        <v>8525</v>
      </c>
      <c r="C22" s="662" t="s">
        <v>6968</v>
      </c>
      <c r="D22" s="662" t="s">
        <v>8556</v>
      </c>
      <c r="E22" s="662" t="s">
        <v>8557</v>
      </c>
      <c r="F22" s="665"/>
      <c r="G22" s="665"/>
      <c r="H22" s="665"/>
      <c r="I22" s="665"/>
      <c r="J22" s="665"/>
      <c r="K22" s="665"/>
      <c r="L22" s="665"/>
      <c r="M22" s="665"/>
      <c r="N22" s="665">
        <v>3</v>
      </c>
      <c r="O22" s="665">
        <v>2085</v>
      </c>
      <c r="P22" s="678"/>
      <c r="Q22" s="666">
        <v>695</v>
      </c>
    </row>
    <row r="23" spans="1:17" ht="14.4" customHeight="1" x14ac:dyDescent="0.3">
      <c r="A23" s="661" t="s">
        <v>8336</v>
      </c>
      <c r="B23" s="662" t="s">
        <v>8558</v>
      </c>
      <c r="C23" s="662" t="s">
        <v>6968</v>
      </c>
      <c r="D23" s="662" t="s">
        <v>8559</v>
      </c>
      <c r="E23" s="662" t="s">
        <v>8560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303</v>
      </c>
      <c r="P23" s="678"/>
      <c r="Q23" s="666">
        <v>303</v>
      </c>
    </row>
    <row r="24" spans="1:17" ht="14.4" customHeight="1" x14ac:dyDescent="0.3">
      <c r="A24" s="661" t="s">
        <v>8336</v>
      </c>
      <c r="B24" s="662" t="s">
        <v>8558</v>
      </c>
      <c r="C24" s="662" t="s">
        <v>6968</v>
      </c>
      <c r="D24" s="662" t="s">
        <v>8561</v>
      </c>
      <c r="E24" s="662" t="s">
        <v>8562</v>
      </c>
      <c r="F24" s="665">
        <v>2</v>
      </c>
      <c r="G24" s="665">
        <v>18674</v>
      </c>
      <c r="H24" s="665">
        <v>1</v>
      </c>
      <c r="I24" s="665">
        <v>9337</v>
      </c>
      <c r="J24" s="665"/>
      <c r="K24" s="665"/>
      <c r="L24" s="665"/>
      <c r="M24" s="665"/>
      <c r="N24" s="665">
        <v>7</v>
      </c>
      <c r="O24" s="665">
        <v>66122</v>
      </c>
      <c r="P24" s="678">
        <v>3.5408589482703223</v>
      </c>
      <c r="Q24" s="666">
        <v>9446</v>
      </c>
    </row>
    <row r="25" spans="1:17" ht="14.4" customHeight="1" x14ac:dyDescent="0.3">
      <c r="A25" s="661" t="s">
        <v>8336</v>
      </c>
      <c r="B25" s="662" t="s">
        <v>8558</v>
      </c>
      <c r="C25" s="662" t="s">
        <v>6968</v>
      </c>
      <c r="D25" s="662" t="s">
        <v>8563</v>
      </c>
      <c r="E25" s="662" t="s">
        <v>8564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9864</v>
      </c>
      <c r="P25" s="678"/>
      <c r="Q25" s="666">
        <v>9864</v>
      </c>
    </row>
    <row r="26" spans="1:17" ht="14.4" customHeight="1" x14ac:dyDescent="0.3">
      <c r="A26" s="661" t="s">
        <v>8336</v>
      </c>
      <c r="B26" s="662" t="s">
        <v>8565</v>
      </c>
      <c r="C26" s="662" t="s">
        <v>6968</v>
      </c>
      <c r="D26" s="662" t="s">
        <v>8566</v>
      </c>
      <c r="E26" s="662" t="s">
        <v>8567</v>
      </c>
      <c r="F26" s="665">
        <v>3</v>
      </c>
      <c r="G26" s="665">
        <v>1050</v>
      </c>
      <c r="H26" s="665">
        <v>1</v>
      </c>
      <c r="I26" s="665">
        <v>350</v>
      </c>
      <c r="J26" s="665">
        <v>8</v>
      </c>
      <c r="K26" s="665">
        <v>2801</v>
      </c>
      <c r="L26" s="665">
        <v>2.6676190476190476</v>
      </c>
      <c r="M26" s="665">
        <v>350.125</v>
      </c>
      <c r="N26" s="665">
        <v>5</v>
      </c>
      <c r="O26" s="665">
        <v>1755</v>
      </c>
      <c r="P26" s="678">
        <v>1.6714285714285715</v>
      </c>
      <c r="Q26" s="666">
        <v>351</v>
      </c>
    </row>
    <row r="27" spans="1:17" ht="14.4" customHeight="1" x14ac:dyDescent="0.3">
      <c r="A27" s="661" t="s">
        <v>8336</v>
      </c>
      <c r="B27" s="662" t="s">
        <v>8565</v>
      </c>
      <c r="C27" s="662" t="s">
        <v>6968</v>
      </c>
      <c r="D27" s="662" t="s">
        <v>8568</v>
      </c>
      <c r="E27" s="662" t="s">
        <v>8569</v>
      </c>
      <c r="F27" s="665">
        <v>170</v>
      </c>
      <c r="G27" s="665">
        <v>11050</v>
      </c>
      <c r="H27" s="665">
        <v>1</v>
      </c>
      <c r="I27" s="665">
        <v>65</v>
      </c>
      <c r="J27" s="665">
        <v>141</v>
      </c>
      <c r="K27" s="665">
        <v>9165</v>
      </c>
      <c r="L27" s="665">
        <v>0.8294117647058824</v>
      </c>
      <c r="M27" s="665">
        <v>65</v>
      </c>
      <c r="N27" s="665">
        <v>186</v>
      </c>
      <c r="O27" s="665">
        <v>12090</v>
      </c>
      <c r="P27" s="678">
        <v>1.0941176470588236</v>
      </c>
      <c r="Q27" s="666">
        <v>65</v>
      </c>
    </row>
    <row r="28" spans="1:17" ht="14.4" customHeight="1" x14ac:dyDescent="0.3">
      <c r="A28" s="661" t="s">
        <v>8336</v>
      </c>
      <c r="B28" s="662" t="s">
        <v>8565</v>
      </c>
      <c r="C28" s="662" t="s">
        <v>6968</v>
      </c>
      <c r="D28" s="662" t="s">
        <v>8570</v>
      </c>
      <c r="E28" s="662" t="s">
        <v>8571</v>
      </c>
      <c r="F28" s="665"/>
      <c r="G28" s="665"/>
      <c r="H28" s="665"/>
      <c r="I28" s="665"/>
      <c r="J28" s="665">
        <v>1</v>
      </c>
      <c r="K28" s="665">
        <v>590</v>
      </c>
      <c r="L28" s="665"/>
      <c r="M28" s="665">
        <v>590</v>
      </c>
      <c r="N28" s="665">
        <v>10</v>
      </c>
      <c r="O28" s="665">
        <v>5910</v>
      </c>
      <c r="P28" s="678"/>
      <c r="Q28" s="666">
        <v>591</v>
      </c>
    </row>
    <row r="29" spans="1:17" ht="14.4" customHeight="1" x14ac:dyDescent="0.3">
      <c r="A29" s="661" t="s">
        <v>8336</v>
      </c>
      <c r="B29" s="662" t="s">
        <v>8565</v>
      </c>
      <c r="C29" s="662" t="s">
        <v>6968</v>
      </c>
      <c r="D29" s="662" t="s">
        <v>8572</v>
      </c>
      <c r="E29" s="662" t="s">
        <v>8573</v>
      </c>
      <c r="F29" s="665">
        <v>12</v>
      </c>
      <c r="G29" s="665">
        <v>276</v>
      </c>
      <c r="H29" s="665">
        <v>1</v>
      </c>
      <c r="I29" s="665">
        <v>23</v>
      </c>
      <c r="J29" s="665">
        <v>14</v>
      </c>
      <c r="K29" s="665">
        <v>330</v>
      </c>
      <c r="L29" s="665">
        <v>1.1956521739130435</v>
      </c>
      <c r="M29" s="665">
        <v>23.571428571428573</v>
      </c>
      <c r="N29" s="665">
        <v>10</v>
      </c>
      <c r="O29" s="665">
        <v>240</v>
      </c>
      <c r="P29" s="678">
        <v>0.86956521739130432</v>
      </c>
      <c r="Q29" s="666">
        <v>24</v>
      </c>
    </row>
    <row r="30" spans="1:17" ht="14.4" customHeight="1" x14ac:dyDescent="0.3">
      <c r="A30" s="661" t="s">
        <v>8336</v>
      </c>
      <c r="B30" s="662" t="s">
        <v>8565</v>
      </c>
      <c r="C30" s="662" t="s">
        <v>6968</v>
      </c>
      <c r="D30" s="662" t="s">
        <v>8574</v>
      </c>
      <c r="E30" s="662" t="s">
        <v>8575</v>
      </c>
      <c r="F30" s="665">
        <v>9</v>
      </c>
      <c r="G30" s="665">
        <v>486</v>
      </c>
      <c r="H30" s="665">
        <v>1</v>
      </c>
      <c r="I30" s="665">
        <v>54</v>
      </c>
      <c r="J30" s="665">
        <v>2</v>
      </c>
      <c r="K30" s="665">
        <v>108</v>
      </c>
      <c r="L30" s="665">
        <v>0.22222222222222221</v>
      </c>
      <c r="M30" s="665">
        <v>54</v>
      </c>
      <c r="N30" s="665">
        <v>7</v>
      </c>
      <c r="O30" s="665">
        <v>378</v>
      </c>
      <c r="P30" s="678">
        <v>0.77777777777777779</v>
      </c>
      <c r="Q30" s="666">
        <v>54</v>
      </c>
    </row>
    <row r="31" spans="1:17" ht="14.4" customHeight="1" x14ac:dyDescent="0.3">
      <c r="A31" s="661" t="s">
        <v>8336</v>
      </c>
      <c r="B31" s="662" t="s">
        <v>8565</v>
      </c>
      <c r="C31" s="662" t="s">
        <v>6968</v>
      </c>
      <c r="D31" s="662" t="s">
        <v>8576</v>
      </c>
      <c r="E31" s="662" t="s">
        <v>8577</v>
      </c>
      <c r="F31" s="665">
        <v>732</v>
      </c>
      <c r="G31" s="665">
        <v>56364</v>
      </c>
      <c r="H31" s="665">
        <v>1</v>
      </c>
      <c r="I31" s="665">
        <v>77</v>
      </c>
      <c r="J31" s="665">
        <v>560</v>
      </c>
      <c r="K31" s="665">
        <v>43120</v>
      </c>
      <c r="L31" s="665">
        <v>0.76502732240437155</v>
      </c>
      <c r="M31" s="665">
        <v>77</v>
      </c>
      <c r="N31" s="665">
        <v>569</v>
      </c>
      <c r="O31" s="665">
        <v>43813</v>
      </c>
      <c r="P31" s="678">
        <v>0.77732240437158473</v>
      </c>
      <c r="Q31" s="666">
        <v>77</v>
      </c>
    </row>
    <row r="32" spans="1:17" ht="14.4" customHeight="1" x14ac:dyDescent="0.3">
      <c r="A32" s="661" t="s">
        <v>8336</v>
      </c>
      <c r="B32" s="662" t="s">
        <v>8565</v>
      </c>
      <c r="C32" s="662" t="s">
        <v>6968</v>
      </c>
      <c r="D32" s="662" t="s">
        <v>8578</v>
      </c>
      <c r="E32" s="662" t="s">
        <v>8579</v>
      </c>
      <c r="F32" s="665">
        <v>50</v>
      </c>
      <c r="G32" s="665">
        <v>1100</v>
      </c>
      <c r="H32" s="665">
        <v>1</v>
      </c>
      <c r="I32" s="665">
        <v>22</v>
      </c>
      <c r="J32" s="665">
        <v>28</v>
      </c>
      <c r="K32" s="665">
        <v>630</v>
      </c>
      <c r="L32" s="665">
        <v>0.57272727272727275</v>
      </c>
      <c r="M32" s="665">
        <v>22.5</v>
      </c>
      <c r="N32" s="665">
        <v>31</v>
      </c>
      <c r="O32" s="665">
        <v>713</v>
      </c>
      <c r="P32" s="678">
        <v>0.64818181818181819</v>
      </c>
      <c r="Q32" s="666">
        <v>23</v>
      </c>
    </row>
    <row r="33" spans="1:17" ht="14.4" customHeight="1" x14ac:dyDescent="0.3">
      <c r="A33" s="661" t="s">
        <v>8336</v>
      </c>
      <c r="B33" s="662" t="s">
        <v>8565</v>
      </c>
      <c r="C33" s="662" t="s">
        <v>6968</v>
      </c>
      <c r="D33" s="662" t="s">
        <v>8580</v>
      </c>
      <c r="E33" s="662" t="s">
        <v>8581</v>
      </c>
      <c r="F33" s="665">
        <v>23</v>
      </c>
      <c r="G33" s="665">
        <v>4807</v>
      </c>
      <c r="H33" s="665">
        <v>1</v>
      </c>
      <c r="I33" s="665">
        <v>209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8336</v>
      </c>
      <c r="B34" s="662" t="s">
        <v>8565</v>
      </c>
      <c r="C34" s="662" t="s">
        <v>6968</v>
      </c>
      <c r="D34" s="662" t="s">
        <v>8582</v>
      </c>
      <c r="E34" s="662" t="s">
        <v>8583</v>
      </c>
      <c r="F34" s="665">
        <v>9</v>
      </c>
      <c r="G34" s="665">
        <v>594</v>
      </c>
      <c r="H34" s="665">
        <v>1</v>
      </c>
      <c r="I34" s="665">
        <v>66</v>
      </c>
      <c r="J34" s="665">
        <v>12</v>
      </c>
      <c r="K34" s="665">
        <v>792</v>
      </c>
      <c r="L34" s="665">
        <v>1.3333333333333333</v>
      </c>
      <c r="M34" s="665">
        <v>66</v>
      </c>
      <c r="N34" s="665">
        <v>13</v>
      </c>
      <c r="O34" s="665">
        <v>858</v>
      </c>
      <c r="P34" s="678">
        <v>1.4444444444444444</v>
      </c>
      <c r="Q34" s="666">
        <v>66</v>
      </c>
    </row>
    <row r="35" spans="1:17" ht="14.4" customHeight="1" x14ac:dyDescent="0.3">
      <c r="A35" s="661" t="s">
        <v>8336</v>
      </c>
      <c r="B35" s="662" t="s">
        <v>8565</v>
      </c>
      <c r="C35" s="662" t="s">
        <v>6968</v>
      </c>
      <c r="D35" s="662" t="s">
        <v>8584</v>
      </c>
      <c r="E35" s="662" t="s">
        <v>8585</v>
      </c>
      <c r="F35" s="665"/>
      <c r="G35" s="665"/>
      <c r="H35" s="665"/>
      <c r="I35" s="665"/>
      <c r="J35" s="665"/>
      <c r="K35" s="665"/>
      <c r="L35" s="665"/>
      <c r="M35" s="665"/>
      <c r="N35" s="665">
        <v>10</v>
      </c>
      <c r="O35" s="665">
        <v>3490</v>
      </c>
      <c r="P35" s="678"/>
      <c r="Q35" s="666">
        <v>349</v>
      </c>
    </row>
    <row r="36" spans="1:17" ht="14.4" customHeight="1" x14ac:dyDescent="0.3">
      <c r="A36" s="661" t="s">
        <v>8336</v>
      </c>
      <c r="B36" s="662" t="s">
        <v>8565</v>
      </c>
      <c r="C36" s="662" t="s">
        <v>6968</v>
      </c>
      <c r="D36" s="662" t="s">
        <v>8586</v>
      </c>
      <c r="E36" s="662" t="s">
        <v>8587</v>
      </c>
      <c r="F36" s="665">
        <v>37</v>
      </c>
      <c r="G36" s="665">
        <v>888</v>
      </c>
      <c r="H36" s="665">
        <v>1</v>
      </c>
      <c r="I36" s="665">
        <v>24</v>
      </c>
      <c r="J36" s="665">
        <v>11</v>
      </c>
      <c r="K36" s="665">
        <v>264</v>
      </c>
      <c r="L36" s="665">
        <v>0.29729729729729731</v>
      </c>
      <c r="M36" s="665">
        <v>24</v>
      </c>
      <c r="N36" s="665">
        <v>19</v>
      </c>
      <c r="O36" s="665">
        <v>456</v>
      </c>
      <c r="P36" s="678">
        <v>0.51351351351351349</v>
      </c>
      <c r="Q36" s="666">
        <v>24</v>
      </c>
    </row>
    <row r="37" spans="1:17" ht="14.4" customHeight="1" x14ac:dyDescent="0.3">
      <c r="A37" s="661" t="s">
        <v>8336</v>
      </c>
      <c r="B37" s="662" t="s">
        <v>8565</v>
      </c>
      <c r="C37" s="662" t="s">
        <v>6968</v>
      </c>
      <c r="D37" s="662" t="s">
        <v>8588</v>
      </c>
      <c r="E37" s="662" t="s">
        <v>8589</v>
      </c>
      <c r="F37" s="665">
        <v>17</v>
      </c>
      <c r="G37" s="665">
        <v>3060</v>
      </c>
      <c r="H37" s="665">
        <v>1</v>
      </c>
      <c r="I37" s="665">
        <v>180</v>
      </c>
      <c r="J37" s="665">
        <v>10</v>
      </c>
      <c r="K37" s="665">
        <v>1800</v>
      </c>
      <c r="L37" s="665">
        <v>0.58823529411764708</v>
      </c>
      <c r="M37" s="665">
        <v>180</v>
      </c>
      <c r="N37" s="665">
        <v>16</v>
      </c>
      <c r="O37" s="665">
        <v>2880</v>
      </c>
      <c r="P37" s="678">
        <v>0.94117647058823528</v>
      </c>
      <c r="Q37" s="666">
        <v>180</v>
      </c>
    </row>
    <row r="38" spans="1:17" ht="14.4" customHeight="1" x14ac:dyDescent="0.3">
      <c r="A38" s="661" t="s">
        <v>8336</v>
      </c>
      <c r="B38" s="662" t="s">
        <v>8565</v>
      </c>
      <c r="C38" s="662" t="s">
        <v>6968</v>
      </c>
      <c r="D38" s="662" t="s">
        <v>8590</v>
      </c>
      <c r="E38" s="662" t="s">
        <v>8591</v>
      </c>
      <c r="F38" s="665">
        <v>18</v>
      </c>
      <c r="G38" s="665">
        <v>4554</v>
      </c>
      <c r="H38" s="665">
        <v>1</v>
      </c>
      <c r="I38" s="665">
        <v>253</v>
      </c>
      <c r="J38" s="665">
        <v>34</v>
      </c>
      <c r="K38" s="665">
        <v>8602</v>
      </c>
      <c r="L38" s="665">
        <v>1.8888888888888888</v>
      </c>
      <c r="M38" s="665">
        <v>253</v>
      </c>
      <c r="N38" s="665">
        <v>28</v>
      </c>
      <c r="O38" s="665">
        <v>7084</v>
      </c>
      <c r="P38" s="678">
        <v>1.5555555555555556</v>
      </c>
      <c r="Q38" s="666">
        <v>253</v>
      </c>
    </row>
    <row r="39" spans="1:17" ht="14.4" customHeight="1" x14ac:dyDescent="0.3">
      <c r="A39" s="661" t="s">
        <v>8336</v>
      </c>
      <c r="B39" s="662" t="s">
        <v>8565</v>
      </c>
      <c r="C39" s="662" t="s">
        <v>6968</v>
      </c>
      <c r="D39" s="662" t="s">
        <v>8592</v>
      </c>
      <c r="E39" s="662" t="s">
        <v>8593</v>
      </c>
      <c r="F39" s="665">
        <v>14</v>
      </c>
      <c r="G39" s="665">
        <v>3024</v>
      </c>
      <c r="H39" s="665">
        <v>1</v>
      </c>
      <c r="I39" s="665">
        <v>216</v>
      </c>
      <c r="J39" s="665">
        <v>6</v>
      </c>
      <c r="K39" s="665">
        <v>1296</v>
      </c>
      <c r="L39" s="665">
        <v>0.42857142857142855</v>
      </c>
      <c r="M39" s="665">
        <v>216</v>
      </c>
      <c r="N39" s="665">
        <v>17</v>
      </c>
      <c r="O39" s="665">
        <v>3672</v>
      </c>
      <c r="P39" s="678">
        <v>1.2142857142857142</v>
      </c>
      <c r="Q39" s="666">
        <v>216</v>
      </c>
    </row>
    <row r="40" spans="1:17" ht="14.4" customHeight="1" x14ac:dyDescent="0.3">
      <c r="A40" s="661" t="s">
        <v>8336</v>
      </c>
      <c r="B40" s="662" t="s">
        <v>8565</v>
      </c>
      <c r="C40" s="662" t="s">
        <v>6968</v>
      </c>
      <c r="D40" s="662" t="s">
        <v>8594</v>
      </c>
      <c r="E40" s="662" t="s">
        <v>8595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36</v>
      </c>
      <c r="P40" s="678"/>
      <c r="Q40" s="666">
        <v>36</v>
      </c>
    </row>
    <row r="41" spans="1:17" ht="14.4" customHeight="1" x14ac:dyDescent="0.3">
      <c r="A41" s="661" t="s">
        <v>8336</v>
      </c>
      <c r="B41" s="662" t="s">
        <v>8565</v>
      </c>
      <c r="C41" s="662" t="s">
        <v>6968</v>
      </c>
      <c r="D41" s="662" t="s">
        <v>8596</v>
      </c>
      <c r="E41" s="662" t="s">
        <v>8597</v>
      </c>
      <c r="F41" s="665"/>
      <c r="G41" s="665"/>
      <c r="H41" s="665"/>
      <c r="I41" s="665"/>
      <c r="J41" s="665"/>
      <c r="K41" s="665"/>
      <c r="L41" s="665"/>
      <c r="M41" s="665"/>
      <c r="N41" s="665">
        <v>9</v>
      </c>
      <c r="O41" s="665">
        <v>450</v>
      </c>
      <c r="P41" s="678"/>
      <c r="Q41" s="666">
        <v>50</v>
      </c>
    </row>
    <row r="42" spans="1:17" ht="14.4" customHeight="1" x14ac:dyDescent="0.3">
      <c r="A42" s="661" t="s">
        <v>8336</v>
      </c>
      <c r="B42" s="662" t="s">
        <v>8565</v>
      </c>
      <c r="C42" s="662" t="s">
        <v>6968</v>
      </c>
      <c r="D42" s="662" t="s">
        <v>8598</v>
      </c>
      <c r="E42" s="662" t="s">
        <v>8599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485</v>
      </c>
      <c r="P42" s="678"/>
      <c r="Q42" s="666">
        <v>485</v>
      </c>
    </row>
    <row r="43" spans="1:17" ht="14.4" customHeight="1" x14ac:dyDescent="0.3">
      <c r="A43" s="661" t="s">
        <v>8336</v>
      </c>
      <c r="B43" s="662" t="s">
        <v>8565</v>
      </c>
      <c r="C43" s="662" t="s">
        <v>6968</v>
      </c>
      <c r="D43" s="662" t="s">
        <v>8600</v>
      </c>
      <c r="E43" s="662" t="s">
        <v>8601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231</v>
      </c>
      <c r="P43" s="678"/>
      <c r="Q43" s="666">
        <v>231</v>
      </c>
    </row>
    <row r="44" spans="1:17" ht="14.4" customHeight="1" x14ac:dyDescent="0.3">
      <c r="A44" s="661" t="s">
        <v>8336</v>
      </c>
      <c r="B44" s="662" t="s">
        <v>8565</v>
      </c>
      <c r="C44" s="662" t="s">
        <v>6968</v>
      </c>
      <c r="D44" s="662" t="s">
        <v>8602</v>
      </c>
      <c r="E44" s="662" t="s">
        <v>8603</v>
      </c>
      <c r="F44" s="665">
        <v>1</v>
      </c>
      <c r="G44" s="665">
        <v>406</v>
      </c>
      <c r="H44" s="665">
        <v>1</v>
      </c>
      <c r="I44" s="665">
        <v>406</v>
      </c>
      <c r="J44" s="665">
        <v>1</v>
      </c>
      <c r="K44" s="665">
        <v>406</v>
      </c>
      <c r="L44" s="665">
        <v>1</v>
      </c>
      <c r="M44" s="665">
        <v>406</v>
      </c>
      <c r="N44" s="665">
        <v>3</v>
      </c>
      <c r="O44" s="665">
        <v>1221</v>
      </c>
      <c r="P44" s="678">
        <v>3.0073891625615765</v>
      </c>
      <c r="Q44" s="666">
        <v>407</v>
      </c>
    </row>
    <row r="45" spans="1:17" ht="14.4" customHeight="1" x14ac:dyDescent="0.3">
      <c r="A45" s="661" t="s">
        <v>8336</v>
      </c>
      <c r="B45" s="662" t="s">
        <v>8565</v>
      </c>
      <c r="C45" s="662" t="s">
        <v>6968</v>
      </c>
      <c r="D45" s="662" t="s">
        <v>8604</v>
      </c>
      <c r="E45" s="662" t="s">
        <v>8605</v>
      </c>
      <c r="F45" s="665">
        <v>1</v>
      </c>
      <c r="G45" s="665">
        <v>586</v>
      </c>
      <c r="H45" s="665">
        <v>1</v>
      </c>
      <c r="I45" s="665">
        <v>586</v>
      </c>
      <c r="J45" s="665">
        <v>1</v>
      </c>
      <c r="K45" s="665">
        <v>586</v>
      </c>
      <c r="L45" s="665">
        <v>1</v>
      </c>
      <c r="M45" s="665">
        <v>586</v>
      </c>
      <c r="N45" s="665">
        <v>3</v>
      </c>
      <c r="O45" s="665">
        <v>1761</v>
      </c>
      <c r="P45" s="678">
        <v>3.0051194539249146</v>
      </c>
      <c r="Q45" s="666">
        <v>587</v>
      </c>
    </row>
    <row r="46" spans="1:17" ht="14.4" customHeight="1" x14ac:dyDescent="0.3">
      <c r="A46" s="661" t="s">
        <v>8606</v>
      </c>
      <c r="B46" s="662" t="s">
        <v>8607</v>
      </c>
      <c r="C46" s="662" t="s">
        <v>6968</v>
      </c>
      <c r="D46" s="662" t="s">
        <v>8608</v>
      </c>
      <c r="E46" s="662" t="s">
        <v>8609</v>
      </c>
      <c r="F46" s="665">
        <v>126</v>
      </c>
      <c r="G46" s="665">
        <v>3402</v>
      </c>
      <c r="H46" s="665">
        <v>1</v>
      </c>
      <c r="I46" s="665">
        <v>27</v>
      </c>
      <c r="J46" s="665">
        <v>136</v>
      </c>
      <c r="K46" s="665">
        <v>3672</v>
      </c>
      <c r="L46" s="665">
        <v>1.0793650793650793</v>
      </c>
      <c r="M46" s="665">
        <v>27</v>
      </c>
      <c r="N46" s="665">
        <v>146</v>
      </c>
      <c r="O46" s="665">
        <v>3942</v>
      </c>
      <c r="P46" s="678">
        <v>1.1587301587301588</v>
      </c>
      <c r="Q46" s="666">
        <v>27</v>
      </c>
    </row>
    <row r="47" spans="1:17" ht="14.4" customHeight="1" x14ac:dyDescent="0.3">
      <c r="A47" s="661" t="s">
        <v>8606</v>
      </c>
      <c r="B47" s="662" t="s">
        <v>8607</v>
      </c>
      <c r="C47" s="662" t="s">
        <v>6968</v>
      </c>
      <c r="D47" s="662" t="s">
        <v>8610</v>
      </c>
      <c r="E47" s="662" t="s">
        <v>8611</v>
      </c>
      <c r="F47" s="665">
        <v>33</v>
      </c>
      <c r="G47" s="665">
        <v>1782</v>
      </c>
      <c r="H47" s="665">
        <v>1</v>
      </c>
      <c r="I47" s="665">
        <v>54</v>
      </c>
      <c r="J47" s="665">
        <v>42</v>
      </c>
      <c r="K47" s="665">
        <v>2268</v>
      </c>
      <c r="L47" s="665">
        <v>1.2727272727272727</v>
      </c>
      <c r="M47" s="665">
        <v>54</v>
      </c>
      <c r="N47" s="665">
        <v>44</v>
      </c>
      <c r="O47" s="665">
        <v>2376</v>
      </c>
      <c r="P47" s="678">
        <v>1.3333333333333333</v>
      </c>
      <c r="Q47" s="666">
        <v>54</v>
      </c>
    </row>
    <row r="48" spans="1:17" ht="14.4" customHeight="1" x14ac:dyDescent="0.3">
      <c r="A48" s="661" t="s">
        <v>8606</v>
      </c>
      <c r="B48" s="662" t="s">
        <v>8607</v>
      </c>
      <c r="C48" s="662" t="s">
        <v>6968</v>
      </c>
      <c r="D48" s="662" t="s">
        <v>8612</v>
      </c>
      <c r="E48" s="662" t="s">
        <v>8613</v>
      </c>
      <c r="F48" s="665">
        <v>92</v>
      </c>
      <c r="G48" s="665">
        <v>2208</v>
      </c>
      <c r="H48" s="665">
        <v>1</v>
      </c>
      <c r="I48" s="665">
        <v>24</v>
      </c>
      <c r="J48" s="665">
        <v>107</v>
      </c>
      <c r="K48" s="665">
        <v>2568</v>
      </c>
      <c r="L48" s="665">
        <v>1.1630434782608696</v>
      </c>
      <c r="M48" s="665">
        <v>24</v>
      </c>
      <c r="N48" s="665">
        <v>119</v>
      </c>
      <c r="O48" s="665">
        <v>2856</v>
      </c>
      <c r="P48" s="678">
        <v>1.2934782608695652</v>
      </c>
      <c r="Q48" s="666">
        <v>24</v>
      </c>
    </row>
    <row r="49" spans="1:17" ht="14.4" customHeight="1" x14ac:dyDescent="0.3">
      <c r="A49" s="661" t="s">
        <v>8606</v>
      </c>
      <c r="B49" s="662" t="s">
        <v>8607</v>
      </c>
      <c r="C49" s="662" t="s">
        <v>6968</v>
      </c>
      <c r="D49" s="662" t="s">
        <v>8614</v>
      </c>
      <c r="E49" s="662" t="s">
        <v>8615</v>
      </c>
      <c r="F49" s="665">
        <v>142</v>
      </c>
      <c r="G49" s="665">
        <v>3834</v>
      </c>
      <c r="H49" s="665">
        <v>1</v>
      </c>
      <c r="I49" s="665">
        <v>27</v>
      </c>
      <c r="J49" s="665">
        <v>152</v>
      </c>
      <c r="K49" s="665">
        <v>4104</v>
      </c>
      <c r="L49" s="665">
        <v>1.0704225352112675</v>
      </c>
      <c r="M49" s="665">
        <v>27</v>
      </c>
      <c r="N49" s="665">
        <v>183</v>
      </c>
      <c r="O49" s="665">
        <v>4941</v>
      </c>
      <c r="P49" s="678">
        <v>1.2887323943661972</v>
      </c>
      <c r="Q49" s="666">
        <v>27</v>
      </c>
    </row>
    <row r="50" spans="1:17" ht="14.4" customHeight="1" x14ac:dyDescent="0.3">
      <c r="A50" s="661" t="s">
        <v>8606</v>
      </c>
      <c r="B50" s="662" t="s">
        <v>8607</v>
      </c>
      <c r="C50" s="662" t="s">
        <v>6968</v>
      </c>
      <c r="D50" s="662" t="s">
        <v>8616</v>
      </c>
      <c r="E50" s="662" t="s">
        <v>8617</v>
      </c>
      <c r="F50" s="665">
        <v>4</v>
      </c>
      <c r="G50" s="665">
        <v>224</v>
      </c>
      <c r="H50" s="665">
        <v>1</v>
      </c>
      <c r="I50" s="665">
        <v>56</v>
      </c>
      <c r="J50" s="665">
        <v>2</v>
      </c>
      <c r="K50" s="665">
        <v>112</v>
      </c>
      <c r="L50" s="665">
        <v>0.5</v>
      </c>
      <c r="M50" s="665">
        <v>56</v>
      </c>
      <c r="N50" s="665"/>
      <c r="O50" s="665"/>
      <c r="P50" s="678"/>
      <c r="Q50" s="666"/>
    </row>
    <row r="51" spans="1:17" ht="14.4" customHeight="1" x14ac:dyDescent="0.3">
      <c r="A51" s="661" t="s">
        <v>8606</v>
      </c>
      <c r="B51" s="662" t="s">
        <v>8607</v>
      </c>
      <c r="C51" s="662" t="s">
        <v>6968</v>
      </c>
      <c r="D51" s="662" t="s">
        <v>8618</v>
      </c>
      <c r="E51" s="662" t="s">
        <v>8619</v>
      </c>
      <c r="F51" s="665">
        <v>75</v>
      </c>
      <c r="G51" s="665">
        <v>2025</v>
      </c>
      <c r="H51" s="665">
        <v>1</v>
      </c>
      <c r="I51" s="665">
        <v>27</v>
      </c>
      <c r="J51" s="665">
        <v>55</v>
      </c>
      <c r="K51" s="665">
        <v>1485</v>
      </c>
      <c r="L51" s="665">
        <v>0.73333333333333328</v>
      </c>
      <c r="M51" s="665">
        <v>27</v>
      </c>
      <c r="N51" s="665">
        <v>84</v>
      </c>
      <c r="O51" s="665">
        <v>2268</v>
      </c>
      <c r="P51" s="678">
        <v>1.1200000000000001</v>
      </c>
      <c r="Q51" s="666">
        <v>27</v>
      </c>
    </row>
    <row r="52" spans="1:17" ht="14.4" customHeight="1" x14ac:dyDescent="0.3">
      <c r="A52" s="661" t="s">
        <v>8606</v>
      </c>
      <c r="B52" s="662" t="s">
        <v>8607</v>
      </c>
      <c r="C52" s="662" t="s">
        <v>6968</v>
      </c>
      <c r="D52" s="662" t="s">
        <v>8620</v>
      </c>
      <c r="E52" s="662" t="s">
        <v>8621</v>
      </c>
      <c r="F52" s="665">
        <v>146</v>
      </c>
      <c r="G52" s="665">
        <v>3212</v>
      </c>
      <c r="H52" s="665">
        <v>1</v>
      </c>
      <c r="I52" s="665">
        <v>22</v>
      </c>
      <c r="J52" s="665">
        <v>161</v>
      </c>
      <c r="K52" s="665">
        <v>3542</v>
      </c>
      <c r="L52" s="665">
        <v>1.1027397260273972</v>
      </c>
      <c r="M52" s="665">
        <v>22</v>
      </c>
      <c r="N52" s="665">
        <v>207</v>
      </c>
      <c r="O52" s="665">
        <v>4554</v>
      </c>
      <c r="P52" s="678">
        <v>1.4178082191780821</v>
      </c>
      <c r="Q52" s="666">
        <v>22</v>
      </c>
    </row>
    <row r="53" spans="1:17" ht="14.4" customHeight="1" x14ac:dyDescent="0.3">
      <c r="A53" s="661" t="s">
        <v>8606</v>
      </c>
      <c r="B53" s="662" t="s">
        <v>8607</v>
      </c>
      <c r="C53" s="662" t="s">
        <v>6968</v>
      </c>
      <c r="D53" s="662" t="s">
        <v>8622</v>
      </c>
      <c r="E53" s="662" t="s">
        <v>8623</v>
      </c>
      <c r="F53" s="665">
        <v>6</v>
      </c>
      <c r="G53" s="665">
        <v>408</v>
      </c>
      <c r="H53" s="665">
        <v>1</v>
      </c>
      <c r="I53" s="665">
        <v>68</v>
      </c>
      <c r="J53" s="665">
        <v>1</v>
      </c>
      <c r="K53" s="665">
        <v>68</v>
      </c>
      <c r="L53" s="665">
        <v>0.16666666666666666</v>
      </c>
      <c r="M53" s="665">
        <v>68</v>
      </c>
      <c r="N53" s="665">
        <v>7</v>
      </c>
      <c r="O53" s="665">
        <v>476</v>
      </c>
      <c r="P53" s="678">
        <v>1.1666666666666667</v>
      </c>
      <c r="Q53" s="666">
        <v>68</v>
      </c>
    </row>
    <row r="54" spans="1:17" ht="14.4" customHeight="1" x14ac:dyDescent="0.3">
      <c r="A54" s="661" t="s">
        <v>8606</v>
      </c>
      <c r="B54" s="662" t="s">
        <v>8607</v>
      </c>
      <c r="C54" s="662" t="s">
        <v>6968</v>
      </c>
      <c r="D54" s="662" t="s">
        <v>8624</v>
      </c>
      <c r="E54" s="662" t="s">
        <v>8625</v>
      </c>
      <c r="F54" s="665">
        <v>22</v>
      </c>
      <c r="G54" s="665">
        <v>1364</v>
      </c>
      <c r="H54" s="665">
        <v>1</v>
      </c>
      <c r="I54" s="665">
        <v>62</v>
      </c>
      <c r="J54" s="665">
        <v>30</v>
      </c>
      <c r="K54" s="665">
        <v>1860</v>
      </c>
      <c r="L54" s="665">
        <v>1.3636363636363635</v>
      </c>
      <c r="M54" s="665">
        <v>62</v>
      </c>
      <c r="N54" s="665">
        <v>21</v>
      </c>
      <c r="O54" s="665">
        <v>1302</v>
      </c>
      <c r="P54" s="678">
        <v>0.95454545454545459</v>
      </c>
      <c r="Q54" s="666">
        <v>62</v>
      </c>
    </row>
    <row r="55" spans="1:17" ht="14.4" customHeight="1" x14ac:dyDescent="0.3">
      <c r="A55" s="661" t="s">
        <v>8606</v>
      </c>
      <c r="B55" s="662" t="s">
        <v>8607</v>
      </c>
      <c r="C55" s="662" t="s">
        <v>6968</v>
      </c>
      <c r="D55" s="662" t="s">
        <v>8626</v>
      </c>
      <c r="E55" s="662" t="s">
        <v>8627</v>
      </c>
      <c r="F55" s="665">
        <v>4</v>
      </c>
      <c r="G55" s="665">
        <v>244</v>
      </c>
      <c r="H55" s="665">
        <v>1</v>
      </c>
      <c r="I55" s="665">
        <v>61</v>
      </c>
      <c r="J55" s="665">
        <v>8</v>
      </c>
      <c r="K55" s="665">
        <v>494</v>
      </c>
      <c r="L55" s="665">
        <v>2.0245901639344264</v>
      </c>
      <c r="M55" s="665">
        <v>61.75</v>
      </c>
      <c r="N55" s="665">
        <v>49</v>
      </c>
      <c r="O55" s="665">
        <v>3038</v>
      </c>
      <c r="P55" s="678">
        <v>12.450819672131148</v>
      </c>
      <c r="Q55" s="666">
        <v>62</v>
      </c>
    </row>
    <row r="56" spans="1:17" ht="14.4" customHeight="1" x14ac:dyDescent="0.3">
      <c r="A56" s="661" t="s">
        <v>8606</v>
      </c>
      <c r="B56" s="662" t="s">
        <v>8607</v>
      </c>
      <c r="C56" s="662" t="s">
        <v>6968</v>
      </c>
      <c r="D56" s="662" t="s">
        <v>8628</v>
      </c>
      <c r="E56" s="662" t="s">
        <v>8629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394</v>
      </c>
      <c r="P56" s="678"/>
      <c r="Q56" s="666">
        <v>394</v>
      </c>
    </row>
    <row r="57" spans="1:17" ht="14.4" customHeight="1" x14ac:dyDescent="0.3">
      <c r="A57" s="661" t="s">
        <v>8606</v>
      </c>
      <c r="B57" s="662" t="s">
        <v>8607</v>
      </c>
      <c r="C57" s="662" t="s">
        <v>6968</v>
      </c>
      <c r="D57" s="662" t="s">
        <v>8630</v>
      </c>
      <c r="E57" s="662" t="s">
        <v>8631</v>
      </c>
      <c r="F57" s="665"/>
      <c r="G57" s="665"/>
      <c r="H57" s="665"/>
      <c r="I57" s="665"/>
      <c r="J57" s="665">
        <v>2</v>
      </c>
      <c r="K57" s="665">
        <v>162</v>
      </c>
      <c r="L57" s="665"/>
      <c r="M57" s="665">
        <v>81</v>
      </c>
      <c r="N57" s="665">
        <v>1</v>
      </c>
      <c r="O57" s="665">
        <v>82</v>
      </c>
      <c r="P57" s="678"/>
      <c r="Q57" s="666">
        <v>82</v>
      </c>
    </row>
    <row r="58" spans="1:17" ht="14.4" customHeight="1" x14ac:dyDescent="0.3">
      <c r="A58" s="661" t="s">
        <v>8606</v>
      </c>
      <c r="B58" s="662" t="s">
        <v>8607</v>
      </c>
      <c r="C58" s="662" t="s">
        <v>6968</v>
      </c>
      <c r="D58" s="662" t="s">
        <v>8632</v>
      </c>
      <c r="E58" s="662" t="s">
        <v>8633</v>
      </c>
      <c r="F58" s="665">
        <v>64</v>
      </c>
      <c r="G58" s="665">
        <v>63168</v>
      </c>
      <c r="H58" s="665">
        <v>1</v>
      </c>
      <c r="I58" s="665">
        <v>987</v>
      </c>
      <c r="J58" s="665">
        <v>77</v>
      </c>
      <c r="K58" s="665">
        <v>75999</v>
      </c>
      <c r="L58" s="665">
        <v>1.203125</v>
      </c>
      <c r="M58" s="665">
        <v>987</v>
      </c>
      <c r="N58" s="665">
        <v>61</v>
      </c>
      <c r="O58" s="665">
        <v>60207</v>
      </c>
      <c r="P58" s="678">
        <v>0.953125</v>
      </c>
      <c r="Q58" s="666">
        <v>987</v>
      </c>
    </row>
    <row r="59" spans="1:17" ht="14.4" customHeight="1" x14ac:dyDescent="0.3">
      <c r="A59" s="661" t="s">
        <v>8606</v>
      </c>
      <c r="B59" s="662" t="s">
        <v>8607</v>
      </c>
      <c r="C59" s="662" t="s">
        <v>6968</v>
      </c>
      <c r="D59" s="662" t="s">
        <v>8634</v>
      </c>
      <c r="E59" s="662" t="s">
        <v>8635</v>
      </c>
      <c r="F59" s="665">
        <v>1</v>
      </c>
      <c r="G59" s="665">
        <v>63</v>
      </c>
      <c r="H59" s="665">
        <v>1</v>
      </c>
      <c r="I59" s="665">
        <v>63</v>
      </c>
      <c r="J59" s="665">
        <v>1</v>
      </c>
      <c r="K59" s="665">
        <v>63</v>
      </c>
      <c r="L59" s="665">
        <v>1</v>
      </c>
      <c r="M59" s="665">
        <v>63</v>
      </c>
      <c r="N59" s="665">
        <v>4</v>
      </c>
      <c r="O59" s="665">
        <v>252</v>
      </c>
      <c r="P59" s="678">
        <v>4</v>
      </c>
      <c r="Q59" s="666">
        <v>63</v>
      </c>
    </row>
    <row r="60" spans="1:17" ht="14.4" customHeight="1" x14ac:dyDescent="0.3">
      <c r="A60" s="661" t="s">
        <v>8606</v>
      </c>
      <c r="B60" s="662" t="s">
        <v>8607</v>
      </c>
      <c r="C60" s="662" t="s">
        <v>6968</v>
      </c>
      <c r="D60" s="662" t="s">
        <v>8636</v>
      </c>
      <c r="E60" s="662" t="s">
        <v>8637</v>
      </c>
      <c r="F60" s="665">
        <v>1</v>
      </c>
      <c r="G60" s="665">
        <v>17</v>
      </c>
      <c r="H60" s="665">
        <v>1</v>
      </c>
      <c r="I60" s="665">
        <v>17</v>
      </c>
      <c r="J60" s="665">
        <v>5</v>
      </c>
      <c r="K60" s="665">
        <v>85</v>
      </c>
      <c r="L60" s="665">
        <v>5</v>
      </c>
      <c r="M60" s="665">
        <v>17</v>
      </c>
      <c r="N60" s="665">
        <v>8</v>
      </c>
      <c r="O60" s="665">
        <v>136</v>
      </c>
      <c r="P60" s="678">
        <v>8</v>
      </c>
      <c r="Q60" s="666">
        <v>17</v>
      </c>
    </row>
    <row r="61" spans="1:17" ht="14.4" customHeight="1" x14ac:dyDescent="0.3">
      <c r="A61" s="661" t="s">
        <v>8606</v>
      </c>
      <c r="B61" s="662" t="s">
        <v>8607</v>
      </c>
      <c r="C61" s="662" t="s">
        <v>6968</v>
      </c>
      <c r="D61" s="662" t="s">
        <v>8638</v>
      </c>
      <c r="E61" s="662" t="s">
        <v>8639</v>
      </c>
      <c r="F61" s="665">
        <v>1</v>
      </c>
      <c r="G61" s="665">
        <v>63</v>
      </c>
      <c r="H61" s="665">
        <v>1</v>
      </c>
      <c r="I61" s="665">
        <v>63</v>
      </c>
      <c r="J61" s="665">
        <v>1</v>
      </c>
      <c r="K61" s="665">
        <v>63</v>
      </c>
      <c r="L61" s="665">
        <v>1</v>
      </c>
      <c r="M61" s="665">
        <v>63</v>
      </c>
      <c r="N61" s="665"/>
      <c r="O61" s="665"/>
      <c r="P61" s="678"/>
      <c r="Q61" s="666"/>
    </row>
    <row r="62" spans="1:17" ht="14.4" customHeight="1" x14ac:dyDescent="0.3">
      <c r="A62" s="661" t="s">
        <v>8606</v>
      </c>
      <c r="B62" s="662" t="s">
        <v>8607</v>
      </c>
      <c r="C62" s="662" t="s">
        <v>6968</v>
      </c>
      <c r="D62" s="662" t="s">
        <v>8640</v>
      </c>
      <c r="E62" s="662" t="s">
        <v>8641</v>
      </c>
      <c r="F62" s="665">
        <v>2</v>
      </c>
      <c r="G62" s="665">
        <v>94</v>
      </c>
      <c r="H62" s="665">
        <v>1</v>
      </c>
      <c r="I62" s="665">
        <v>47</v>
      </c>
      <c r="J62" s="665">
        <v>2</v>
      </c>
      <c r="K62" s="665">
        <v>94</v>
      </c>
      <c r="L62" s="665">
        <v>1</v>
      </c>
      <c r="M62" s="665">
        <v>47</v>
      </c>
      <c r="N62" s="665">
        <v>1</v>
      </c>
      <c r="O62" s="665">
        <v>47</v>
      </c>
      <c r="P62" s="678">
        <v>0.5</v>
      </c>
      <c r="Q62" s="666">
        <v>47</v>
      </c>
    </row>
    <row r="63" spans="1:17" ht="14.4" customHeight="1" x14ac:dyDescent="0.3">
      <c r="A63" s="661" t="s">
        <v>8606</v>
      </c>
      <c r="B63" s="662" t="s">
        <v>8607</v>
      </c>
      <c r="C63" s="662" t="s">
        <v>6968</v>
      </c>
      <c r="D63" s="662" t="s">
        <v>8642</v>
      </c>
      <c r="E63" s="662" t="s">
        <v>8643</v>
      </c>
      <c r="F63" s="665">
        <v>4</v>
      </c>
      <c r="G63" s="665">
        <v>240</v>
      </c>
      <c r="H63" s="665">
        <v>1</v>
      </c>
      <c r="I63" s="665">
        <v>60</v>
      </c>
      <c r="J63" s="665"/>
      <c r="K63" s="665"/>
      <c r="L63" s="665"/>
      <c r="M63" s="665"/>
      <c r="N63" s="665">
        <v>1</v>
      </c>
      <c r="O63" s="665">
        <v>60</v>
      </c>
      <c r="P63" s="678">
        <v>0.25</v>
      </c>
      <c r="Q63" s="666">
        <v>60</v>
      </c>
    </row>
    <row r="64" spans="1:17" ht="14.4" customHeight="1" x14ac:dyDescent="0.3">
      <c r="A64" s="661" t="s">
        <v>8606</v>
      </c>
      <c r="B64" s="662" t="s">
        <v>8607</v>
      </c>
      <c r="C64" s="662" t="s">
        <v>6968</v>
      </c>
      <c r="D64" s="662" t="s">
        <v>8644</v>
      </c>
      <c r="E64" s="662" t="s">
        <v>8645</v>
      </c>
      <c r="F64" s="665"/>
      <c r="G64" s="665"/>
      <c r="H64" s="665"/>
      <c r="I64" s="665"/>
      <c r="J64" s="665">
        <v>3</v>
      </c>
      <c r="K64" s="665">
        <v>57</v>
      </c>
      <c r="L64" s="665"/>
      <c r="M64" s="665">
        <v>19</v>
      </c>
      <c r="N64" s="665">
        <v>2</v>
      </c>
      <c r="O64" s="665">
        <v>38</v>
      </c>
      <c r="P64" s="678"/>
      <c r="Q64" s="666">
        <v>19</v>
      </c>
    </row>
    <row r="65" spans="1:17" ht="14.4" customHeight="1" x14ac:dyDescent="0.3">
      <c r="A65" s="661" t="s">
        <v>8606</v>
      </c>
      <c r="B65" s="662" t="s">
        <v>8607</v>
      </c>
      <c r="C65" s="662" t="s">
        <v>6968</v>
      </c>
      <c r="D65" s="662" t="s">
        <v>8646</v>
      </c>
      <c r="E65" s="662" t="s">
        <v>8647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391</v>
      </c>
      <c r="P65" s="678"/>
      <c r="Q65" s="666">
        <v>391</v>
      </c>
    </row>
    <row r="66" spans="1:17" ht="14.4" customHeight="1" x14ac:dyDescent="0.3">
      <c r="A66" s="661" t="s">
        <v>8606</v>
      </c>
      <c r="B66" s="662" t="s">
        <v>8607</v>
      </c>
      <c r="C66" s="662" t="s">
        <v>6968</v>
      </c>
      <c r="D66" s="662" t="s">
        <v>8648</v>
      </c>
      <c r="E66" s="662" t="s">
        <v>8649</v>
      </c>
      <c r="F66" s="665"/>
      <c r="G66" s="665"/>
      <c r="H66" s="665"/>
      <c r="I66" s="665"/>
      <c r="J66" s="665">
        <v>1</v>
      </c>
      <c r="K66" s="665">
        <v>462</v>
      </c>
      <c r="L66" s="665"/>
      <c r="M66" s="665">
        <v>462</v>
      </c>
      <c r="N66" s="665">
        <v>1</v>
      </c>
      <c r="O66" s="665">
        <v>462</v>
      </c>
      <c r="P66" s="678"/>
      <c r="Q66" s="666">
        <v>462</v>
      </c>
    </row>
    <row r="67" spans="1:17" ht="14.4" customHeight="1" x14ac:dyDescent="0.3">
      <c r="A67" s="661" t="s">
        <v>8606</v>
      </c>
      <c r="B67" s="662" t="s">
        <v>8607</v>
      </c>
      <c r="C67" s="662" t="s">
        <v>6968</v>
      </c>
      <c r="D67" s="662" t="s">
        <v>8650</v>
      </c>
      <c r="E67" s="662" t="s">
        <v>8651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312</v>
      </c>
      <c r="P67" s="678"/>
      <c r="Q67" s="666">
        <v>312</v>
      </c>
    </row>
    <row r="68" spans="1:17" ht="14.4" customHeight="1" x14ac:dyDescent="0.3">
      <c r="A68" s="661" t="s">
        <v>8606</v>
      </c>
      <c r="B68" s="662" t="s">
        <v>8607</v>
      </c>
      <c r="C68" s="662" t="s">
        <v>6968</v>
      </c>
      <c r="D68" s="662" t="s">
        <v>8652</v>
      </c>
      <c r="E68" s="662" t="s">
        <v>8653</v>
      </c>
      <c r="F68" s="665">
        <v>14</v>
      </c>
      <c r="G68" s="665">
        <v>11914</v>
      </c>
      <c r="H68" s="665">
        <v>1</v>
      </c>
      <c r="I68" s="665">
        <v>851</v>
      </c>
      <c r="J68" s="665">
        <v>16</v>
      </c>
      <c r="K68" s="665">
        <v>13629</v>
      </c>
      <c r="L68" s="665">
        <v>1.1439482961222092</v>
      </c>
      <c r="M68" s="665">
        <v>851.8125</v>
      </c>
      <c r="N68" s="665">
        <v>18</v>
      </c>
      <c r="O68" s="665">
        <v>15336</v>
      </c>
      <c r="P68" s="678">
        <v>1.2872251133120698</v>
      </c>
      <c r="Q68" s="666">
        <v>852</v>
      </c>
    </row>
    <row r="69" spans="1:17" ht="14.4" customHeight="1" x14ac:dyDescent="0.3">
      <c r="A69" s="661" t="s">
        <v>8606</v>
      </c>
      <c r="B69" s="662" t="s">
        <v>8607</v>
      </c>
      <c r="C69" s="662" t="s">
        <v>6968</v>
      </c>
      <c r="D69" s="662" t="s">
        <v>8654</v>
      </c>
      <c r="E69" s="662" t="s">
        <v>8655</v>
      </c>
      <c r="F69" s="665"/>
      <c r="G69" s="665"/>
      <c r="H69" s="665"/>
      <c r="I69" s="665"/>
      <c r="J69" s="665"/>
      <c r="K69" s="665"/>
      <c r="L69" s="665"/>
      <c r="M69" s="665"/>
      <c r="N69" s="665">
        <v>4</v>
      </c>
      <c r="O69" s="665">
        <v>744</v>
      </c>
      <c r="P69" s="678"/>
      <c r="Q69" s="666">
        <v>186</v>
      </c>
    </row>
    <row r="70" spans="1:17" ht="14.4" customHeight="1" x14ac:dyDescent="0.3">
      <c r="A70" s="661" t="s">
        <v>8606</v>
      </c>
      <c r="B70" s="662" t="s">
        <v>8607</v>
      </c>
      <c r="C70" s="662" t="s">
        <v>6968</v>
      </c>
      <c r="D70" s="662" t="s">
        <v>8656</v>
      </c>
      <c r="E70" s="662" t="s">
        <v>8657</v>
      </c>
      <c r="F70" s="665">
        <v>1</v>
      </c>
      <c r="G70" s="665">
        <v>166</v>
      </c>
      <c r="H70" s="665">
        <v>1</v>
      </c>
      <c r="I70" s="665">
        <v>166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8606</v>
      </c>
      <c r="B71" s="662" t="s">
        <v>8607</v>
      </c>
      <c r="C71" s="662" t="s">
        <v>6968</v>
      </c>
      <c r="D71" s="662" t="s">
        <v>8658</v>
      </c>
      <c r="E71" s="662" t="s">
        <v>8659</v>
      </c>
      <c r="F71" s="665">
        <v>1</v>
      </c>
      <c r="G71" s="665">
        <v>308</v>
      </c>
      <c r="H71" s="665">
        <v>1</v>
      </c>
      <c r="I71" s="665">
        <v>308</v>
      </c>
      <c r="J71" s="665"/>
      <c r="K71" s="665"/>
      <c r="L71" s="665"/>
      <c r="M71" s="665"/>
      <c r="N71" s="665">
        <v>2</v>
      </c>
      <c r="O71" s="665">
        <v>618</v>
      </c>
      <c r="P71" s="678">
        <v>2.0064935064935066</v>
      </c>
      <c r="Q71" s="666">
        <v>309</v>
      </c>
    </row>
    <row r="72" spans="1:17" ht="14.4" customHeight="1" x14ac:dyDescent="0.3">
      <c r="A72" s="661" t="s">
        <v>8606</v>
      </c>
      <c r="B72" s="662" t="s">
        <v>8607</v>
      </c>
      <c r="C72" s="662" t="s">
        <v>6968</v>
      </c>
      <c r="D72" s="662" t="s">
        <v>8660</v>
      </c>
      <c r="E72" s="662" t="s">
        <v>8661</v>
      </c>
      <c r="F72" s="665">
        <v>1</v>
      </c>
      <c r="G72" s="665">
        <v>1210</v>
      </c>
      <c r="H72" s="665">
        <v>1</v>
      </c>
      <c r="I72" s="665">
        <v>1210</v>
      </c>
      <c r="J72" s="665"/>
      <c r="K72" s="665"/>
      <c r="L72" s="665"/>
      <c r="M72" s="665"/>
      <c r="N72" s="665">
        <v>4</v>
      </c>
      <c r="O72" s="665">
        <v>4864</v>
      </c>
      <c r="P72" s="678">
        <v>4.0198347107438019</v>
      </c>
      <c r="Q72" s="666">
        <v>1216</v>
      </c>
    </row>
    <row r="73" spans="1:17" ht="14.4" customHeight="1" x14ac:dyDescent="0.3">
      <c r="A73" s="661" t="s">
        <v>8606</v>
      </c>
      <c r="B73" s="662" t="s">
        <v>8607</v>
      </c>
      <c r="C73" s="662" t="s">
        <v>6968</v>
      </c>
      <c r="D73" s="662" t="s">
        <v>8662</v>
      </c>
      <c r="E73" s="662" t="s">
        <v>8663</v>
      </c>
      <c r="F73" s="665">
        <v>25</v>
      </c>
      <c r="G73" s="665">
        <v>19575</v>
      </c>
      <c r="H73" s="665">
        <v>1</v>
      </c>
      <c r="I73" s="665">
        <v>783</v>
      </c>
      <c r="J73" s="665">
        <v>20</v>
      </c>
      <c r="K73" s="665">
        <v>15688</v>
      </c>
      <c r="L73" s="665">
        <v>0.80143039591315457</v>
      </c>
      <c r="M73" s="665">
        <v>784.4</v>
      </c>
      <c r="N73" s="665">
        <v>25</v>
      </c>
      <c r="O73" s="665">
        <v>19650</v>
      </c>
      <c r="P73" s="678">
        <v>1.0038314176245211</v>
      </c>
      <c r="Q73" s="666">
        <v>786</v>
      </c>
    </row>
    <row r="74" spans="1:17" ht="14.4" customHeight="1" x14ac:dyDescent="0.3">
      <c r="A74" s="661" t="s">
        <v>8606</v>
      </c>
      <c r="B74" s="662" t="s">
        <v>8607</v>
      </c>
      <c r="C74" s="662" t="s">
        <v>6968</v>
      </c>
      <c r="D74" s="662" t="s">
        <v>8664</v>
      </c>
      <c r="E74" s="662" t="s">
        <v>8665</v>
      </c>
      <c r="F74" s="665">
        <v>1</v>
      </c>
      <c r="G74" s="665">
        <v>227</v>
      </c>
      <c r="H74" s="665">
        <v>1</v>
      </c>
      <c r="I74" s="665">
        <v>227</v>
      </c>
      <c r="J74" s="665">
        <v>1</v>
      </c>
      <c r="K74" s="665">
        <v>228</v>
      </c>
      <c r="L74" s="665">
        <v>1.0044052863436124</v>
      </c>
      <c r="M74" s="665">
        <v>228</v>
      </c>
      <c r="N74" s="665">
        <v>1</v>
      </c>
      <c r="O74" s="665">
        <v>228</v>
      </c>
      <c r="P74" s="678">
        <v>1.0044052863436124</v>
      </c>
      <c r="Q74" s="666">
        <v>228</v>
      </c>
    </row>
    <row r="75" spans="1:17" ht="14.4" customHeight="1" x14ac:dyDescent="0.3">
      <c r="A75" s="661" t="s">
        <v>8606</v>
      </c>
      <c r="B75" s="662" t="s">
        <v>8607</v>
      </c>
      <c r="C75" s="662" t="s">
        <v>6968</v>
      </c>
      <c r="D75" s="662" t="s">
        <v>3233</v>
      </c>
      <c r="E75" s="662" t="s">
        <v>8666</v>
      </c>
      <c r="F75" s="665"/>
      <c r="G75" s="665"/>
      <c r="H75" s="665"/>
      <c r="I75" s="665"/>
      <c r="J75" s="665">
        <v>1</v>
      </c>
      <c r="K75" s="665">
        <v>561</v>
      </c>
      <c r="L75" s="665"/>
      <c r="M75" s="665">
        <v>561</v>
      </c>
      <c r="N75" s="665"/>
      <c r="O75" s="665"/>
      <c r="P75" s="678"/>
      <c r="Q75" s="666"/>
    </row>
    <row r="76" spans="1:17" ht="14.4" customHeight="1" x14ac:dyDescent="0.3">
      <c r="A76" s="661" t="s">
        <v>8606</v>
      </c>
      <c r="B76" s="662" t="s">
        <v>8607</v>
      </c>
      <c r="C76" s="662" t="s">
        <v>6968</v>
      </c>
      <c r="D76" s="662" t="s">
        <v>8667</v>
      </c>
      <c r="E76" s="662" t="s">
        <v>8668</v>
      </c>
      <c r="F76" s="665">
        <v>6</v>
      </c>
      <c r="G76" s="665">
        <v>786</v>
      </c>
      <c r="H76" s="665">
        <v>1</v>
      </c>
      <c r="I76" s="665">
        <v>131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8606</v>
      </c>
      <c r="B77" s="662" t="s">
        <v>8607</v>
      </c>
      <c r="C77" s="662" t="s">
        <v>6968</v>
      </c>
      <c r="D77" s="662" t="s">
        <v>8669</v>
      </c>
      <c r="E77" s="662" t="s">
        <v>8670</v>
      </c>
      <c r="F77" s="665"/>
      <c r="G77" s="665"/>
      <c r="H77" s="665"/>
      <c r="I77" s="665"/>
      <c r="J77" s="665">
        <v>1</v>
      </c>
      <c r="K77" s="665">
        <v>939</v>
      </c>
      <c r="L77" s="665"/>
      <c r="M77" s="665">
        <v>939</v>
      </c>
      <c r="N77" s="665"/>
      <c r="O77" s="665"/>
      <c r="P77" s="678"/>
      <c r="Q77" s="666"/>
    </row>
    <row r="78" spans="1:17" ht="14.4" customHeight="1" x14ac:dyDescent="0.3">
      <c r="A78" s="661" t="s">
        <v>8606</v>
      </c>
      <c r="B78" s="662" t="s">
        <v>8607</v>
      </c>
      <c r="C78" s="662" t="s">
        <v>6968</v>
      </c>
      <c r="D78" s="662" t="s">
        <v>8671</v>
      </c>
      <c r="E78" s="662" t="s">
        <v>8672</v>
      </c>
      <c r="F78" s="665">
        <v>161</v>
      </c>
      <c r="G78" s="665">
        <v>4669</v>
      </c>
      <c r="H78" s="665">
        <v>1</v>
      </c>
      <c r="I78" s="665">
        <v>29</v>
      </c>
      <c r="J78" s="665">
        <v>168</v>
      </c>
      <c r="K78" s="665">
        <v>4992</v>
      </c>
      <c r="L78" s="665">
        <v>1.0691796958663526</v>
      </c>
      <c r="M78" s="665">
        <v>29.714285714285715</v>
      </c>
      <c r="N78" s="665">
        <v>219</v>
      </c>
      <c r="O78" s="665">
        <v>6570</v>
      </c>
      <c r="P78" s="678">
        <v>1.4071535660741059</v>
      </c>
      <c r="Q78" s="666">
        <v>30</v>
      </c>
    </row>
    <row r="79" spans="1:17" ht="14.4" customHeight="1" x14ac:dyDescent="0.3">
      <c r="A79" s="661" t="s">
        <v>8606</v>
      </c>
      <c r="B79" s="662" t="s">
        <v>8607</v>
      </c>
      <c r="C79" s="662" t="s">
        <v>6968</v>
      </c>
      <c r="D79" s="662" t="s">
        <v>8673</v>
      </c>
      <c r="E79" s="662" t="s">
        <v>8674</v>
      </c>
      <c r="F79" s="665">
        <v>4</v>
      </c>
      <c r="G79" s="665">
        <v>200</v>
      </c>
      <c r="H79" s="665">
        <v>1</v>
      </c>
      <c r="I79" s="665">
        <v>50</v>
      </c>
      <c r="J79" s="665">
        <v>1</v>
      </c>
      <c r="K79" s="665">
        <v>50</v>
      </c>
      <c r="L79" s="665">
        <v>0.25</v>
      </c>
      <c r="M79" s="665">
        <v>50</v>
      </c>
      <c r="N79" s="665">
        <v>1</v>
      </c>
      <c r="O79" s="665">
        <v>50</v>
      </c>
      <c r="P79" s="678">
        <v>0.25</v>
      </c>
      <c r="Q79" s="666">
        <v>50</v>
      </c>
    </row>
    <row r="80" spans="1:17" ht="14.4" customHeight="1" x14ac:dyDescent="0.3">
      <c r="A80" s="661" t="s">
        <v>8606</v>
      </c>
      <c r="B80" s="662" t="s">
        <v>8607</v>
      </c>
      <c r="C80" s="662" t="s">
        <v>6968</v>
      </c>
      <c r="D80" s="662" t="s">
        <v>8675</v>
      </c>
      <c r="E80" s="662" t="s">
        <v>8676</v>
      </c>
      <c r="F80" s="665">
        <v>82</v>
      </c>
      <c r="G80" s="665">
        <v>984</v>
      </c>
      <c r="H80" s="665">
        <v>1</v>
      </c>
      <c r="I80" s="665">
        <v>12</v>
      </c>
      <c r="J80" s="665">
        <v>18</v>
      </c>
      <c r="K80" s="665">
        <v>216</v>
      </c>
      <c r="L80" s="665">
        <v>0.21951219512195122</v>
      </c>
      <c r="M80" s="665">
        <v>12</v>
      </c>
      <c r="N80" s="665">
        <v>16</v>
      </c>
      <c r="O80" s="665">
        <v>192</v>
      </c>
      <c r="P80" s="678">
        <v>0.1951219512195122</v>
      </c>
      <c r="Q80" s="666">
        <v>12</v>
      </c>
    </row>
    <row r="81" spans="1:17" ht="14.4" customHeight="1" x14ac:dyDescent="0.3">
      <c r="A81" s="661" t="s">
        <v>8606</v>
      </c>
      <c r="B81" s="662" t="s">
        <v>8607</v>
      </c>
      <c r="C81" s="662" t="s">
        <v>6968</v>
      </c>
      <c r="D81" s="662" t="s">
        <v>8677</v>
      </c>
      <c r="E81" s="662" t="s">
        <v>8678</v>
      </c>
      <c r="F81" s="665">
        <v>11</v>
      </c>
      <c r="G81" s="665">
        <v>1991</v>
      </c>
      <c r="H81" s="665">
        <v>1</v>
      </c>
      <c r="I81" s="665">
        <v>181</v>
      </c>
      <c r="J81" s="665">
        <v>3</v>
      </c>
      <c r="K81" s="665">
        <v>546</v>
      </c>
      <c r="L81" s="665">
        <v>0.27423405323957811</v>
      </c>
      <c r="M81" s="665">
        <v>182</v>
      </c>
      <c r="N81" s="665">
        <v>3</v>
      </c>
      <c r="O81" s="665">
        <v>546</v>
      </c>
      <c r="P81" s="678">
        <v>0.27423405323957811</v>
      </c>
      <c r="Q81" s="666">
        <v>182</v>
      </c>
    </row>
    <row r="82" spans="1:17" ht="14.4" customHeight="1" x14ac:dyDescent="0.3">
      <c r="A82" s="661" t="s">
        <v>8606</v>
      </c>
      <c r="B82" s="662" t="s">
        <v>8607</v>
      </c>
      <c r="C82" s="662" t="s">
        <v>6968</v>
      </c>
      <c r="D82" s="662" t="s">
        <v>8679</v>
      </c>
      <c r="E82" s="662" t="s">
        <v>8680</v>
      </c>
      <c r="F82" s="665">
        <v>10</v>
      </c>
      <c r="G82" s="665">
        <v>710</v>
      </c>
      <c r="H82" s="665">
        <v>1</v>
      </c>
      <c r="I82" s="665">
        <v>71</v>
      </c>
      <c r="J82" s="665">
        <v>7</v>
      </c>
      <c r="K82" s="665">
        <v>498</v>
      </c>
      <c r="L82" s="665">
        <v>0.70140845070422531</v>
      </c>
      <c r="M82" s="665">
        <v>71.142857142857139</v>
      </c>
      <c r="N82" s="665">
        <v>4</v>
      </c>
      <c r="O82" s="665">
        <v>288</v>
      </c>
      <c r="P82" s="678">
        <v>0.40563380281690142</v>
      </c>
      <c r="Q82" s="666">
        <v>72</v>
      </c>
    </row>
    <row r="83" spans="1:17" ht="14.4" customHeight="1" x14ac:dyDescent="0.3">
      <c r="A83" s="661" t="s">
        <v>8606</v>
      </c>
      <c r="B83" s="662" t="s">
        <v>8607</v>
      </c>
      <c r="C83" s="662" t="s">
        <v>6968</v>
      </c>
      <c r="D83" s="662" t="s">
        <v>8681</v>
      </c>
      <c r="E83" s="662" t="s">
        <v>8682</v>
      </c>
      <c r="F83" s="665">
        <v>3</v>
      </c>
      <c r="G83" s="665">
        <v>546</v>
      </c>
      <c r="H83" s="665">
        <v>1</v>
      </c>
      <c r="I83" s="665">
        <v>182</v>
      </c>
      <c r="J83" s="665">
        <v>1</v>
      </c>
      <c r="K83" s="665">
        <v>183</v>
      </c>
      <c r="L83" s="665">
        <v>0.33516483516483514</v>
      </c>
      <c r="M83" s="665">
        <v>183</v>
      </c>
      <c r="N83" s="665">
        <v>2</v>
      </c>
      <c r="O83" s="665">
        <v>366</v>
      </c>
      <c r="P83" s="678">
        <v>0.67032967032967028</v>
      </c>
      <c r="Q83" s="666">
        <v>183</v>
      </c>
    </row>
    <row r="84" spans="1:17" ht="14.4" customHeight="1" x14ac:dyDescent="0.3">
      <c r="A84" s="661" t="s">
        <v>8606</v>
      </c>
      <c r="B84" s="662" t="s">
        <v>8607</v>
      </c>
      <c r="C84" s="662" t="s">
        <v>6968</v>
      </c>
      <c r="D84" s="662" t="s">
        <v>8683</v>
      </c>
      <c r="E84" s="662" t="s">
        <v>8684</v>
      </c>
      <c r="F84" s="665"/>
      <c r="G84" s="665"/>
      <c r="H84" s="665"/>
      <c r="I84" s="665"/>
      <c r="J84" s="665">
        <v>1</v>
      </c>
      <c r="K84" s="665">
        <v>1261</v>
      </c>
      <c r="L84" s="665"/>
      <c r="M84" s="665">
        <v>1261</v>
      </c>
      <c r="N84" s="665"/>
      <c r="O84" s="665"/>
      <c r="P84" s="678"/>
      <c r="Q84" s="666"/>
    </row>
    <row r="85" spans="1:17" ht="14.4" customHeight="1" x14ac:dyDescent="0.3">
      <c r="A85" s="661" t="s">
        <v>8606</v>
      </c>
      <c r="B85" s="662" t="s">
        <v>8607</v>
      </c>
      <c r="C85" s="662" t="s">
        <v>6968</v>
      </c>
      <c r="D85" s="662" t="s">
        <v>8685</v>
      </c>
      <c r="E85" s="662" t="s">
        <v>8686</v>
      </c>
      <c r="F85" s="665">
        <v>668</v>
      </c>
      <c r="G85" s="665">
        <v>98196</v>
      </c>
      <c r="H85" s="665">
        <v>1</v>
      </c>
      <c r="I85" s="665">
        <v>147</v>
      </c>
      <c r="J85" s="665">
        <v>639</v>
      </c>
      <c r="K85" s="665">
        <v>94353</v>
      </c>
      <c r="L85" s="665">
        <v>0.96086398631308811</v>
      </c>
      <c r="M85" s="665">
        <v>147.65727699530515</v>
      </c>
      <c r="N85" s="665">
        <v>827</v>
      </c>
      <c r="O85" s="665">
        <v>122396</v>
      </c>
      <c r="P85" s="678">
        <v>1.2464458837427186</v>
      </c>
      <c r="Q85" s="666">
        <v>148</v>
      </c>
    </row>
    <row r="86" spans="1:17" ht="14.4" customHeight="1" x14ac:dyDescent="0.3">
      <c r="A86" s="661" t="s">
        <v>8606</v>
      </c>
      <c r="B86" s="662" t="s">
        <v>8607</v>
      </c>
      <c r="C86" s="662" t="s">
        <v>6968</v>
      </c>
      <c r="D86" s="662" t="s">
        <v>8687</v>
      </c>
      <c r="E86" s="662" t="s">
        <v>8688</v>
      </c>
      <c r="F86" s="665">
        <v>870</v>
      </c>
      <c r="G86" s="665">
        <v>25230</v>
      </c>
      <c r="H86" s="665">
        <v>1</v>
      </c>
      <c r="I86" s="665">
        <v>29</v>
      </c>
      <c r="J86" s="665">
        <v>756</v>
      </c>
      <c r="K86" s="665">
        <v>22417</v>
      </c>
      <c r="L86" s="665">
        <v>0.88850574712643682</v>
      </c>
      <c r="M86" s="665">
        <v>29.652116402116402</v>
      </c>
      <c r="N86" s="665">
        <v>880</v>
      </c>
      <c r="O86" s="665">
        <v>26400</v>
      </c>
      <c r="P86" s="678">
        <v>1.0463733650416172</v>
      </c>
      <c r="Q86" s="666">
        <v>30</v>
      </c>
    </row>
    <row r="87" spans="1:17" ht="14.4" customHeight="1" x14ac:dyDescent="0.3">
      <c r="A87" s="661" t="s">
        <v>8606</v>
      </c>
      <c r="B87" s="662" t="s">
        <v>8607</v>
      </c>
      <c r="C87" s="662" t="s">
        <v>6968</v>
      </c>
      <c r="D87" s="662" t="s">
        <v>8689</v>
      </c>
      <c r="E87" s="662" t="s">
        <v>8690</v>
      </c>
      <c r="F87" s="665">
        <v>83</v>
      </c>
      <c r="G87" s="665">
        <v>2573</v>
      </c>
      <c r="H87" s="665">
        <v>1</v>
      </c>
      <c r="I87" s="665">
        <v>31</v>
      </c>
      <c r="J87" s="665">
        <v>78</v>
      </c>
      <c r="K87" s="665">
        <v>2418</v>
      </c>
      <c r="L87" s="665">
        <v>0.93975903614457834</v>
      </c>
      <c r="M87" s="665">
        <v>31</v>
      </c>
      <c r="N87" s="665">
        <v>104</v>
      </c>
      <c r="O87" s="665">
        <v>3224</v>
      </c>
      <c r="P87" s="678">
        <v>1.2530120481927711</v>
      </c>
      <c r="Q87" s="666">
        <v>31</v>
      </c>
    </row>
    <row r="88" spans="1:17" ht="14.4" customHeight="1" x14ac:dyDescent="0.3">
      <c r="A88" s="661" t="s">
        <v>8606</v>
      </c>
      <c r="B88" s="662" t="s">
        <v>8607</v>
      </c>
      <c r="C88" s="662" t="s">
        <v>6968</v>
      </c>
      <c r="D88" s="662" t="s">
        <v>8691</v>
      </c>
      <c r="E88" s="662" t="s">
        <v>8692</v>
      </c>
      <c r="F88" s="665">
        <v>129</v>
      </c>
      <c r="G88" s="665">
        <v>3483</v>
      </c>
      <c r="H88" s="665">
        <v>1</v>
      </c>
      <c r="I88" s="665">
        <v>27</v>
      </c>
      <c r="J88" s="665">
        <v>136</v>
      </c>
      <c r="K88" s="665">
        <v>3672</v>
      </c>
      <c r="L88" s="665">
        <v>1.054263565891473</v>
      </c>
      <c r="M88" s="665">
        <v>27</v>
      </c>
      <c r="N88" s="665">
        <v>146</v>
      </c>
      <c r="O88" s="665">
        <v>3942</v>
      </c>
      <c r="P88" s="678">
        <v>1.1317829457364341</v>
      </c>
      <c r="Q88" s="666">
        <v>27</v>
      </c>
    </row>
    <row r="89" spans="1:17" ht="14.4" customHeight="1" x14ac:dyDescent="0.3">
      <c r="A89" s="661" t="s">
        <v>8606</v>
      </c>
      <c r="B89" s="662" t="s">
        <v>8607</v>
      </c>
      <c r="C89" s="662" t="s">
        <v>6968</v>
      </c>
      <c r="D89" s="662" t="s">
        <v>8693</v>
      </c>
      <c r="E89" s="662" t="s">
        <v>8694</v>
      </c>
      <c r="F89" s="665">
        <v>1</v>
      </c>
      <c r="G89" s="665">
        <v>253</v>
      </c>
      <c r="H89" s="665">
        <v>1</v>
      </c>
      <c r="I89" s="665">
        <v>253</v>
      </c>
      <c r="J89" s="665"/>
      <c r="K89" s="665"/>
      <c r="L89" s="665"/>
      <c r="M89" s="665"/>
      <c r="N89" s="665">
        <v>1</v>
      </c>
      <c r="O89" s="665">
        <v>255</v>
      </c>
      <c r="P89" s="678">
        <v>1.0079051383399209</v>
      </c>
      <c r="Q89" s="666">
        <v>255</v>
      </c>
    </row>
    <row r="90" spans="1:17" ht="14.4" customHeight="1" x14ac:dyDescent="0.3">
      <c r="A90" s="661" t="s">
        <v>8606</v>
      </c>
      <c r="B90" s="662" t="s">
        <v>8607</v>
      </c>
      <c r="C90" s="662" t="s">
        <v>6968</v>
      </c>
      <c r="D90" s="662" t="s">
        <v>8695</v>
      </c>
      <c r="E90" s="662" t="s">
        <v>8696</v>
      </c>
      <c r="F90" s="665">
        <v>1</v>
      </c>
      <c r="G90" s="665">
        <v>22</v>
      </c>
      <c r="H90" s="665">
        <v>1</v>
      </c>
      <c r="I90" s="665">
        <v>22</v>
      </c>
      <c r="J90" s="665"/>
      <c r="K90" s="665"/>
      <c r="L90" s="665"/>
      <c r="M90" s="665"/>
      <c r="N90" s="665">
        <v>2</v>
      </c>
      <c r="O90" s="665">
        <v>44</v>
      </c>
      <c r="P90" s="678">
        <v>2</v>
      </c>
      <c r="Q90" s="666">
        <v>22</v>
      </c>
    </row>
    <row r="91" spans="1:17" ht="14.4" customHeight="1" x14ac:dyDescent="0.3">
      <c r="A91" s="661" t="s">
        <v>8606</v>
      </c>
      <c r="B91" s="662" t="s">
        <v>8607</v>
      </c>
      <c r="C91" s="662" t="s">
        <v>6968</v>
      </c>
      <c r="D91" s="662" t="s">
        <v>8697</v>
      </c>
      <c r="E91" s="662" t="s">
        <v>8698</v>
      </c>
      <c r="F91" s="665">
        <v>145</v>
      </c>
      <c r="G91" s="665">
        <v>3625</v>
      </c>
      <c r="H91" s="665">
        <v>1</v>
      </c>
      <c r="I91" s="665">
        <v>25</v>
      </c>
      <c r="J91" s="665">
        <v>154</v>
      </c>
      <c r="K91" s="665">
        <v>3850</v>
      </c>
      <c r="L91" s="665">
        <v>1.0620689655172413</v>
      </c>
      <c r="M91" s="665">
        <v>25</v>
      </c>
      <c r="N91" s="665">
        <v>183</v>
      </c>
      <c r="O91" s="665">
        <v>4575</v>
      </c>
      <c r="P91" s="678">
        <v>1.2620689655172415</v>
      </c>
      <c r="Q91" s="666">
        <v>25</v>
      </c>
    </row>
    <row r="92" spans="1:17" ht="14.4" customHeight="1" x14ac:dyDescent="0.3">
      <c r="A92" s="661" t="s">
        <v>8606</v>
      </c>
      <c r="B92" s="662" t="s">
        <v>8607</v>
      </c>
      <c r="C92" s="662" t="s">
        <v>6968</v>
      </c>
      <c r="D92" s="662" t="s">
        <v>8699</v>
      </c>
      <c r="E92" s="662" t="s">
        <v>8700</v>
      </c>
      <c r="F92" s="665">
        <v>7</v>
      </c>
      <c r="G92" s="665">
        <v>231</v>
      </c>
      <c r="H92" s="665">
        <v>1</v>
      </c>
      <c r="I92" s="665">
        <v>33</v>
      </c>
      <c r="J92" s="665">
        <v>2</v>
      </c>
      <c r="K92" s="665">
        <v>66</v>
      </c>
      <c r="L92" s="665">
        <v>0.2857142857142857</v>
      </c>
      <c r="M92" s="665">
        <v>33</v>
      </c>
      <c r="N92" s="665">
        <v>4</v>
      </c>
      <c r="O92" s="665">
        <v>132</v>
      </c>
      <c r="P92" s="678">
        <v>0.5714285714285714</v>
      </c>
      <c r="Q92" s="666">
        <v>33</v>
      </c>
    </row>
    <row r="93" spans="1:17" ht="14.4" customHeight="1" x14ac:dyDescent="0.3">
      <c r="A93" s="661" t="s">
        <v>8606</v>
      </c>
      <c r="B93" s="662" t="s">
        <v>8607</v>
      </c>
      <c r="C93" s="662" t="s">
        <v>6968</v>
      </c>
      <c r="D93" s="662" t="s">
        <v>8701</v>
      </c>
      <c r="E93" s="662" t="s">
        <v>8702</v>
      </c>
      <c r="F93" s="665">
        <v>3</v>
      </c>
      <c r="G93" s="665">
        <v>90</v>
      </c>
      <c r="H93" s="665">
        <v>1</v>
      </c>
      <c r="I93" s="665">
        <v>30</v>
      </c>
      <c r="J93" s="665">
        <v>6</v>
      </c>
      <c r="K93" s="665">
        <v>180</v>
      </c>
      <c r="L93" s="665">
        <v>2</v>
      </c>
      <c r="M93" s="665">
        <v>30</v>
      </c>
      <c r="N93" s="665">
        <v>2</v>
      </c>
      <c r="O93" s="665">
        <v>60</v>
      </c>
      <c r="P93" s="678">
        <v>0.66666666666666663</v>
      </c>
      <c r="Q93" s="666">
        <v>30</v>
      </c>
    </row>
    <row r="94" spans="1:17" ht="14.4" customHeight="1" x14ac:dyDescent="0.3">
      <c r="A94" s="661" t="s">
        <v>8606</v>
      </c>
      <c r="B94" s="662" t="s">
        <v>8607</v>
      </c>
      <c r="C94" s="662" t="s">
        <v>6968</v>
      </c>
      <c r="D94" s="662" t="s">
        <v>8703</v>
      </c>
      <c r="E94" s="662" t="s">
        <v>8704</v>
      </c>
      <c r="F94" s="665">
        <v>2</v>
      </c>
      <c r="G94" s="665">
        <v>408</v>
      </c>
      <c r="H94" s="665">
        <v>1</v>
      </c>
      <c r="I94" s="665">
        <v>204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8606</v>
      </c>
      <c r="B95" s="662" t="s">
        <v>8607</v>
      </c>
      <c r="C95" s="662" t="s">
        <v>6968</v>
      </c>
      <c r="D95" s="662" t="s">
        <v>8705</v>
      </c>
      <c r="E95" s="662" t="s">
        <v>8706</v>
      </c>
      <c r="F95" s="665">
        <v>1</v>
      </c>
      <c r="G95" s="665">
        <v>26</v>
      </c>
      <c r="H95" s="665">
        <v>1</v>
      </c>
      <c r="I95" s="665">
        <v>26</v>
      </c>
      <c r="J95" s="665"/>
      <c r="K95" s="665"/>
      <c r="L95" s="665"/>
      <c r="M95" s="665"/>
      <c r="N95" s="665">
        <v>4</v>
      </c>
      <c r="O95" s="665">
        <v>104</v>
      </c>
      <c r="P95" s="678">
        <v>4</v>
      </c>
      <c r="Q95" s="666">
        <v>26</v>
      </c>
    </row>
    <row r="96" spans="1:17" ht="14.4" customHeight="1" x14ac:dyDescent="0.3">
      <c r="A96" s="661" t="s">
        <v>8606</v>
      </c>
      <c r="B96" s="662" t="s">
        <v>8607</v>
      </c>
      <c r="C96" s="662" t="s">
        <v>6968</v>
      </c>
      <c r="D96" s="662" t="s">
        <v>8707</v>
      </c>
      <c r="E96" s="662" t="s">
        <v>8708</v>
      </c>
      <c r="F96" s="665">
        <v>10</v>
      </c>
      <c r="G96" s="665">
        <v>840</v>
      </c>
      <c r="H96" s="665">
        <v>1</v>
      </c>
      <c r="I96" s="665">
        <v>84</v>
      </c>
      <c r="J96" s="665">
        <v>10</v>
      </c>
      <c r="K96" s="665">
        <v>840</v>
      </c>
      <c r="L96" s="665">
        <v>1</v>
      </c>
      <c r="M96" s="665">
        <v>84</v>
      </c>
      <c r="N96" s="665">
        <v>16</v>
      </c>
      <c r="O96" s="665">
        <v>1344</v>
      </c>
      <c r="P96" s="678">
        <v>1.6</v>
      </c>
      <c r="Q96" s="666">
        <v>84</v>
      </c>
    </row>
    <row r="97" spans="1:17" ht="14.4" customHeight="1" x14ac:dyDescent="0.3">
      <c r="A97" s="661" t="s">
        <v>8606</v>
      </c>
      <c r="B97" s="662" t="s">
        <v>8607</v>
      </c>
      <c r="C97" s="662" t="s">
        <v>6968</v>
      </c>
      <c r="D97" s="662" t="s">
        <v>8709</v>
      </c>
      <c r="E97" s="662" t="s">
        <v>8710</v>
      </c>
      <c r="F97" s="665">
        <v>15</v>
      </c>
      <c r="G97" s="665">
        <v>2610</v>
      </c>
      <c r="H97" s="665">
        <v>1</v>
      </c>
      <c r="I97" s="665">
        <v>174</v>
      </c>
      <c r="J97" s="665">
        <v>3</v>
      </c>
      <c r="K97" s="665">
        <v>525</v>
      </c>
      <c r="L97" s="665">
        <v>0.20114942528735633</v>
      </c>
      <c r="M97" s="665">
        <v>175</v>
      </c>
      <c r="N97" s="665">
        <v>9</v>
      </c>
      <c r="O97" s="665">
        <v>1575</v>
      </c>
      <c r="P97" s="678">
        <v>0.60344827586206895</v>
      </c>
      <c r="Q97" s="666">
        <v>175</v>
      </c>
    </row>
    <row r="98" spans="1:17" ht="14.4" customHeight="1" x14ac:dyDescent="0.3">
      <c r="A98" s="661" t="s">
        <v>8606</v>
      </c>
      <c r="B98" s="662" t="s">
        <v>8607</v>
      </c>
      <c r="C98" s="662" t="s">
        <v>6968</v>
      </c>
      <c r="D98" s="662" t="s">
        <v>8711</v>
      </c>
      <c r="E98" s="662" t="s">
        <v>8712</v>
      </c>
      <c r="F98" s="665">
        <v>1</v>
      </c>
      <c r="G98" s="665">
        <v>250</v>
      </c>
      <c r="H98" s="665">
        <v>1</v>
      </c>
      <c r="I98" s="665">
        <v>250</v>
      </c>
      <c r="J98" s="665">
        <v>2</v>
      </c>
      <c r="K98" s="665">
        <v>504</v>
      </c>
      <c r="L98" s="665">
        <v>2.016</v>
      </c>
      <c r="M98" s="665">
        <v>252</v>
      </c>
      <c r="N98" s="665">
        <v>1</v>
      </c>
      <c r="O98" s="665">
        <v>252</v>
      </c>
      <c r="P98" s="678">
        <v>1.008</v>
      </c>
      <c r="Q98" s="666">
        <v>252</v>
      </c>
    </row>
    <row r="99" spans="1:17" ht="14.4" customHeight="1" x14ac:dyDescent="0.3">
      <c r="A99" s="661" t="s">
        <v>8606</v>
      </c>
      <c r="B99" s="662" t="s">
        <v>8607</v>
      </c>
      <c r="C99" s="662" t="s">
        <v>6968</v>
      </c>
      <c r="D99" s="662" t="s">
        <v>8713</v>
      </c>
      <c r="E99" s="662" t="s">
        <v>8714</v>
      </c>
      <c r="F99" s="665">
        <v>53</v>
      </c>
      <c r="G99" s="665">
        <v>795</v>
      </c>
      <c r="H99" s="665">
        <v>1</v>
      </c>
      <c r="I99" s="665">
        <v>15</v>
      </c>
      <c r="J99" s="665">
        <v>33</v>
      </c>
      <c r="K99" s="665">
        <v>495</v>
      </c>
      <c r="L99" s="665">
        <v>0.62264150943396224</v>
      </c>
      <c r="M99" s="665">
        <v>15</v>
      </c>
      <c r="N99" s="665">
        <v>52</v>
      </c>
      <c r="O99" s="665">
        <v>780</v>
      </c>
      <c r="P99" s="678">
        <v>0.98113207547169812</v>
      </c>
      <c r="Q99" s="666">
        <v>15</v>
      </c>
    </row>
    <row r="100" spans="1:17" ht="14.4" customHeight="1" x14ac:dyDescent="0.3">
      <c r="A100" s="661" t="s">
        <v>8606</v>
      </c>
      <c r="B100" s="662" t="s">
        <v>8607</v>
      </c>
      <c r="C100" s="662" t="s">
        <v>6968</v>
      </c>
      <c r="D100" s="662" t="s">
        <v>8715</v>
      </c>
      <c r="E100" s="662" t="s">
        <v>8716</v>
      </c>
      <c r="F100" s="665">
        <v>41</v>
      </c>
      <c r="G100" s="665">
        <v>943</v>
      </c>
      <c r="H100" s="665">
        <v>1</v>
      </c>
      <c r="I100" s="665">
        <v>23</v>
      </c>
      <c r="J100" s="665">
        <v>18</v>
      </c>
      <c r="K100" s="665">
        <v>414</v>
      </c>
      <c r="L100" s="665">
        <v>0.43902439024390244</v>
      </c>
      <c r="M100" s="665">
        <v>23</v>
      </c>
      <c r="N100" s="665">
        <v>28</v>
      </c>
      <c r="O100" s="665">
        <v>644</v>
      </c>
      <c r="P100" s="678">
        <v>0.68292682926829273</v>
      </c>
      <c r="Q100" s="666">
        <v>23</v>
      </c>
    </row>
    <row r="101" spans="1:17" ht="14.4" customHeight="1" x14ac:dyDescent="0.3">
      <c r="A101" s="661" t="s">
        <v>8606</v>
      </c>
      <c r="B101" s="662" t="s">
        <v>8607</v>
      </c>
      <c r="C101" s="662" t="s">
        <v>6968</v>
      </c>
      <c r="D101" s="662" t="s">
        <v>8717</v>
      </c>
      <c r="E101" s="662" t="s">
        <v>8718</v>
      </c>
      <c r="F101" s="665">
        <v>1</v>
      </c>
      <c r="G101" s="665">
        <v>249</v>
      </c>
      <c r="H101" s="665">
        <v>1</v>
      </c>
      <c r="I101" s="665">
        <v>249</v>
      </c>
      <c r="J101" s="665">
        <v>2</v>
      </c>
      <c r="K101" s="665">
        <v>502</v>
      </c>
      <c r="L101" s="665">
        <v>2.0160642570281126</v>
      </c>
      <c r="M101" s="665">
        <v>251</v>
      </c>
      <c r="N101" s="665">
        <v>1</v>
      </c>
      <c r="O101" s="665">
        <v>251</v>
      </c>
      <c r="P101" s="678">
        <v>1.0080321285140563</v>
      </c>
      <c r="Q101" s="666">
        <v>251</v>
      </c>
    </row>
    <row r="102" spans="1:17" ht="14.4" customHeight="1" x14ac:dyDescent="0.3">
      <c r="A102" s="661" t="s">
        <v>8606</v>
      </c>
      <c r="B102" s="662" t="s">
        <v>8607</v>
      </c>
      <c r="C102" s="662" t="s">
        <v>6968</v>
      </c>
      <c r="D102" s="662" t="s">
        <v>8719</v>
      </c>
      <c r="E102" s="662" t="s">
        <v>8720</v>
      </c>
      <c r="F102" s="665">
        <v>9</v>
      </c>
      <c r="G102" s="665">
        <v>333</v>
      </c>
      <c r="H102" s="665">
        <v>1</v>
      </c>
      <c r="I102" s="665">
        <v>37</v>
      </c>
      <c r="J102" s="665">
        <v>6</v>
      </c>
      <c r="K102" s="665">
        <v>222</v>
      </c>
      <c r="L102" s="665">
        <v>0.66666666666666663</v>
      </c>
      <c r="M102" s="665">
        <v>37</v>
      </c>
      <c r="N102" s="665">
        <v>8</v>
      </c>
      <c r="O102" s="665">
        <v>296</v>
      </c>
      <c r="P102" s="678">
        <v>0.88888888888888884</v>
      </c>
      <c r="Q102" s="666">
        <v>37</v>
      </c>
    </row>
    <row r="103" spans="1:17" ht="14.4" customHeight="1" x14ac:dyDescent="0.3">
      <c r="A103" s="661" t="s">
        <v>8606</v>
      </c>
      <c r="B103" s="662" t="s">
        <v>8607</v>
      </c>
      <c r="C103" s="662" t="s">
        <v>6968</v>
      </c>
      <c r="D103" s="662" t="s">
        <v>8721</v>
      </c>
      <c r="E103" s="662" t="s">
        <v>8722</v>
      </c>
      <c r="F103" s="665">
        <v>121</v>
      </c>
      <c r="G103" s="665">
        <v>2783</v>
      </c>
      <c r="H103" s="665">
        <v>1</v>
      </c>
      <c r="I103" s="665">
        <v>23</v>
      </c>
      <c r="J103" s="665">
        <v>132</v>
      </c>
      <c r="K103" s="665">
        <v>3036</v>
      </c>
      <c r="L103" s="665">
        <v>1.0909090909090908</v>
      </c>
      <c r="M103" s="665">
        <v>23</v>
      </c>
      <c r="N103" s="665">
        <v>148</v>
      </c>
      <c r="O103" s="665">
        <v>3404</v>
      </c>
      <c r="P103" s="678">
        <v>1.2231404958677685</v>
      </c>
      <c r="Q103" s="666">
        <v>23</v>
      </c>
    </row>
    <row r="104" spans="1:17" ht="14.4" customHeight="1" x14ac:dyDescent="0.3">
      <c r="A104" s="661" t="s">
        <v>8606</v>
      </c>
      <c r="B104" s="662" t="s">
        <v>8607</v>
      </c>
      <c r="C104" s="662" t="s">
        <v>6968</v>
      </c>
      <c r="D104" s="662" t="s">
        <v>8723</v>
      </c>
      <c r="E104" s="662" t="s">
        <v>8724</v>
      </c>
      <c r="F104" s="665">
        <v>1</v>
      </c>
      <c r="G104" s="665">
        <v>169</v>
      </c>
      <c r="H104" s="665">
        <v>1</v>
      </c>
      <c r="I104" s="665">
        <v>169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8606</v>
      </c>
      <c r="B105" s="662" t="s">
        <v>8607</v>
      </c>
      <c r="C105" s="662" t="s">
        <v>6968</v>
      </c>
      <c r="D105" s="662" t="s">
        <v>8725</v>
      </c>
      <c r="E105" s="662" t="s">
        <v>8726</v>
      </c>
      <c r="F105" s="665"/>
      <c r="G105" s="665"/>
      <c r="H105" s="665"/>
      <c r="I105" s="665"/>
      <c r="J105" s="665">
        <v>1</v>
      </c>
      <c r="K105" s="665">
        <v>331</v>
      </c>
      <c r="L105" s="665"/>
      <c r="M105" s="665">
        <v>331</v>
      </c>
      <c r="N105" s="665">
        <v>3</v>
      </c>
      <c r="O105" s="665">
        <v>993</v>
      </c>
      <c r="P105" s="678"/>
      <c r="Q105" s="666">
        <v>331</v>
      </c>
    </row>
    <row r="106" spans="1:17" ht="14.4" customHeight="1" x14ac:dyDescent="0.3">
      <c r="A106" s="661" t="s">
        <v>8606</v>
      </c>
      <c r="B106" s="662" t="s">
        <v>8607</v>
      </c>
      <c r="C106" s="662" t="s">
        <v>6968</v>
      </c>
      <c r="D106" s="662" t="s">
        <v>8727</v>
      </c>
      <c r="E106" s="662" t="s">
        <v>8728</v>
      </c>
      <c r="F106" s="665">
        <v>9</v>
      </c>
      <c r="G106" s="665">
        <v>261</v>
      </c>
      <c r="H106" s="665">
        <v>1</v>
      </c>
      <c r="I106" s="665">
        <v>29</v>
      </c>
      <c r="J106" s="665">
        <v>5</v>
      </c>
      <c r="K106" s="665">
        <v>145</v>
      </c>
      <c r="L106" s="665">
        <v>0.55555555555555558</v>
      </c>
      <c r="M106" s="665">
        <v>29</v>
      </c>
      <c r="N106" s="665">
        <v>16</v>
      </c>
      <c r="O106" s="665">
        <v>464</v>
      </c>
      <c r="P106" s="678">
        <v>1.7777777777777777</v>
      </c>
      <c r="Q106" s="666">
        <v>29</v>
      </c>
    </row>
    <row r="107" spans="1:17" ht="14.4" customHeight="1" x14ac:dyDescent="0.3">
      <c r="A107" s="661" t="s">
        <v>8606</v>
      </c>
      <c r="B107" s="662" t="s">
        <v>8607</v>
      </c>
      <c r="C107" s="662" t="s">
        <v>6968</v>
      </c>
      <c r="D107" s="662" t="s">
        <v>8729</v>
      </c>
      <c r="E107" s="662" t="s">
        <v>8730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177</v>
      </c>
      <c r="P107" s="678"/>
      <c r="Q107" s="666">
        <v>177</v>
      </c>
    </row>
    <row r="108" spans="1:17" ht="14.4" customHeight="1" x14ac:dyDescent="0.3">
      <c r="A108" s="661" t="s">
        <v>8606</v>
      </c>
      <c r="B108" s="662" t="s">
        <v>8607</v>
      </c>
      <c r="C108" s="662" t="s">
        <v>6968</v>
      </c>
      <c r="D108" s="662" t="s">
        <v>8731</v>
      </c>
      <c r="E108" s="662" t="s">
        <v>8732</v>
      </c>
      <c r="F108" s="665">
        <v>3</v>
      </c>
      <c r="G108" s="665">
        <v>45</v>
      </c>
      <c r="H108" s="665">
        <v>1</v>
      </c>
      <c r="I108" s="665">
        <v>15</v>
      </c>
      <c r="J108" s="665"/>
      <c r="K108" s="665"/>
      <c r="L108" s="665"/>
      <c r="M108" s="665"/>
      <c r="N108" s="665">
        <v>4</v>
      </c>
      <c r="O108" s="665">
        <v>60</v>
      </c>
      <c r="P108" s="678">
        <v>1.3333333333333333</v>
      </c>
      <c r="Q108" s="666">
        <v>15</v>
      </c>
    </row>
    <row r="109" spans="1:17" ht="14.4" customHeight="1" x14ac:dyDescent="0.3">
      <c r="A109" s="661" t="s">
        <v>8606</v>
      </c>
      <c r="B109" s="662" t="s">
        <v>8607</v>
      </c>
      <c r="C109" s="662" t="s">
        <v>6968</v>
      </c>
      <c r="D109" s="662" t="s">
        <v>8733</v>
      </c>
      <c r="E109" s="662" t="s">
        <v>8734</v>
      </c>
      <c r="F109" s="665">
        <v>11</v>
      </c>
      <c r="G109" s="665">
        <v>209</v>
      </c>
      <c r="H109" s="665">
        <v>1</v>
      </c>
      <c r="I109" s="665">
        <v>19</v>
      </c>
      <c r="J109" s="665">
        <v>5</v>
      </c>
      <c r="K109" s="665">
        <v>95</v>
      </c>
      <c r="L109" s="665">
        <v>0.45454545454545453</v>
      </c>
      <c r="M109" s="665">
        <v>19</v>
      </c>
      <c r="N109" s="665">
        <v>12</v>
      </c>
      <c r="O109" s="665">
        <v>228</v>
      </c>
      <c r="P109" s="678">
        <v>1.0909090909090908</v>
      </c>
      <c r="Q109" s="666">
        <v>19</v>
      </c>
    </row>
    <row r="110" spans="1:17" ht="14.4" customHeight="1" x14ac:dyDescent="0.3">
      <c r="A110" s="661" t="s">
        <v>8606</v>
      </c>
      <c r="B110" s="662" t="s">
        <v>8607</v>
      </c>
      <c r="C110" s="662" t="s">
        <v>6968</v>
      </c>
      <c r="D110" s="662" t="s">
        <v>8735</v>
      </c>
      <c r="E110" s="662" t="s">
        <v>8736</v>
      </c>
      <c r="F110" s="665">
        <v>22</v>
      </c>
      <c r="G110" s="665">
        <v>440</v>
      </c>
      <c r="H110" s="665">
        <v>1</v>
      </c>
      <c r="I110" s="665">
        <v>20</v>
      </c>
      <c r="J110" s="665">
        <v>11</v>
      </c>
      <c r="K110" s="665">
        <v>220</v>
      </c>
      <c r="L110" s="665">
        <v>0.5</v>
      </c>
      <c r="M110" s="665">
        <v>20</v>
      </c>
      <c r="N110" s="665">
        <v>37</v>
      </c>
      <c r="O110" s="665">
        <v>740</v>
      </c>
      <c r="P110" s="678">
        <v>1.6818181818181819</v>
      </c>
      <c r="Q110" s="666">
        <v>20</v>
      </c>
    </row>
    <row r="111" spans="1:17" ht="14.4" customHeight="1" x14ac:dyDescent="0.3">
      <c r="A111" s="661" t="s">
        <v>8606</v>
      </c>
      <c r="B111" s="662" t="s">
        <v>8607</v>
      </c>
      <c r="C111" s="662" t="s">
        <v>6968</v>
      </c>
      <c r="D111" s="662" t="s">
        <v>8737</v>
      </c>
      <c r="E111" s="662" t="s">
        <v>8738</v>
      </c>
      <c r="F111" s="665"/>
      <c r="G111" s="665"/>
      <c r="H111" s="665"/>
      <c r="I111" s="665"/>
      <c r="J111" s="665"/>
      <c r="K111" s="665"/>
      <c r="L111" s="665"/>
      <c r="M111" s="665"/>
      <c r="N111" s="665">
        <v>3</v>
      </c>
      <c r="O111" s="665">
        <v>555</v>
      </c>
      <c r="P111" s="678"/>
      <c r="Q111" s="666">
        <v>185</v>
      </c>
    </row>
    <row r="112" spans="1:17" ht="14.4" customHeight="1" x14ac:dyDescent="0.3">
      <c r="A112" s="661" t="s">
        <v>8606</v>
      </c>
      <c r="B112" s="662" t="s">
        <v>8607</v>
      </c>
      <c r="C112" s="662" t="s">
        <v>6968</v>
      </c>
      <c r="D112" s="662" t="s">
        <v>3879</v>
      </c>
      <c r="E112" s="662" t="s">
        <v>8739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267</v>
      </c>
      <c r="P112" s="678"/>
      <c r="Q112" s="666">
        <v>267</v>
      </c>
    </row>
    <row r="113" spans="1:17" ht="14.4" customHeight="1" x14ac:dyDescent="0.3">
      <c r="A113" s="661" t="s">
        <v>8606</v>
      </c>
      <c r="B113" s="662" t="s">
        <v>8607</v>
      </c>
      <c r="C113" s="662" t="s">
        <v>6968</v>
      </c>
      <c r="D113" s="662" t="s">
        <v>8740</v>
      </c>
      <c r="E113" s="662" t="s">
        <v>8741</v>
      </c>
      <c r="F113" s="665">
        <v>1</v>
      </c>
      <c r="G113" s="665">
        <v>172</v>
      </c>
      <c r="H113" s="665">
        <v>1</v>
      </c>
      <c r="I113" s="665">
        <v>172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8606</v>
      </c>
      <c r="B114" s="662" t="s">
        <v>8607</v>
      </c>
      <c r="C114" s="662" t="s">
        <v>6968</v>
      </c>
      <c r="D114" s="662" t="s">
        <v>8742</v>
      </c>
      <c r="E114" s="662" t="s">
        <v>8743</v>
      </c>
      <c r="F114" s="665">
        <v>4</v>
      </c>
      <c r="G114" s="665">
        <v>336</v>
      </c>
      <c r="H114" s="665">
        <v>1</v>
      </c>
      <c r="I114" s="665">
        <v>84</v>
      </c>
      <c r="J114" s="665">
        <v>1</v>
      </c>
      <c r="K114" s="665">
        <v>84</v>
      </c>
      <c r="L114" s="665">
        <v>0.25</v>
      </c>
      <c r="M114" s="665">
        <v>84</v>
      </c>
      <c r="N114" s="665">
        <v>6</v>
      </c>
      <c r="O114" s="665">
        <v>504</v>
      </c>
      <c r="P114" s="678">
        <v>1.5</v>
      </c>
      <c r="Q114" s="666">
        <v>84</v>
      </c>
    </row>
    <row r="115" spans="1:17" ht="14.4" customHeight="1" x14ac:dyDescent="0.3">
      <c r="A115" s="661" t="s">
        <v>8606</v>
      </c>
      <c r="B115" s="662" t="s">
        <v>8607</v>
      </c>
      <c r="C115" s="662" t="s">
        <v>6968</v>
      </c>
      <c r="D115" s="662" t="s">
        <v>8744</v>
      </c>
      <c r="E115" s="662" t="s">
        <v>8745</v>
      </c>
      <c r="F115" s="665">
        <v>2</v>
      </c>
      <c r="G115" s="665">
        <v>156</v>
      </c>
      <c r="H115" s="665">
        <v>1</v>
      </c>
      <c r="I115" s="665">
        <v>78</v>
      </c>
      <c r="J115" s="665">
        <v>2</v>
      </c>
      <c r="K115" s="665">
        <v>156</v>
      </c>
      <c r="L115" s="665">
        <v>1</v>
      </c>
      <c r="M115" s="665">
        <v>78</v>
      </c>
      <c r="N115" s="665">
        <v>1</v>
      </c>
      <c r="O115" s="665">
        <v>78</v>
      </c>
      <c r="P115" s="678">
        <v>0.5</v>
      </c>
      <c r="Q115" s="666">
        <v>78</v>
      </c>
    </row>
    <row r="116" spans="1:17" ht="14.4" customHeight="1" x14ac:dyDescent="0.3">
      <c r="A116" s="661" t="s">
        <v>8606</v>
      </c>
      <c r="B116" s="662" t="s">
        <v>8607</v>
      </c>
      <c r="C116" s="662" t="s">
        <v>6968</v>
      </c>
      <c r="D116" s="662" t="s">
        <v>8746</v>
      </c>
      <c r="E116" s="662" t="s">
        <v>8747</v>
      </c>
      <c r="F116" s="665">
        <v>1</v>
      </c>
      <c r="G116" s="665">
        <v>298</v>
      </c>
      <c r="H116" s="665">
        <v>1</v>
      </c>
      <c r="I116" s="665">
        <v>298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8606</v>
      </c>
      <c r="B117" s="662" t="s">
        <v>8607</v>
      </c>
      <c r="C117" s="662" t="s">
        <v>6968</v>
      </c>
      <c r="D117" s="662" t="s">
        <v>8748</v>
      </c>
      <c r="E117" s="662" t="s">
        <v>8749</v>
      </c>
      <c r="F117" s="665">
        <v>1</v>
      </c>
      <c r="G117" s="665">
        <v>21</v>
      </c>
      <c r="H117" s="665">
        <v>1</v>
      </c>
      <c r="I117" s="665">
        <v>21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8606</v>
      </c>
      <c r="B118" s="662" t="s">
        <v>8607</v>
      </c>
      <c r="C118" s="662" t="s">
        <v>6968</v>
      </c>
      <c r="D118" s="662" t="s">
        <v>8750</v>
      </c>
      <c r="E118" s="662" t="s">
        <v>8751</v>
      </c>
      <c r="F118" s="665">
        <v>12</v>
      </c>
      <c r="G118" s="665">
        <v>264</v>
      </c>
      <c r="H118" s="665">
        <v>1</v>
      </c>
      <c r="I118" s="665">
        <v>22</v>
      </c>
      <c r="J118" s="665">
        <v>6</v>
      </c>
      <c r="K118" s="665">
        <v>132</v>
      </c>
      <c r="L118" s="665">
        <v>0.5</v>
      </c>
      <c r="M118" s="665">
        <v>22</v>
      </c>
      <c r="N118" s="665">
        <v>18</v>
      </c>
      <c r="O118" s="665">
        <v>396</v>
      </c>
      <c r="P118" s="678">
        <v>1.5</v>
      </c>
      <c r="Q118" s="666">
        <v>22</v>
      </c>
    </row>
    <row r="119" spans="1:17" ht="14.4" customHeight="1" x14ac:dyDescent="0.3">
      <c r="A119" s="661" t="s">
        <v>8606</v>
      </c>
      <c r="B119" s="662" t="s">
        <v>8607</v>
      </c>
      <c r="C119" s="662" t="s">
        <v>6968</v>
      </c>
      <c r="D119" s="662" t="s">
        <v>8752</v>
      </c>
      <c r="E119" s="662" t="s">
        <v>8753</v>
      </c>
      <c r="F119" s="665"/>
      <c r="G119" s="665"/>
      <c r="H119" s="665"/>
      <c r="I119" s="665"/>
      <c r="J119" s="665"/>
      <c r="K119" s="665"/>
      <c r="L119" s="665"/>
      <c r="M119" s="665"/>
      <c r="N119" s="665">
        <v>8</v>
      </c>
      <c r="O119" s="665">
        <v>3960</v>
      </c>
      <c r="P119" s="678"/>
      <c r="Q119" s="666">
        <v>495</v>
      </c>
    </row>
    <row r="120" spans="1:17" ht="14.4" customHeight="1" x14ac:dyDescent="0.3">
      <c r="A120" s="661" t="s">
        <v>8606</v>
      </c>
      <c r="B120" s="662" t="s">
        <v>8607</v>
      </c>
      <c r="C120" s="662" t="s">
        <v>6968</v>
      </c>
      <c r="D120" s="662" t="s">
        <v>8754</v>
      </c>
      <c r="E120" s="662" t="s">
        <v>8755</v>
      </c>
      <c r="F120" s="665"/>
      <c r="G120" s="665"/>
      <c r="H120" s="665"/>
      <c r="I120" s="665"/>
      <c r="J120" s="665">
        <v>2</v>
      </c>
      <c r="K120" s="665">
        <v>1140</v>
      </c>
      <c r="L120" s="665"/>
      <c r="M120" s="665">
        <v>570</v>
      </c>
      <c r="N120" s="665"/>
      <c r="O120" s="665"/>
      <c r="P120" s="678"/>
      <c r="Q120" s="666"/>
    </row>
    <row r="121" spans="1:17" ht="14.4" customHeight="1" x14ac:dyDescent="0.3">
      <c r="A121" s="661" t="s">
        <v>8606</v>
      </c>
      <c r="B121" s="662" t="s">
        <v>8607</v>
      </c>
      <c r="C121" s="662" t="s">
        <v>6968</v>
      </c>
      <c r="D121" s="662" t="s">
        <v>8756</v>
      </c>
      <c r="E121" s="662" t="s">
        <v>8757</v>
      </c>
      <c r="F121" s="665"/>
      <c r="G121" s="665"/>
      <c r="H121" s="665"/>
      <c r="I121" s="665"/>
      <c r="J121" s="665">
        <v>2</v>
      </c>
      <c r="K121" s="665">
        <v>2012</v>
      </c>
      <c r="L121" s="665"/>
      <c r="M121" s="665">
        <v>1006</v>
      </c>
      <c r="N121" s="665"/>
      <c r="O121" s="665"/>
      <c r="P121" s="678"/>
      <c r="Q121" s="666"/>
    </row>
    <row r="122" spans="1:17" ht="14.4" customHeight="1" x14ac:dyDescent="0.3">
      <c r="A122" s="661" t="s">
        <v>8606</v>
      </c>
      <c r="B122" s="662" t="s">
        <v>8607</v>
      </c>
      <c r="C122" s="662" t="s">
        <v>6968</v>
      </c>
      <c r="D122" s="662" t="s">
        <v>8758</v>
      </c>
      <c r="E122" s="662" t="s">
        <v>8759</v>
      </c>
      <c r="F122" s="665">
        <v>2</v>
      </c>
      <c r="G122" s="665">
        <v>332</v>
      </c>
      <c r="H122" s="665">
        <v>1</v>
      </c>
      <c r="I122" s="665">
        <v>166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8606</v>
      </c>
      <c r="B123" s="662" t="s">
        <v>8607</v>
      </c>
      <c r="C123" s="662" t="s">
        <v>6968</v>
      </c>
      <c r="D123" s="662" t="s">
        <v>8760</v>
      </c>
      <c r="E123" s="662" t="s">
        <v>8761</v>
      </c>
      <c r="F123" s="665">
        <v>6</v>
      </c>
      <c r="G123" s="665">
        <v>138</v>
      </c>
      <c r="H123" s="665">
        <v>1</v>
      </c>
      <c r="I123" s="665">
        <v>23</v>
      </c>
      <c r="J123" s="665">
        <v>1</v>
      </c>
      <c r="K123" s="665">
        <v>23</v>
      </c>
      <c r="L123" s="665">
        <v>0.16666666666666666</v>
      </c>
      <c r="M123" s="665">
        <v>23</v>
      </c>
      <c r="N123" s="665">
        <v>8</v>
      </c>
      <c r="O123" s="665">
        <v>184</v>
      </c>
      <c r="P123" s="678">
        <v>1.3333333333333333</v>
      </c>
      <c r="Q123" s="666">
        <v>23</v>
      </c>
    </row>
    <row r="124" spans="1:17" ht="14.4" customHeight="1" x14ac:dyDescent="0.3">
      <c r="A124" s="661" t="s">
        <v>8606</v>
      </c>
      <c r="B124" s="662" t="s">
        <v>8607</v>
      </c>
      <c r="C124" s="662" t="s">
        <v>6968</v>
      </c>
      <c r="D124" s="662" t="s">
        <v>8762</v>
      </c>
      <c r="E124" s="662" t="s">
        <v>8763</v>
      </c>
      <c r="F124" s="665">
        <v>2</v>
      </c>
      <c r="G124" s="665">
        <v>262</v>
      </c>
      <c r="H124" s="665">
        <v>1</v>
      </c>
      <c r="I124" s="665">
        <v>131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8606</v>
      </c>
      <c r="B125" s="662" t="s">
        <v>8607</v>
      </c>
      <c r="C125" s="662" t="s">
        <v>6968</v>
      </c>
      <c r="D125" s="662" t="s">
        <v>8764</v>
      </c>
      <c r="E125" s="662" t="s">
        <v>8765</v>
      </c>
      <c r="F125" s="665"/>
      <c r="G125" s="665"/>
      <c r="H125" s="665"/>
      <c r="I125" s="665"/>
      <c r="J125" s="665"/>
      <c r="K125" s="665"/>
      <c r="L125" s="665"/>
      <c r="M125" s="665"/>
      <c r="N125" s="665">
        <v>1</v>
      </c>
      <c r="O125" s="665">
        <v>650</v>
      </c>
      <c r="P125" s="678"/>
      <c r="Q125" s="666">
        <v>650</v>
      </c>
    </row>
    <row r="126" spans="1:17" ht="14.4" customHeight="1" x14ac:dyDescent="0.3">
      <c r="A126" s="661" t="s">
        <v>8606</v>
      </c>
      <c r="B126" s="662" t="s">
        <v>8607</v>
      </c>
      <c r="C126" s="662" t="s">
        <v>6968</v>
      </c>
      <c r="D126" s="662" t="s">
        <v>8766</v>
      </c>
      <c r="E126" s="662" t="s">
        <v>8767</v>
      </c>
      <c r="F126" s="665">
        <v>14</v>
      </c>
      <c r="G126" s="665">
        <v>4074</v>
      </c>
      <c r="H126" s="665">
        <v>1</v>
      </c>
      <c r="I126" s="665">
        <v>291</v>
      </c>
      <c r="J126" s="665">
        <v>12</v>
      </c>
      <c r="K126" s="665">
        <v>3500</v>
      </c>
      <c r="L126" s="665">
        <v>0.85910652920962194</v>
      </c>
      <c r="M126" s="665">
        <v>291.66666666666669</v>
      </c>
      <c r="N126" s="665">
        <v>14</v>
      </c>
      <c r="O126" s="665">
        <v>4102</v>
      </c>
      <c r="P126" s="678">
        <v>1.006872852233677</v>
      </c>
      <c r="Q126" s="666">
        <v>293</v>
      </c>
    </row>
    <row r="127" spans="1:17" ht="14.4" customHeight="1" x14ac:dyDescent="0.3">
      <c r="A127" s="661" t="s">
        <v>8606</v>
      </c>
      <c r="B127" s="662" t="s">
        <v>8607</v>
      </c>
      <c r="C127" s="662" t="s">
        <v>6968</v>
      </c>
      <c r="D127" s="662" t="s">
        <v>8768</v>
      </c>
      <c r="E127" s="662" t="s">
        <v>8769</v>
      </c>
      <c r="F127" s="665"/>
      <c r="G127" s="665"/>
      <c r="H127" s="665"/>
      <c r="I127" s="665"/>
      <c r="J127" s="665">
        <v>2</v>
      </c>
      <c r="K127" s="665">
        <v>740</v>
      </c>
      <c r="L127" s="665"/>
      <c r="M127" s="665">
        <v>370</v>
      </c>
      <c r="N127" s="665"/>
      <c r="O127" s="665"/>
      <c r="P127" s="678"/>
      <c r="Q127" s="666"/>
    </row>
    <row r="128" spans="1:17" ht="14.4" customHeight="1" x14ac:dyDescent="0.3">
      <c r="A128" s="661" t="s">
        <v>8606</v>
      </c>
      <c r="B128" s="662" t="s">
        <v>8607</v>
      </c>
      <c r="C128" s="662" t="s">
        <v>6968</v>
      </c>
      <c r="D128" s="662" t="s">
        <v>8770</v>
      </c>
      <c r="E128" s="662" t="s">
        <v>8771</v>
      </c>
      <c r="F128" s="665">
        <v>10</v>
      </c>
      <c r="G128" s="665">
        <v>450</v>
      </c>
      <c r="H128" s="665">
        <v>1</v>
      </c>
      <c r="I128" s="665">
        <v>45</v>
      </c>
      <c r="J128" s="665">
        <v>7</v>
      </c>
      <c r="K128" s="665">
        <v>315</v>
      </c>
      <c r="L128" s="665">
        <v>0.7</v>
      </c>
      <c r="M128" s="665">
        <v>45</v>
      </c>
      <c r="N128" s="665">
        <v>4</v>
      </c>
      <c r="O128" s="665">
        <v>180</v>
      </c>
      <c r="P128" s="678">
        <v>0.4</v>
      </c>
      <c r="Q128" s="666">
        <v>45</v>
      </c>
    </row>
    <row r="129" spans="1:17" ht="14.4" customHeight="1" x14ac:dyDescent="0.3">
      <c r="A129" s="661" t="s">
        <v>8606</v>
      </c>
      <c r="B129" s="662" t="s">
        <v>8607</v>
      </c>
      <c r="C129" s="662" t="s">
        <v>6968</v>
      </c>
      <c r="D129" s="662" t="s">
        <v>8772</v>
      </c>
      <c r="E129" s="662" t="s">
        <v>8773</v>
      </c>
      <c r="F129" s="665"/>
      <c r="G129" s="665"/>
      <c r="H129" s="665"/>
      <c r="I129" s="665"/>
      <c r="J129" s="665">
        <v>2</v>
      </c>
      <c r="K129" s="665">
        <v>92</v>
      </c>
      <c r="L129" s="665"/>
      <c r="M129" s="665">
        <v>46</v>
      </c>
      <c r="N129" s="665">
        <v>1</v>
      </c>
      <c r="O129" s="665">
        <v>46</v>
      </c>
      <c r="P129" s="678"/>
      <c r="Q129" s="666">
        <v>46</v>
      </c>
    </row>
    <row r="130" spans="1:17" ht="14.4" customHeight="1" x14ac:dyDescent="0.3">
      <c r="A130" s="661" t="s">
        <v>8606</v>
      </c>
      <c r="B130" s="662" t="s">
        <v>8607</v>
      </c>
      <c r="C130" s="662" t="s">
        <v>6968</v>
      </c>
      <c r="D130" s="662" t="s">
        <v>8774</v>
      </c>
      <c r="E130" s="662" t="s">
        <v>8775</v>
      </c>
      <c r="F130" s="665">
        <v>1</v>
      </c>
      <c r="G130" s="665">
        <v>308</v>
      </c>
      <c r="H130" s="665">
        <v>1</v>
      </c>
      <c r="I130" s="665">
        <v>308</v>
      </c>
      <c r="J130" s="665"/>
      <c r="K130" s="665"/>
      <c r="L130" s="665"/>
      <c r="M130" s="665"/>
      <c r="N130" s="665">
        <v>2</v>
      </c>
      <c r="O130" s="665">
        <v>618</v>
      </c>
      <c r="P130" s="678">
        <v>2.0064935064935066</v>
      </c>
      <c r="Q130" s="666">
        <v>309</v>
      </c>
    </row>
    <row r="131" spans="1:17" ht="14.4" customHeight="1" x14ac:dyDescent="0.3">
      <c r="A131" s="661" t="s">
        <v>8606</v>
      </c>
      <c r="B131" s="662" t="s">
        <v>8607</v>
      </c>
      <c r="C131" s="662" t="s">
        <v>6968</v>
      </c>
      <c r="D131" s="662" t="s">
        <v>8776</v>
      </c>
      <c r="E131" s="662" t="s">
        <v>8777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26</v>
      </c>
      <c r="P131" s="678"/>
      <c r="Q131" s="666">
        <v>26</v>
      </c>
    </row>
    <row r="132" spans="1:17" ht="14.4" customHeight="1" x14ac:dyDescent="0.3">
      <c r="A132" s="661" t="s">
        <v>8606</v>
      </c>
      <c r="B132" s="662" t="s">
        <v>8607</v>
      </c>
      <c r="C132" s="662" t="s">
        <v>6968</v>
      </c>
      <c r="D132" s="662" t="s">
        <v>8778</v>
      </c>
      <c r="E132" s="662" t="s">
        <v>8779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189</v>
      </c>
      <c r="P132" s="678"/>
      <c r="Q132" s="666">
        <v>189</v>
      </c>
    </row>
    <row r="133" spans="1:17" ht="14.4" customHeight="1" x14ac:dyDescent="0.3">
      <c r="A133" s="661" t="s">
        <v>8606</v>
      </c>
      <c r="B133" s="662" t="s">
        <v>8607</v>
      </c>
      <c r="C133" s="662" t="s">
        <v>6968</v>
      </c>
      <c r="D133" s="662" t="s">
        <v>8780</v>
      </c>
      <c r="E133" s="662" t="s">
        <v>8781</v>
      </c>
      <c r="F133" s="665"/>
      <c r="G133" s="665"/>
      <c r="H133" s="665"/>
      <c r="I133" s="665"/>
      <c r="J133" s="665"/>
      <c r="K133" s="665"/>
      <c r="L133" s="665"/>
      <c r="M133" s="665"/>
      <c r="N133" s="665">
        <v>34</v>
      </c>
      <c r="O133" s="665">
        <v>9282</v>
      </c>
      <c r="P133" s="678"/>
      <c r="Q133" s="666">
        <v>273</v>
      </c>
    </row>
    <row r="134" spans="1:17" ht="14.4" customHeight="1" x14ac:dyDescent="0.3">
      <c r="A134" s="661" t="s">
        <v>8606</v>
      </c>
      <c r="B134" s="662" t="s">
        <v>8782</v>
      </c>
      <c r="C134" s="662" t="s">
        <v>6968</v>
      </c>
      <c r="D134" s="662" t="s">
        <v>8783</v>
      </c>
      <c r="E134" s="662" t="s">
        <v>8784</v>
      </c>
      <c r="F134" s="665">
        <v>34</v>
      </c>
      <c r="G134" s="665">
        <v>35190</v>
      </c>
      <c r="H134" s="665">
        <v>1</v>
      </c>
      <c r="I134" s="665">
        <v>1035</v>
      </c>
      <c r="J134" s="665">
        <v>36</v>
      </c>
      <c r="K134" s="665">
        <v>37318</v>
      </c>
      <c r="L134" s="665">
        <v>1.0604717249218527</v>
      </c>
      <c r="M134" s="665">
        <v>1036.6111111111111</v>
      </c>
      <c r="N134" s="665">
        <v>76</v>
      </c>
      <c r="O134" s="665">
        <v>78812</v>
      </c>
      <c r="P134" s="678">
        <v>2.2396135265700483</v>
      </c>
      <c r="Q134" s="666">
        <v>1037</v>
      </c>
    </row>
    <row r="135" spans="1:17" ht="14.4" customHeight="1" x14ac:dyDescent="0.3">
      <c r="A135" s="661" t="s">
        <v>8785</v>
      </c>
      <c r="B135" s="662" t="s">
        <v>8786</v>
      </c>
      <c r="C135" s="662" t="s">
        <v>6942</v>
      </c>
      <c r="D135" s="662" t="s">
        <v>8787</v>
      </c>
      <c r="E135" s="662" t="s">
        <v>8788</v>
      </c>
      <c r="F135" s="665">
        <v>0.99</v>
      </c>
      <c r="G135" s="665">
        <v>2644.7400000000002</v>
      </c>
      <c r="H135" s="665">
        <v>1</v>
      </c>
      <c r="I135" s="665">
        <v>2671.4545454545455</v>
      </c>
      <c r="J135" s="665"/>
      <c r="K135" s="665"/>
      <c r="L135" s="665"/>
      <c r="M135" s="665"/>
      <c r="N135" s="665">
        <v>0.33</v>
      </c>
      <c r="O135" s="665">
        <v>843.25</v>
      </c>
      <c r="P135" s="678">
        <v>0.31884041531492696</v>
      </c>
      <c r="Q135" s="666">
        <v>2555.30303030303</v>
      </c>
    </row>
    <row r="136" spans="1:17" ht="14.4" customHeight="1" x14ac:dyDescent="0.3">
      <c r="A136" s="661" t="s">
        <v>8785</v>
      </c>
      <c r="B136" s="662" t="s">
        <v>8786</v>
      </c>
      <c r="C136" s="662" t="s">
        <v>6942</v>
      </c>
      <c r="D136" s="662" t="s">
        <v>8789</v>
      </c>
      <c r="E136" s="662" t="s">
        <v>8788</v>
      </c>
      <c r="F136" s="665">
        <v>0.2</v>
      </c>
      <c r="G136" s="665">
        <v>1335.72</v>
      </c>
      <c r="H136" s="665">
        <v>1</v>
      </c>
      <c r="I136" s="665">
        <v>6678.5999999999995</v>
      </c>
      <c r="J136" s="665"/>
      <c r="K136" s="665"/>
      <c r="L136" s="665"/>
      <c r="M136" s="665"/>
      <c r="N136" s="665">
        <v>0.2</v>
      </c>
      <c r="O136" s="665">
        <v>1277.6500000000001</v>
      </c>
      <c r="P136" s="678">
        <v>0.95652531967777688</v>
      </c>
      <c r="Q136" s="666">
        <v>6388.25</v>
      </c>
    </row>
    <row r="137" spans="1:17" ht="14.4" customHeight="1" x14ac:dyDescent="0.3">
      <c r="A137" s="661" t="s">
        <v>8785</v>
      </c>
      <c r="B137" s="662" t="s">
        <v>8786</v>
      </c>
      <c r="C137" s="662" t="s">
        <v>6942</v>
      </c>
      <c r="D137" s="662" t="s">
        <v>8790</v>
      </c>
      <c r="E137" s="662" t="s">
        <v>8527</v>
      </c>
      <c r="F137" s="665">
        <v>2.5</v>
      </c>
      <c r="G137" s="665">
        <v>2466.5500000000002</v>
      </c>
      <c r="H137" s="665">
        <v>1</v>
      </c>
      <c r="I137" s="665">
        <v>986.62000000000012</v>
      </c>
      <c r="J137" s="665"/>
      <c r="K137" s="665"/>
      <c r="L137" s="665"/>
      <c r="M137" s="665"/>
      <c r="N137" s="665">
        <v>0.6</v>
      </c>
      <c r="O137" s="665">
        <v>570.79999999999995</v>
      </c>
      <c r="P137" s="678">
        <v>0.23141635077334735</v>
      </c>
      <c r="Q137" s="666">
        <v>951.33333333333326</v>
      </c>
    </row>
    <row r="138" spans="1:17" ht="14.4" customHeight="1" x14ac:dyDescent="0.3">
      <c r="A138" s="661" t="s">
        <v>8785</v>
      </c>
      <c r="B138" s="662" t="s">
        <v>8786</v>
      </c>
      <c r="C138" s="662" t="s">
        <v>6942</v>
      </c>
      <c r="D138" s="662" t="s">
        <v>8791</v>
      </c>
      <c r="E138" s="662" t="s">
        <v>8792</v>
      </c>
      <c r="F138" s="665"/>
      <c r="G138" s="665"/>
      <c r="H138" s="665"/>
      <c r="I138" s="665"/>
      <c r="J138" s="665">
        <v>0.37</v>
      </c>
      <c r="K138" s="665">
        <v>3824.83</v>
      </c>
      <c r="L138" s="665"/>
      <c r="M138" s="665">
        <v>10337.378378378378</v>
      </c>
      <c r="N138" s="665">
        <v>0.2</v>
      </c>
      <c r="O138" s="665">
        <v>1977.58</v>
      </c>
      <c r="P138" s="678"/>
      <c r="Q138" s="666">
        <v>9887.9</v>
      </c>
    </row>
    <row r="139" spans="1:17" ht="14.4" customHeight="1" x14ac:dyDescent="0.3">
      <c r="A139" s="661" t="s">
        <v>8785</v>
      </c>
      <c r="B139" s="662" t="s">
        <v>8786</v>
      </c>
      <c r="C139" s="662" t="s">
        <v>6942</v>
      </c>
      <c r="D139" s="662" t="s">
        <v>8793</v>
      </c>
      <c r="E139" s="662" t="s">
        <v>8792</v>
      </c>
      <c r="F139" s="665">
        <v>0.05</v>
      </c>
      <c r="G139" s="665">
        <v>322.49</v>
      </c>
      <c r="H139" s="665">
        <v>1</v>
      </c>
      <c r="I139" s="665">
        <v>6449.8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8785</v>
      </c>
      <c r="B140" s="662" t="s">
        <v>8786</v>
      </c>
      <c r="C140" s="662" t="s">
        <v>6942</v>
      </c>
      <c r="D140" s="662" t="s">
        <v>8794</v>
      </c>
      <c r="E140" s="662" t="s">
        <v>8795</v>
      </c>
      <c r="F140" s="665">
        <v>1</v>
      </c>
      <c r="G140" s="665">
        <v>975.22</v>
      </c>
      <c r="H140" s="665">
        <v>1</v>
      </c>
      <c r="I140" s="665">
        <v>975.22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8785</v>
      </c>
      <c r="B141" s="662" t="s">
        <v>8786</v>
      </c>
      <c r="C141" s="662" t="s">
        <v>6942</v>
      </c>
      <c r="D141" s="662" t="s">
        <v>7570</v>
      </c>
      <c r="E141" s="662" t="s">
        <v>8529</v>
      </c>
      <c r="F141" s="665">
        <v>0.56000000000000005</v>
      </c>
      <c r="G141" s="665">
        <v>6109.42</v>
      </c>
      <c r="H141" s="665">
        <v>1</v>
      </c>
      <c r="I141" s="665">
        <v>10909.678571428571</v>
      </c>
      <c r="J141" s="665">
        <v>0.17</v>
      </c>
      <c r="K141" s="665">
        <v>1856.67</v>
      </c>
      <c r="L141" s="665">
        <v>0.30390282547279446</v>
      </c>
      <c r="M141" s="665">
        <v>10921.588235294117</v>
      </c>
      <c r="N141" s="665"/>
      <c r="O141" s="665"/>
      <c r="P141" s="678"/>
      <c r="Q141" s="666"/>
    </row>
    <row r="142" spans="1:17" ht="14.4" customHeight="1" x14ac:dyDescent="0.3">
      <c r="A142" s="661" t="s">
        <v>8785</v>
      </c>
      <c r="B142" s="662" t="s">
        <v>8786</v>
      </c>
      <c r="C142" s="662" t="s">
        <v>6942</v>
      </c>
      <c r="D142" s="662" t="s">
        <v>8796</v>
      </c>
      <c r="E142" s="662" t="s">
        <v>8797</v>
      </c>
      <c r="F142" s="665">
        <v>0.1</v>
      </c>
      <c r="G142" s="665">
        <v>193.91</v>
      </c>
      <c r="H142" s="665">
        <v>1</v>
      </c>
      <c r="I142" s="665">
        <v>1939.1</v>
      </c>
      <c r="J142" s="665">
        <v>0.1</v>
      </c>
      <c r="K142" s="665">
        <v>195.61</v>
      </c>
      <c r="L142" s="665">
        <v>1.0087669537414266</v>
      </c>
      <c r="M142" s="665">
        <v>1956.1000000000001</v>
      </c>
      <c r="N142" s="665"/>
      <c r="O142" s="665"/>
      <c r="P142" s="678"/>
      <c r="Q142" s="666"/>
    </row>
    <row r="143" spans="1:17" ht="14.4" customHeight="1" x14ac:dyDescent="0.3">
      <c r="A143" s="661" t="s">
        <v>8785</v>
      </c>
      <c r="B143" s="662" t="s">
        <v>8786</v>
      </c>
      <c r="C143" s="662" t="s">
        <v>6942</v>
      </c>
      <c r="D143" s="662" t="s">
        <v>8528</v>
      </c>
      <c r="E143" s="662" t="s">
        <v>8529</v>
      </c>
      <c r="F143" s="665"/>
      <c r="G143" s="665"/>
      <c r="H143" s="665"/>
      <c r="I143" s="665"/>
      <c r="J143" s="665">
        <v>0.55000000000000004</v>
      </c>
      <c r="K143" s="665">
        <v>1201.3699999999999</v>
      </c>
      <c r="L143" s="665"/>
      <c r="M143" s="665">
        <v>2184.3090909090906</v>
      </c>
      <c r="N143" s="665">
        <v>0.5</v>
      </c>
      <c r="O143" s="665">
        <v>885.4</v>
      </c>
      <c r="P143" s="678"/>
      <c r="Q143" s="666">
        <v>1770.8</v>
      </c>
    </row>
    <row r="144" spans="1:17" ht="14.4" customHeight="1" x14ac:dyDescent="0.3">
      <c r="A144" s="661" t="s">
        <v>8785</v>
      </c>
      <c r="B144" s="662" t="s">
        <v>8786</v>
      </c>
      <c r="C144" s="662" t="s">
        <v>6942</v>
      </c>
      <c r="D144" s="662" t="s">
        <v>8798</v>
      </c>
      <c r="E144" s="662" t="s">
        <v>8799</v>
      </c>
      <c r="F144" s="665">
        <v>0.15</v>
      </c>
      <c r="G144" s="665">
        <v>56.4</v>
      </c>
      <c r="H144" s="665">
        <v>1</v>
      </c>
      <c r="I144" s="665">
        <v>376</v>
      </c>
      <c r="J144" s="665">
        <v>0.15</v>
      </c>
      <c r="K144" s="665">
        <v>56.9</v>
      </c>
      <c r="L144" s="665">
        <v>1.0088652482269505</v>
      </c>
      <c r="M144" s="665">
        <v>379.33333333333331</v>
      </c>
      <c r="N144" s="665">
        <v>0.08</v>
      </c>
      <c r="O144" s="665">
        <v>41.41</v>
      </c>
      <c r="P144" s="678">
        <v>0.7342198581560283</v>
      </c>
      <c r="Q144" s="666">
        <v>517.625</v>
      </c>
    </row>
    <row r="145" spans="1:17" ht="14.4" customHeight="1" x14ac:dyDescent="0.3">
      <c r="A145" s="661" t="s">
        <v>8785</v>
      </c>
      <c r="B145" s="662" t="s">
        <v>8786</v>
      </c>
      <c r="C145" s="662" t="s">
        <v>6942</v>
      </c>
      <c r="D145" s="662" t="s">
        <v>8800</v>
      </c>
      <c r="E145" s="662" t="s">
        <v>8529</v>
      </c>
      <c r="F145" s="665"/>
      <c r="G145" s="665"/>
      <c r="H145" s="665"/>
      <c r="I145" s="665"/>
      <c r="J145" s="665"/>
      <c r="K145" s="665"/>
      <c r="L145" s="665"/>
      <c r="M145" s="665"/>
      <c r="N145" s="665">
        <v>0.04</v>
      </c>
      <c r="O145" s="665">
        <v>1629.14</v>
      </c>
      <c r="P145" s="678"/>
      <c r="Q145" s="666">
        <v>40728.5</v>
      </c>
    </row>
    <row r="146" spans="1:17" ht="14.4" customHeight="1" x14ac:dyDescent="0.3">
      <c r="A146" s="661" t="s">
        <v>8785</v>
      </c>
      <c r="B146" s="662" t="s">
        <v>8786</v>
      </c>
      <c r="C146" s="662" t="s">
        <v>6953</v>
      </c>
      <c r="D146" s="662" t="s">
        <v>8801</v>
      </c>
      <c r="E146" s="662" t="s">
        <v>8802</v>
      </c>
      <c r="F146" s="665">
        <v>1</v>
      </c>
      <c r="G146" s="665">
        <v>893.9</v>
      </c>
      <c r="H146" s="665">
        <v>1</v>
      </c>
      <c r="I146" s="665">
        <v>893.9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8785</v>
      </c>
      <c r="B147" s="662" t="s">
        <v>8786</v>
      </c>
      <c r="C147" s="662" t="s">
        <v>6968</v>
      </c>
      <c r="D147" s="662" t="s">
        <v>8803</v>
      </c>
      <c r="E147" s="662" t="s">
        <v>8804</v>
      </c>
      <c r="F147" s="665">
        <v>7</v>
      </c>
      <c r="G147" s="665">
        <v>1435</v>
      </c>
      <c r="H147" s="665">
        <v>1</v>
      </c>
      <c r="I147" s="665">
        <v>205</v>
      </c>
      <c r="J147" s="665">
        <v>4</v>
      </c>
      <c r="K147" s="665">
        <v>824</v>
      </c>
      <c r="L147" s="665">
        <v>0.57421602787456449</v>
      </c>
      <c r="M147" s="665">
        <v>206</v>
      </c>
      <c r="N147" s="665">
        <v>2</v>
      </c>
      <c r="O147" s="665">
        <v>414</v>
      </c>
      <c r="P147" s="678">
        <v>0.28850174216027874</v>
      </c>
      <c r="Q147" s="666">
        <v>207</v>
      </c>
    </row>
    <row r="148" spans="1:17" ht="14.4" customHeight="1" x14ac:dyDescent="0.3">
      <c r="A148" s="661" t="s">
        <v>8785</v>
      </c>
      <c r="B148" s="662" t="s">
        <v>8786</v>
      </c>
      <c r="C148" s="662" t="s">
        <v>6968</v>
      </c>
      <c r="D148" s="662" t="s">
        <v>8805</v>
      </c>
      <c r="E148" s="662" t="s">
        <v>8806</v>
      </c>
      <c r="F148" s="665">
        <v>11</v>
      </c>
      <c r="G148" s="665">
        <v>1650</v>
      </c>
      <c r="H148" s="665">
        <v>1</v>
      </c>
      <c r="I148" s="665">
        <v>150</v>
      </c>
      <c r="J148" s="665">
        <v>6</v>
      </c>
      <c r="K148" s="665">
        <v>904</v>
      </c>
      <c r="L148" s="665">
        <v>0.54787878787878785</v>
      </c>
      <c r="M148" s="665">
        <v>150.66666666666666</v>
      </c>
      <c r="N148" s="665">
        <v>3</v>
      </c>
      <c r="O148" s="665">
        <v>453</v>
      </c>
      <c r="P148" s="678">
        <v>0.27454545454545454</v>
      </c>
      <c r="Q148" s="666">
        <v>151</v>
      </c>
    </row>
    <row r="149" spans="1:17" ht="14.4" customHeight="1" x14ac:dyDescent="0.3">
      <c r="A149" s="661" t="s">
        <v>8785</v>
      </c>
      <c r="B149" s="662" t="s">
        <v>8786</v>
      </c>
      <c r="C149" s="662" t="s">
        <v>6968</v>
      </c>
      <c r="D149" s="662" t="s">
        <v>8807</v>
      </c>
      <c r="E149" s="662" t="s">
        <v>8808</v>
      </c>
      <c r="F149" s="665">
        <v>8</v>
      </c>
      <c r="G149" s="665">
        <v>1456</v>
      </c>
      <c r="H149" s="665">
        <v>1</v>
      </c>
      <c r="I149" s="665">
        <v>182</v>
      </c>
      <c r="J149" s="665">
        <v>14</v>
      </c>
      <c r="K149" s="665">
        <v>2560</v>
      </c>
      <c r="L149" s="665">
        <v>1.7582417582417582</v>
      </c>
      <c r="M149" s="665">
        <v>182.85714285714286</v>
      </c>
      <c r="N149" s="665">
        <v>11</v>
      </c>
      <c r="O149" s="665">
        <v>2013</v>
      </c>
      <c r="P149" s="678">
        <v>1.382554945054945</v>
      </c>
      <c r="Q149" s="666">
        <v>183</v>
      </c>
    </row>
    <row r="150" spans="1:17" ht="14.4" customHeight="1" x14ac:dyDescent="0.3">
      <c r="A150" s="661" t="s">
        <v>8785</v>
      </c>
      <c r="B150" s="662" t="s">
        <v>8786</v>
      </c>
      <c r="C150" s="662" t="s">
        <v>6968</v>
      </c>
      <c r="D150" s="662" t="s">
        <v>8809</v>
      </c>
      <c r="E150" s="662" t="s">
        <v>8810</v>
      </c>
      <c r="F150" s="665">
        <v>639</v>
      </c>
      <c r="G150" s="665">
        <v>79236</v>
      </c>
      <c r="H150" s="665">
        <v>1</v>
      </c>
      <c r="I150" s="665">
        <v>124</v>
      </c>
      <c r="J150" s="665">
        <v>625</v>
      </c>
      <c r="K150" s="665">
        <v>77959</v>
      </c>
      <c r="L150" s="665">
        <v>0.98388358826795896</v>
      </c>
      <c r="M150" s="665">
        <v>124.73439999999999</v>
      </c>
      <c r="N150" s="665">
        <v>703</v>
      </c>
      <c r="O150" s="665">
        <v>87875</v>
      </c>
      <c r="P150" s="678">
        <v>1.1090287243172297</v>
      </c>
      <c r="Q150" s="666">
        <v>125</v>
      </c>
    </row>
    <row r="151" spans="1:17" ht="14.4" customHeight="1" x14ac:dyDescent="0.3">
      <c r="A151" s="661" t="s">
        <v>8785</v>
      </c>
      <c r="B151" s="662" t="s">
        <v>8786</v>
      </c>
      <c r="C151" s="662" t="s">
        <v>6968</v>
      </c>
      <c r="D151" s="662" t="s">
        <v>8811</v>
      </c>
      <c r="E151" s="662" t="s">
        <v>8812</v>
      </c>
      <c r="F151" s="665">
        <v>812</v>
      </c>
      <c r="G151" s="665">
        <v>176204</v>
      </c>
      <c r="H151" s="665">
        <v>1</v>
      </c>
      <c r="I151" s="665">
        <v>217</v>
      </c>
      <c r="J151" s="665">
        <v>861</v>
      </c>
      <c r="K151" s="665">
        <v>187390</v>
      </c>
      <c r="L151" s="665">
        <v>1.063483235340855</v>
      </c>
      <c r="M151" s="665">
        <v>217.64227642276424</v>
      </c>
      <c r="N151" s="665">
        <v>875</v>
      </c>
      <c r="O151" s="665">
        <v>191625</v>
      </c>
      <c r="P151" s="678">
        <v>1.0875178770061973</v>
      </c>
      <c r="Q151" s="666">
        <v>219</v>
      </c>
    </row>
    <row r="152" spans="1:17" ht="14.4" customHeight="1" x14ac:dyDescent="0.3">
      <c r="A152" s="661" t="s">
        <v>8785</v>
      </c>
      <c r="B152" s="662" t="s">
        <v>8786</v>
      </c>
      <c r="C152" s="662" t="s">
        <v>6968</v>
      </c>
      <c r="D152" s="662" t="s">
        <v>8813</v>
      </c>
      <c r="E152" s="662" t="s">
        <v>8814</v>
      </c>
      <c r="F152" s="665">
        <v>5</v>
      </c>
      <c r="G152" s="665">
        <v>1085</v>
      </c>
      <c r="H152" s="665">
        <v>1</v>
      </c>
      <c r="I152" s="665">
        <v>217</v>
      </c>
      <c r="J152" s="665">
        <v>1</v>
      </c>
      <c r="K152" s="665">
        <v>218</v>
      </c>
      <c r="L152" s="665">
        <v>0.20092165898617512</v>
      </c>
      <c r="M152" s="665">
        <v>218</v>
      </c>
      <c r="N152" s="665">
        <v>1</v>
      </c>
      <c r="O152" s="665">
        <v>219</v>
      </c>
      <c r="P152" s="678">
        <v>0.20184331797235022</v>
      </c>
      <c r="Q152" s="666">
        <v>219</v>
      </c>
    </row>
    <row r="153" spans="1:17" ht="14.4" customHeight="1" x14ac:dyDescent="0.3">
      <c r="A153" s="661" t="s">
        <v>8785</v>
      </c>
      <c r="B153" s="662" t="s">
        <v>8786</v>
      </c>
      <c r="C153" s="662" t="s">
        <v>6968</v>
      </c>
      <c r="D153" s="662" t="s">
        <v>8815</v>
      </c>
      <c r="E153" s="662" t="s">
        <v>8816</v>
      </c>
      <c r="F153" s="665"/>
      <c r="G153" s="665"/>
      <c r="H153" s="665"/>
      <c r="I153" s="665"/>
      <c r="J153" s="665">
        <v>1</v>
      </c>
      <c r="K153" s="665">
        <v>346</v>
      </c>
      <c r="L153" s="665"/>
      <c r="M153" s="665">
        <v>346</v>
      </c>
      <c r="N153" s="665"/>
      <c r="O153" s="665"/>
      <c r="P153" s="678"/>
      <c r="Q153" s="666"/>
    </row>
    <row r="154" spans="1:17" ht="14.4" customHeight="1" x14ac:dyDescent="0.3">
      <c r="A154" s="661" t="s">
        <v>8785</v>
      </c>
      <c r="B154" s="662" t="s">
        <v>8786</v>
      </c>
      <c r="C154" s="662" t="s">
        <v>6968</v>
      </c>
      <c r="D154" s="662" t="s">
        <v>8817</v>
      </c>
      <c r="E154" s="662" t="s">
        <v>8818</v>
      </c>
      <c r="F154" s="665">
        <v>8</v>
      </c>
      <c r="G154" s="665">
        <v>1752</v>
      </c>
      <c r="H154" s="665">
        <v>1</v>
      </c>
      <c r="I154" s="665">
        <v>219</v>
      </c>
      <c r="J154" s="665">
        <v>7</v>
      </c>
      <c r="K154" s="665">
        <v>1535</v>
      </c>
      <c r="L154" s="665">
        <v>0.87614155251141557</v>
      </c>
      <c r="M154" s="665">
        <v>219.28571428571428</v>
      </c>
      <c r="N154" s="665">
        <v>6</v>
      </c>
      <c r="O154" s="665">
        <v>1326</v>
      </c>
      <c r="P154" s="678">
        <v>0.75684931506849318</v>
      </c>
      <c r="Q154" s="666">
        <v>221</v>
      </c>
    </row>
    <row r="155" spans="1:17" ht="14.4" customHeight="1" x14ac:dyDescent="0.3">
      <c r="A155" s="661" t="s">
        <v>8785</v>
      </c>
      <c r="B155" s="662" t="s">
        <v>8786</v>
      </c>
      <c r="C155" s="662" t="s">
        <v>6968</v>
      </c>
      <c r="D155" s="662" t="s">
        <v>8819</v>
      </c>
      <c r="E155" s="662" t="s">
        <v>8820</v>
      </c>
      <c r="F155" s="665">
        <v>1</v>
      </c>
      <c r="G155" s="665">
        <v>609</v>
      </c>
      <c r="H155" s="665">
        <v>1</v>
      </c>
      <c r="I155" s="665">
        <v>609</v>
      </c>
      <c r="J155" s="665">
        <v>1</v>
      </c>
      <c r="K155" s="665">
        <v>609</v>
      </c>
      <c r="L155" s="665">
        <v>1</v>
      </c>
      <c r="M155" s="665">
        <v>609</v>
      </c>
      <c r="N155" s="665">
        <v>1</v>
      </c>
      <c r="O155" s="665">
        <v>613</v>
      </c>
      <c r="P155" s="678">
        <v>1.006568144499179</v>
      </c>
      <c r="Q155" s="666">
        <v>613</v>
      </c>
    </row>
    <row r="156" spans="1:17" ht="14.4" customHeight="1" x14ac:dyDescent="0.3">
      <c r="A156" s="661" t="s">
        <v>8785</v>
      </c>
      <c r="B156" s="662" t="s">
        <v>8786</v>
      </c>
      <c r="C156" s="662" t="s">
        <v>6968</v>
      </c>
      <c r="D156" s="662" t="s">
        <v>8821</v>
      </c>
      <c r="E156" s="662" t="s">
        <v>8822</v>
      </c>
      <c r="F156" s="665">
        <v>2</v>
      </c>
      <c r="G156" s="665">
        <v>652</v>
      </c>
      <c r="H156" s="665">
        <v>1</v>
      </c>
      <c r="I156" s="665">
        <v>326</v>
      </c>
      <c r="J156" s="665"/>
      <c r="K156" s="665"/>
      <c r="L156" s="665"/>
      <c r="M156" s="665"/>
      <c r="N156" s="665">
        <v>2</v>
      </c>
      <c r="O156" s="665">
        <v>660</v>
      </c>
      <c r="P156" s="678">
        <v>1.0122699386503067</v>
      </c>
      <c r="Q156" s="666">
        <v>330</v>
      </c>
    </row>
    <row r="157" spans="1:17" ht="14.4" customHeight="1" x14ac:dyDescent="0.3">
      <c r="A157" s="661" t="s">
        <v>8785</v>
      </c>
      <c r="B157" s="662" t="s">
        <v>8786</v>
      </c>
      <c r="C157" s="662" t="s">
        <v>6968</v>
      </c>
      <c r="D157" s="662" t="s">
        <v>8823</v>
      </c>
      <c r="E157" s="662" t="s">
        <v>8824</v>
      </c>
      <c r="F157" s="665"/>
      <c r="G157" s="665"/>
      <c r="H157" s="665"/>
      <c r="I157" s="665"/>
      <c r="J157" s="665">
        <v>3</v>
      </c>
      <c r="K157" s="665">
        <v>11451</v>
      </c>
      <c r="L157" s="665"/>
      <c r="M157" s="665">
        <v>3817</v>
      </c>
      <c r="N157" s="665">
        <v>1</v>
      </c>
      <c r="O157" s="665">
        <v>3824</v>
      </c>
      <c r="P157" s="678"/>
      <c r="Q157" s="666">
        <v>3824</v>
      </c>
    </row>
    <row r="158" spans="1:17" ht="14.4" customHeight="1" x14ac:dyDescent="0.3">
      <c r="A158" s="661" t="s">
        <v>8785</v>
      </c>
      <c r="B158" s="662" t="s">
        <v>8786</v>
      </c>
      <c r="C158" s="662" t="s">
        <v>6968</v>
      </c>
      <c r="D158" s="662" t="s">
        <v>8825</v>
      </c>
      <c r="E158" s="662" t="s">
        <v>8826</v>
      </c>
      <c r="F158" s="665">
        <v>2</v>
      </c>
      <c r="G158" s="665">
        <v>2554</v>
      </c>
      <c r="H158" s="665">
        <v>1</v>
      </c>
      <c r="I158" s="665">
        <v>1277</v>
      </c>
      <c r="J158" s="665">
        <v>1</v>
      </c>
      <c r="K158" s="665">
        <v>1277</v>
      </c>
      <c r="L158" s="665">
        <v>0.5</v>
      </c>
      <c r="M158" s="665">
        <v>1277</v>
      </c>
      <c r="N158" s="665">
        <v>1</v>
      </c>
      <c r="O158" s="665">
        <v>1281</v>
      </c>
      <c r="P158" s="678">
        <v>0.50156617071260767</v>
      </c>
      <c r="Q158" s="666">
        <v>1281</v>
      </c>
    </row>
    <row r="159" spans="1:17" ht="14.4" customHeight="1" x14ac:dyDescent="0.3">
      <c r="A159" s="661" t="s">
        <v>8785</v>
      </c>
      <c r="B159" s="662" t="s">
        <v>8786</v>
      </c>
      <c r="C159" s="662" t="s">
        <v>6968</v>
      </c>
      <c r="D159" s="662" t="s">
        <v>8827</v>
      </c>
      <c r="E159" s="662" t="s">
        <v>8828</v>
      </c>
      <c r="F159" s="665">
        <v>2</v>
      </c>
      <c r="G159" s="665">
        <v>2328</v>
      </c>
      <c r="H159" s="665">
        <v>1</v>
      </c>
      <c r="I159" s="665">
        <v>1164</v>
      </c>
      <c r="J159" s="665">
        <v>1</v>
      </c>
      <c r="K159" s="665">
        <v>1164</v>
      </c>
      <c r="L159" s="665">
        <v>0.5</v>
      </c>
      <c r="M159" s="665">
        <v>1164</v>
      </c>
      <c r="N159" s="665"/>
      <c r="O159" s="665"/>
      <c r="P159" s="678"/>
      <c r="Q159" s="666"/>
    </row>
    <row r="160" spans="1:17" ht="14.4" customHeight="1" x14ac:dyDescent="0.3">
      <c r="A160" s="661" t="s">
        <v>8785</v>
      </c>
      <c r="B160" s="662" t="s">
        <v>8786</v>
      </c>
      <c r="C160" s="662" t="s">
        <v>6968</v>
      </c>
      <c r="D160" s="662" t="s">
        <v>8829</v>
      </c>
      <c r="E160" s="662" t="s">
        <v>8830</v>
      </c>
      <c r="F160" s="665">
        <v>8</v>
      </c>
      <c r="G160" s="665">
        <v>40544</v>
      </c>
      <c r="H160" s="665">
        <v>1</v>
      </c>
      <c r="I160" s="665">
        <v>5068</v>
      </c>
      <c r="J160" s="665"/>
      <c r="K160" s="665"/>
      <c r="L160" s="665"/>
      <c r="M160" s="665"/>
      <c r="N160" s="665">
        <v>5</v>
      </c>
      <c r="O160" s="665">
        <v>25380</v>
      </c>
      <c r="P160" s="678">
        <v>0.62598658247829519</v>
      </c>
      <c r="Q160" s="666">
        <v>5076</v>
      </c>
    </row>
    <row r="161" spans="1:17" ht="14.4" customHeight="1" x14ac:dyDescent="0.3">
      <c r="A161" s="661" t="s">
        <v>8785</v>
      </c>
      <c r="B161" s="662" t="s">
        <v>8786</v>
      </c>
      <c r="C161" s="662" t="s">
        <v>6968</v>
      </c>
      <c r="D161" s="662" t="s">
        <v>8831</v>
      </c>
      <c r="E161" s="662" t="s">
        <v>8832</v>
      </c>
      <c r="F161" s="665">
        <v>157</v>
      </c>
      <c r="G161" s="665">
        <v>27161</v>
      </c>
      <c r="H161" s="665">
        <v>1</v>
      </c>
      <c r="I161" s="665">
        <v>173</v>
      </c>
      <c r="J161" s="665">
        <v>149</v>
      </c>
      <c r="K161" s="665">
        <v>25887</v>
      </c>
      <c r="L161" s="665">
        <v>0.95309451051139504</v>
      </c>
      <c r="M161" s="665">
        <v>173.73825503355704</v>
      </c>
      <c r="N161" s="665">
        <v>160</v>
      </c>
      <c r="O161" s="665">
        <v>28000</v>
      </c>
      <c r="P161" s="678">
        <v>1.0308898788704393</v>
      </c>
      <c r="Q161" s="666">
        <v>175</v>
      </c>
    </row>
    <row r="162" spans="1:17" ht="14.4" customHeight="1" x14ac:dyDescent="0.3">
      <c r="A162" s="661" t="s">
        <v>8785</v>
      </c>
      <c r="B162" s="662" t="s">
        <v>8786</v>
      </c>
      <c r="C162" s="662" t="s">
        <v>6968</v>
      </c>
      <c r="D162" s="662" t="s">
        <v>8833</v>
      </c>
      <c r="E162" s="662" t="s">
        <v>8834</v>
      </c>
      <c r="F162" s="665">
        <v>22</v>
      </c>
      <c r="G162" s="665">
        <v>43912</v>
      </c>
      <c r="H162" s="665">
        <v>1</v>
      </c>
      <c r="I162" s="665">
        <v>1996</v>
      </c>
      <c r="J162" s="665">
        <v>21</v>
      </c>
      <c r="K162" s="665">
        <v>41958</v>
      </c>
      <c r="L162" s="665">
        <v>0.95550191291674258</v>
      </c>
      <c r="M162" s="665">
        <v>1998</v>
      </c>
      <c r="N162" s="665">
        <v>23</v>
      </c>
      <c r="O162" s="665">
        <v>46023</v>
      </c>
      <c r="P162" s="678">
        <v>1.0480734195664054</v>
      </c>
      <c r="Q162" s="666">
        <v>2001</v>
      </c>
    </row>
    <row r="163" spans="1:17" ht="14.4" customHeight="1" x14ac:dyDescent="0.3">
      <c r="A163" s="661" t="s">
        <v>8785</v>
      </c>
      <c r="B163" s="662" t="s">
        <v>8786</v>
      </c>
      <c r="C163" s="662" t="s">
        <v>6968</v>
      </c>
      <c r="D163" s="662" t="s">
        <v>8835</v>
      </c>
      <c r="E163" s="662" t="s">
        <v>8836</v>
      </c>
      <c r="F163" s="665">
        <v>3</v>
      </c>
      <c r="G163" s="665">
        <v>8076</v>
      </c>
      <c r="H163" s="665">
        <v>1</v>
      </c>
      <c r="I163" s="665">
        <v>2692</v>
      </c>
      <c r="J163" s="665"/>
      <c r="K163" s="665"/>
      <c r="L163" s="665"/>
      <c r="M163" s="665"/>
      <c r="N163" s="665">
        <v>2</v>
      </c>
      <c r="O163" s="665">
        <v>5392</v>
      </c>
      <c r="P163" s="678">
        <v>0.66765725606736004</v>
      </c>
      <c r="Q163" s="666">
        <v>2696</v>
      </c>
    </row>
    <row r="164" spans="1:17" ht="14.4" customHeight="1" x14ac:dyDescent="0.3">
      <c r="A164" s="661" t="s">
        <v>8785</v>
      </c>
      <c r="B164" s="662" t="s">
        <v>8786</v>
      </c>
      <c r="C164" s="662" t="s">
        <v>6968</v>
      </c>
      <c r="D164" s="662" t="s">
        <v>8837</v>
      </c>
      <c r="E164" s="662" t="s">
        <v>8838</v>
      </c>
      <c r="F164" s="665">
        <v>1</v>
      </c>
      <c r="G164" s="665">
        <v>5180</v>
      </c>
      <c r="H164" s="665">
        <v>1</v>
      </c>
      <c r="I164" s="665">
        <v>5180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8785</v>
      </c>
      <c r="B165" s="662" t="s">
        <v>8786</v>
      </c>
      <c r="C165" s="662" t="s">
        <v>6968</v>
      </c>
      <c r="D165" s="662" t="s">
        <v>8839</v>
      </c>
      <c r="E165" s="662" t="s">
        <v>8840</v>
      </c>
      <c r="F165" s="665"/>
      <c r="G165" s="665"/>
      <c r="H165" s="665"/>
      <c r="I165" s="665"/>
      <c r="J165" s="665">
        <v>1</v>
      </c>
      <c r="K165" s="665">
        <v>658</v>
      </c>
      <c r="L165" s="665"/>
      <c r="M165" s="665">
        <v>658</v>
      </c>
      <c r="N165" s="665">
        <v>1</v>
      </c>
      <c r="O165" s="665">
        <v>662</v>
      </c>
      <c r="P165" s="678"/>
      <c r="Q165" s="666">
        <v>662</v>
      </c>
    </row>
    <row r="166" spans="1:17" ht="14.4" customHeight="1" x14ac:dyDescent="0.3">
      <c r="A166" s="661" t="s">
        <v>8785</v>
      </c>
      <c r="B166" s="662" t="s">
        <v>8786</v>
      </c>
      <c r="C166" s="662" t="s">
        <v>6968</v>
      </c>
      <c r="D166" s="662" t="s">
        <v>8841</v>
      </c>
      <c r="E166" s="662" t="s">
        <v>8842</v>
      </c>
      <c r="F166" s="665">
        <v>281</v>
      </c>
      <c r="G166" s="665">
        <v>42150</v>
      </c>
      <c r="H166" s="665">
        <v>1</v>
      </c>
      <c r="I166" s="665">
        <v>150</v>
      </c>
      <c r="J166" s="665">
        <v>189</v>
      </c>
      <c r="K166" s="665">
        <v>28456</v>
      </c>
      <c r="L166" s="665">
        <v>0.67511269276393826</v>
      </c>
      <c r="M166" s="665">
        <v>150.56084656084656</v>
      </c>
      <c r="N166" s="665">
        <v>197</v>
      </c>
      <c r="O166" s="665">
        <v>29747</v>
      </c>
      <c r="P166" s="678">
        <v>0.70574139976275208</v>
      </c>
      <c r="Q166" s="666">
        <v>151</v>
      </c>
    </row>
    <row r="167" spans="1:17" ht="14.4" customHeight="1" x14ac:dyDescent="0.3">
      <c r="A167" s="661" t="s">
        <v>8785</v>
      </c>
      <c r="B167" s="662" t="s">
        <v>8786</v>
      </c>
      <c r="C167" s="662" t="s">
        <v>6968</v>
      </c>
      <c r="D167" s="662" t="s">
        <v>8843</v>
      </c>
      <c r="E167" s="662" t="s">
        <v>8844</v>
      </c>
      <c r="F167" s="665">
        <v>179</v>
      </c>
      <c r="G167" s="665">
        <v>34547</v>
      </c>
      <c r="H167" s="665">
        <v>1</v>
      </c>
      <c r="I167" s="665">
        <v>193</v>
      </c>
      <c r="J167" s="665">
        <v>199</v>
      </c>
      <c r="K167" s="665">
        <v>38556</v>
      </c>
      <c r="L167" s="665">
        <v>1.1160448085217241</v>
      </c>
      <c r="M167" s="665">
        <v>193.74874371859298</v>
      </c>
      <c r="N167" s="665">
        <v>220</v>
      </c>
      <c r="O167" s="665">
        <v>42900</v>
      </c>
      <c r="P167" s="678">
        <v>1.2417865516542681</v>
      </c>
      <c r="Q167" s="666">
        <v>195</v>
      </c>
    </row>
    <row r="168" spans="1:17" ht="14.4" customHeight="1" x14ac:dyDescent="0.3">
      <c r="A168" s="661" t="s">
        <v>8785</v>
      </c>
      <c r="B168" s="662" t="s">
        <v>8786</v>
      </c>
      <c r="C168" s="662" t="s">
        <v>6968</v>
      </c>
      <c r="D168" s="662" t="s">
        <v>8845</v>
      </c>
      <c r="E168" s="662" t="s">
        <v>8846</v>
      </c>
      <c r="F168" s="665">
        <v>428</v>
      </c>
      <c r="G168" s="665">
        <v>84744</v>
      </c>
      <c r="H168" s="665">
        <v>1</v>
      </c>
      <c r="I168" s="665">
        <v>198</v>
      </c>
      <c r="J168" s="665">
        <v>707</v>
      </c>
      <c r="K168" s="665">
        <v>140454</v>
      </c>
      <c r="L168" s="665">
        <v>1.657391673746814</v>
      </c>
      <c r="M168" s="665">
        <v>198.66195190947667</v>
      </c>
      <c r="N168" s="665">
        <v>819</v>
      </c>
      <c r="O168" s="665">
        <v>163800</v>
      </c>
      <c r="P168" s="678">
        <v>1.9328802039082413</v>
      </c>
      <c r="Q168" s="666">
        <v>200</v>
      </c>
    </row>
    <row r="169" spans="1:17" ht="14.4" customHeight="1" x14ac:dyDescent="0.3">
      <c r="A169" s="661" t="s">
        <v>8785</v>
      </c>
      <c r="B169" s="662" t="s">
        <v>8786</v>
      </c>
      <c r="C169" s="662" t="s">
        <v>6968</v>
      </c>
      <c r="D169" s="662" t="s">
        <v>8847</v>
      </c>
      <c r="E169" s="662" t="s">
        <v>8848</v>
      </c>
      <c r="F169" s="665">
        <v>1</v>
      </c>
      <c r="G169" s="665">
        <v>415</v>
      </c>
      <c r="H169" s="665">
        <v>1</v>
      </c>
      <c r="I169" s="665">
        <v>415</v>
      </c>
      <c r="J169" s="665">
        <v>1</v>
      </c>
      <c r="K169" s="665">
        <v>415</v>
      </c>
      <c r="L169" s="665">
        <v>1</v>
      </c>
      <c r="M169" s="665">
        <v>415</v>
      </c>
      <c r="N169" s="665">
        <v>1</v>
      </c>
      <c r="O169" s="665">
        <v>418</v>
      </c>
      <c r="P169" s="678">
        <v>1.0072289156626506</v>
      </c>
      <c r="Q169" s="666">
        <v>418</v>
      </c>
    </row>
    <row r="170" spans="1:17" ht="14.4" customHeight="1" x14ac:dyDescent="0.3">
      <c r="A170" s="661" t="s">
        <v>8785</v>
      </c>
      <c r="B170" s="662" t="s">
        <v>8786</v>
      </c>
      <c r="C170" s="662" t="s">
        <v>6968</v>
      </c>
      <c r="D170" s="662" t="s">
        <v>8849</v>
      </c>
      <c r="E170" s="662" t="s">
        <v>8850</v>
      </c>
      <c r="F170" s="665">
        <v>10</v>
      </c>
      <c r="G170" s="665">
        <v>1580</v>
      </c>
      <c r="H170" s="665">
        <v>1</v>
      </c>
      <c r="I170" s="665">
        <v>158</v>
      </c>
      <c r="J170" s="665">
        <v>5</v>
      </c>
      <c r="K170" s="665">
        <v>794</v>
      </c>
      <c r="L170" s="665">
        <v>0.50253164556962027</v>
      </c>
      <c r="M170" s="665">
        <v>158.80000000000001</v>
      </c>
      <c r="N170" s="665">
        <v>3</v>
      </c>
      <c r="O170" s="665">
        <v>477</v>
      </c>
      <c r="P170" s="678">
        <v>0.30189873417721519</v>
      </c>
      <c r="Q170" s="666">
        <v>159</v>
      </c>
    </row>
    <row r="171" spans="1:17" ht="14.4" customHeight="1" x14ac:dyDescent="0.3">
      <c r="A171" s="661" t="s">
        <v>8785</v>
      </c>
      <c r="B171" s="662" t="s">
        <v>8786</v>
      </c>
      <c r="C171" s="662" t="s">
        <v>6968</v>
      </c>
      <c r="D171" s="662" t="s">
        <v>8851</v>
      </c>
      <c r="E171" s="662" t="s">
        <v>8852</v>
      </c>
      <c r="F171" s="665">
        <v>20</v>
      </c>
      <c r="G171" s="665">
        <v>42360</v>
      </c>
      <c r="H171" s="665">
        <v>1</v>
      </c>
      <c r="I171" s="665">
        <v>2118</v>
      </c>
      <c r="J171" s="665">
        <v>10</v>
      </c>
      <c r="K171" s="665">
        <v>21204</v>
      </c>
      <c r="L171" s="665">
        <v>0.50056657223796031</v>
      </c>
      <c r="M171" s="665">
        <v>2120.4</v>
      </c>
      <c r="N171" s="665">
        <v>9</v>
      </c>
      <c r="O171" s="665">
        <v>19107</v>
      </c>
      <c r="P171" s="678">
        <v>0.45106232294617565</v>
      </c>
      <c r="Q171" s="666">
        <v>2123</v>
      </c>
    </row>
    <row r="172" spans="1:17" ht="14.4" customHeight="1" x14ac:dyDescent="0.3">
      <c r="A172" s="661" t="s">
        <v>8785</v>
      </c>
      <c r="B172" s="662" t="s">
        <v>8786</v>
      </c>
      <c r="C172" s="662" t="s">
        <v>6968</v>
      </c>
      <c r="D172" s="662" t="s">
        <v>8853</v>
      </c>
      <c r="E172" s="662" t="s">
        <v>8824</v>
      </c>
      <c r="F172" s="665"/>
      <c r="G172" s="665"/>
      <c r="H172" s="665"/>
      <c r="I172" s="665"/>
      <c r="J172" s="665">
        <v>4</v>
      </c>
      <c r="K172" s="665">
        <v>7462</v>
      </c>
      <c r="L172" s="665"/>
      <c r="M172" s="665">
        <v>1865.5</v>
      </c>
      <c r="N172" s="665">
        <v>4</v>
      </c>
      <c r="O172" s="665">
        <v>7476</v>
      </c>
      <c r="P172" s="678"/>
      <c r="Q172" s="666">
        <v>1869</v>
      </c>
    </row>
    <row r="173" spans="1:17" ht="14.4" customHeight="1" x14ac:dyDescent="0.3">
      <c r="A173" s="661" t="s">
        <v>8785</v>
      </c>
      <c r="B173" s="662" t="s">
        <v>8786</v>
      </c>
      <c r="C173" s="662" t="s">
        <v>6968</v>
      </c>
      <c r="D173" s="662" t="s">
        <v>8854</v>
      </c>
      <c r="E173" s="662" t="s">
        <v>8855</v>
      </c>
      <c r="F173" s="665">
        <v>1</v>
      </c>
      <c r="G173" s="665">
        <v>158</v>
      </c>
      <c r="H173" s="665">
        <v>1</v>
      </c>
      <c r="I173" s="665">
        <v>158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8785</v>
      </c>
      <c r="B174" s="662" t="s">
        <v>8786</v>
      </c>
      <c r="C174" s="662" t="s">
        <v>6968</v>
      </c>
      <c r="D174" s="662" t="s">
        <v>8856</v>
      </c>
      <c r="E174" s="662" t="s">
        <v>8857</v>
      </c>
      <c r="F174" s="665">
        <v>1</v>
      </c>
      <c r="G174" s="665">
        <v>8384</v>
      </c>
      <c r="H174" s="665">
        <v>1</v>
      </c>
      <c r="I174" s="665">
        <v>8384</v>
      </c>
      <c r="J174" s="665">
        <v>3</v>
      </c>
      <c r="K174" s="665">
        <v>25163</v>
      </c>
      <c r="L174" s="665">
        <v>3.0013120229007635</v>
      </c>
      <c r="M174" s="665">
        <v>8387.6666666666661</v>
      </c>
      <c r="N174" s="665">
        <v>2</v>
      </c>
      <c r="O174" s="665">
        <v>16798</v>
      </c>
      <c r="P174" s="678">
        <v>2.0035782442748094</v>
      </c>
      <c r="Q174" s="666">
        <v>8399</v>
      </c>
    </row>
    <row r="175" spans="1:17" ht="14.4" customHeight="1" x14ac:dyDescent="0.3">
      <c r="A175" s="661" t="s">
        <v>8785</v>
      </c>
      <c r="B175" s="662" t="s">
        <v>8786</v>
      </c>
      <c r="C175" s="662" t="s">
        <v>6968</v>
      </c>
      <c r="D175" s="662" t="s">
        <v>8858</v>
      </c>
      <c r="E175" s="662" t="s">
        <v>8859</v>
      </c>
      <c r="F175" s="665">
        <v>12</v>
      </c>
      <c r="G175" s="665">
        <v>3312</v>
      </c>
      <c r="H175" s="665">
        <v>1</v>
      </c>
      <c r="I175" s="665">
        <v>276</v>
      </c>
      <c r="J175" s="665">
        <v>5</v>
      </c>
      <c r="K175" s="665">
        <v>1386</v>
      </c>
      <c r="L175" s="665">
        <v>0.41847826086956524</v>
      </c>
      <c r="M175" s="665">
        <v>277.2</v>
      </c>
      <c r="N175" s="665">
        <v>7</v>
      </c>
      <c r="O175" s="665">
        <v>1953</v>
      </c>
      <c r="P175" s="678">
        <v>0.58967391304347827</v>
      </c>
      <c r="Q175" s="666">
        <v>279</v>
      </c>
    </row>
    <row r="176" spans="1:17" ht="14.4" customHeight="1" x14ac:dyDescent="0.3">
      <c r="A176" s="661" t="s">
        <v>8860</v>
      </c>
      <c r="B176" s="662" t="s">
        <v>8861</v>
      </c>
      <c r="C176" s="662" t="s">
        <v>6968</v>
      </c>
      <c r="D176" s="662" t="s">
        <v>8862</v>
      </c>
      <c r="E176" s="662" t="s">
        <v>8863</v>
      </c>
      <c r="F176" s="665">
        <v>224</v>
      </c>
      <c r="G176" s="665">
        <v>45472</v>
      </c>
      <c r="H176" s="665">
        <v>1</v>
      </c>
      <c r="I176" s="665">
        <v>203</v>
      </c>
      <c r="J176" s="665">
        <v>151</v>
      </c>
      <c r="K176" s="665">
        <v>30875</v>
      </c>
      <c r="L176" s="665">
        <v>0.67898926812104154</v>
      </c>
      <c r="M176" s="665">
        <v>204.47019867549668</v>
      </c>
      <c r="N176" s="665">
        <v>288</v>
      </c>
      <c r="O176" s="665">
        <v>59328</v>
      </c>
      <c r="P176" s="678">
        <v>1.3047149894440535</v>
      </c>
      <c r="Q176" s="666">
        <v>206</v>
      </c>
    </row>
    <row r="177" spans="1:17" ht="14.4" customHeight="1" x14ac:dyDescent="0.3">
      <c r="A177" s="661" t="s">
        <v>8860</v>
      </c>
      <c r="B177" s="662" t="s">
        <v>8861</v>
      </c>
      <c r="C177" s="662" t="s">
        <v>6968</v>
      </c>
      <c r="D177" s="662" t="s">
        <v>8864</v>
      </c>
      <c r="E177" s="662" t="s">
        <v>8863</v>
      </c>
      <c r="F177" s="665"/>
      <c r="G177" s="665"/>
      <c r="H177" s="665"/>
      <c r="I177" s="665"/>
      <c r="J177" s="665">
        <v>3</v>
      </c>
      <c r="K177" s="665">
        <v>252</v>
      </c>
      <c r="L177" s="665"/>
      <c r="M177" s="665">
        <v>84</v>
      </c>
      <c r="N177" s="665">
        <v>3</v>
      </c>
      <c r="O177" s="665">
        <v>255</v>
      </c>
      <c r="P177" s="678"/>
      <c r="Q177" s="666">
        <v>85</v>
      </c>
    </row>
    <row r="178" spans="1:17" ht="14.4" customHeight="1" x14ac:dyDescent="0.3">
      <c r="A178" s="661" t="s">
        <v>8860</v>
      </c>
      <c r="B178" s="662" t="s">
        <v>8861</v>
      </c>
      <c r="C178" s="662" t="s">
        <v>6968</v>
      </c>
      <c r="D178" s="662" t="s">
        <v>8865</v>
      </c>
      <c r="E178" s="662" t="s">
        <v>8866</v>
      </c>
      <c r="F178" s="665">
        <v>846</v>
      </c>
      <c r="G178" s="665">
        <v>247032</v>
      </c>
      <c r="H178" s="665">
        <v>1</v>
      </c>
      <c r="I178" s="665">
        <v>292</v>
      </c>
      <c r="J178" s="665">
        <v>1008</v>
      </c>
      <c r="K178" s="665">
        <v>296018</v>
      </c>
      <c r="L178" s="665">
        <v>1.1982981961851096</v>
      </c>
      <c r="M178" s="665">
        <v>293.66865079365078</v>
      </c>
      <c r="N178" s="665">
        <v>1089</v>
      </c>
      <c r="O178" s="665">
        <v>321255</v>
      </c>
      <c r="P178" s="678">
        <v>1.3004590498396968</v>
      </c>
      <c r="Q178" s="666">
        <v>295</v>
      </c>
    </row>
    <row r="179" spans="1:17" ht="14.4" customHeight="1" x14ac:dyDescent="0.3">
      <c r="A179" s="661" t="s">
        <v>8860</v>
      </c>
      <c r="B179" s="662" t="s">
        <v>8861</v>
      </c>
      <c r="C179" s="662" t="s">
        <v>6968</v>
      </c>
      <c r="D179" s="662" t="s">
        <v>8867</v>
      </c>
      <c r="E179" s="662" t="s">
        <v>8868</v>
      </c>
      <c r="F179" s="665">
        <v>11</v>
      </c>
      <c r="G179" s="665">
        <v>1023</v>
      </c>
      <c r="H179" s="665">
        <v>1</v>
      </c>
      <c r="I179" s="665">
        <v>93</v>
      </c>
      <c r="J179" s="665">
        <v>13</v>
      </c>
      <c r="K179" s="665">
        <v>1222</v>
      </c>
      <c r="L179" s="665">
        <v>1.1945259042033236</v>
      </c>
      <c r="M179" s="665">
        <v>94</v>
      </c>
      <c r="N179" s="665">
        <v>17</v>
      </c>
      <c r="O179" s="665">
        <v>1615</v>
      </c>
      <c r="P179" s="678">
        <v>1.5786901270772238</v>
      </c>
      <c r="Q179" s="666">
        <v>95</v>
      </c>
    </row>
    <row r="180" spans="1:17" ht="14.4" customHeight="1" x14ac:dyDescent="0.3">
      <c r="A180" s="661" t="s">
        <v>8860</v>
      </c>
      <c r="B180" s="662" t="s">
        <v>8861</v>
      </c>
      <c r="C180" s="662" t="s">
        <v>6968</v>
      </c>
      <c r="D180" s="662" t="s">
        <v>8869</v>
      </c>
      <c r="E180" s="662" t="s">
        <v>8870</v>
      </c>
      <c r="F180" s="665"/>
      <c r="G180" s="665"/>
      <c r="H180" s="665"/>
      <c r="I180" s="665"/>
      <c r="J180" s="665">
        <v>1</v>
      </c>
      <c r="K180" s="665">
        <v>220</v>
      </c>
      <c r="L180" s="665"/>
      <c r="M180" s="665">
        <v>220</v>
      </c>
      <c r="N180" s="665">
        <v>1</v>
      </c>
      <c r="O180" s="665">
        <v>224</v>
      </c>
      <c r="P180" s="678"/>
      <c r="Q180" s="666">
        <v>224</v>
      </c>
    </row>
    <row r="181" spans="1:17" ht="14.4" customHeight="1" x14ac:dyDescent="0.3">
      <c r="A181" s="661" t="s">
        <v>8860</v>
      </c>
      <c r="B181" s="662" t="s">
        <v>8861</v>
      </c>
      <c r="C181" s="662" t="s">
        <v>6968</v>
      </c>
      <c r="D181" s="662" t="s">
        <v>8871</v>
      </c>
      <c r="E181" s="662" t="s">
        <v>8872</v>
      </c>
      <c r="F181" s="665">
        <v>726</v>
      </c>
      <c r="G181" s="665">
        <v>97284</v>
      </c>
      <c r="H181" s="665">
        <v>1</v>
      </c>
      <c r="I181" s="665">
        <v>134</v>
      </c>
      <c r="J181" s="665">
        <v>700</v>
      </c>
      <c r="K181" s="665">
        <v>94266</v>
      </c>
      <c r="L181" s="665">
        <v>0.96897742691501176</v>
      </c>
      <c r="M181" s="665">
        <v>134.66571428571427</v>
      </c>
      <c r="N181" s="665">
        <v>716</v>
      </c>
      <c r="O181" s="665">
        <v>96660</v>
      </c>
      <c r="P181" s="678">
        <v>0.99358579005797454</v>
      </c>
      <c r="Q181" s="666">
        <v>135</v>
      </c>
    </row>
    <row r="182" spans="1:17" ht="14.4" customHeight="1" x14ac:dyDescent="0.3">
      <c r="A182" s="661" t="s">
        <v>8860</v>
      </c>
      <c r="B182" s="662" t="s">
        <v>8861</v>
      </c>
      <c r="C182" s="662" t="s">
        <v>6968</v>
      </c>
      <c r="D182" s="662" t="s">
        <v>8873</v>
      </c>
      <c r="E182" s="662" t="s">
        <v>8872</v>
      </c>
      <c r="F182" s="665">
        <v>3</v>
      </c>
      <c r="G182" s="665">
        <v>525</v>
      </c>
      <c r="H182" s="665">
        <v>1</v>
      </c>
      <c r="I182" s="665">
        <v>175</v>
      </c>
      <c r="J182" s="665">
        <v>1</v>
      </c>
      <c r="K182" s="665">
        <v>175</v>
      </c>
      <c r="L182" s="665">
        <v>0.33333333333333331</v>
      </c>
      <c r="M182" s="665">
        <v>175</v>
      </c>
      <c r="N182" s="665">
        <v>1</v>
      </c>
      <c r="O182" s="665">
        <v>178</v>
      </c>
      <c r="P182" s="678">
        <v>0.33904761904761904</v>
      </c>
      <c r="Q182" s="666">
        <v>178</v>
      </c>
    </row>
    <row r="183" spans="1:17" ht="14.4" customHeight="1" x14ac:dyDescent="0.3">
      <c r="A183" s="661" t="s">
        <v>8860</v>
      </c>
      <c r="B183" s="662" t="s">
        <v>8861</v>
      </c>
      <c r="C183" s="662" t="s">
        <v>6968</v>
      </c>
      <c r="D183" s="662" t="s">
        <v>8874</v>
      </c>
      <c r="E183" s="662" t="s">
        <v>8875</v>
      </c>
      <c r="F183" s="665">
        <v>4</v>
      </c>
      <c r="G183" s="665">
        <v>2448</v>
      </c>
      <c r="H183" s="665">
        <v>1</v>
      </c>
      <c r="I183" s="665">
        <v>612</v>
      </c>
      <c r="J183" s="665">
        <v>5</v>
      </c>
      <c r="K183" s="665">
        <v>3084</v>
      </c>
      <c r="L183" s="665">
        <v>1.2598039215686274</v>
      </c>
      <c r="M183" s="665">
        <v>616.79999999999995</v>
      </c>
      <c r="N183" s="665">
        <v>4</v>
      </c>
      <c r="O183" s="665">
        <v>2480</v>
      </c>
      <c r="P183" s="678">
        <v>1.0130718954248366</v>
      </c>
      <c r="Q183" s="666">
        <v>620</v>
      </c>
    </row>
    <row r="184" spans="1:17" ht="14.4" customHeight="1" x14ac:dyDescent="0.3">
      <c r="A184" s="661" t="s">
        <v>8860</v>
      </c>
      <c r="B184" s="662" t="s">
        <v>8861</v>
      </c>
      <c r="C184" s="662" t="s">
        <v>6968</v>
      </c>
      <c r="D184" s="662" t="s">
        <v>8876</v>
      </c>
      <c r="E184" s="662" t="s">
        <v>8877</v>
      </c>
      <c r="F184" s="665">
        <v>33</v>
      </c>
      <c r="G184" s="665">
        <v>5247</v>
      </c>
      <c r="H184" s="665">
        <v>1</v>
      </c>
      <c r="I184" s="665">
        <v>159</v>
      </c>
      <c r="J184" s="665">
        <v>41</v>
      </c>
      <c r="K184" s="665">
        <v>6552</v>
      </c>
      <c r="L184" s="665">
        <v>1.2487135506003431</v>
      </c>
      <c r="M184" s="665">
        <v>159.80487804878049</v>
      </c>
      <c r="N184" s="665">
        <v>43</v>
      </c>
      <c r="O184" s="665">
        <v>6923</v>
      </c>
      <c r="P184" s="678">
        <v>1.3194206213074138</v>
      </c>
      <c r="Q184" s="666">
        <v>161</v>
      </c>
    </row>
    <row r="185" spans="1:17" ht="14.4" customHeight="1" x14ac:dyDescent="0.3">
      <c r="A185" s="661" t="s">
        <v>8860</v>
      </c>
      <c r="B185" s="662" t="s">
        <v>8861</v>
      </c>
      <c r="C185" s="662" t="s">
        <v>6968</v>
      </c>
      <c r="D185" s="662" t="s">
        <v>8878</v>
      </c>
      <c r="E185" s="662" t="s">
        <v>8879</v>
      </c>
      <c r="F185" s="665">
        <v>62</v>
      </c>
      <c r="G185" s="665">
        <v>23684</v>
      </c>
      <c r="H185" s="665">
        <v>1</v>
      </c>
      <c r="I185" s="665">
        <v>382</v>
      </c>
      <c r="J185" s="665">
        <v>47</v>
      </c>
      <c r="K185" s="665">
        <v>17974</v>
      </c>
      <c r="L185" s="665">
        <v>0.75890896807971631</v>
      </c>
      <c r="M185" s="665">
        <v>382.42553191489361</v>
      </c>
      <c r="N185" s="665">
        <v>55</v>
      </c>
      <c r="O185" s="665">
        <v>21065</v>
      </c>
      <c r="P185" s="678">
        <v>0.88941901705792936</v>
      </c>
      <c r="Q185" s="666">
        <v>383</v>
      </c>
    </row>
    <row r="186" spans="1:17" ht="14.4" customHeight="1" x14ac:dyDescent="0.3">
      <c r="A186" s="661" t="s">
        <v>8860</v>
      </c>
      <c r="B186" s="662" t="s">
        <v>8861</v>
      </c>
      <c r="C186" s="662" t="s">
        <v>6968</v>
      </c>
      <c r="D186" s="662" t="s">
        <v>8880</v>
      </c>
      <c r="E186" s="662" t="s">
        <v>8881</v>
      </c>
      <c r="F186" s="665">
        <v>50</v>
      </c>
      <c r="G186" s="665">
        <v>13100</v>
      </c>
      <c r="H186" s="665">
        <v>1</v>
      </c>
      <c r="I186" s="665">
        <v>262</v>
      </c>
      <c r="J186" s="665">
        <v>38</v>
      </c>
      <c r="K186" s="665">
        <v>10052</v>
      </c>
      <c r="L186" s="665">
        <v>0.76732824427480917</v>
      </c>
      <c r="M186" s="665">
        <v>264.5263157894737</v>
      </c>
      <c r="N186" s="665">
        <v>54</v>
      </c>
      <c r="O186" s="665">
        <v>14364</v>
      </c>
      <c r="P186" s="678">
        <v>1.0964885496183205</v>
      </c>
      <c r="Q186" s="666">
        <v>266</v>
      </c>
    </row>
    <row r="187" spans="1:17" ht="14.4" customHeight="1" x14ac:dyDescent="0.3">
      <c r="A187" s="661" t="s">
        <v>8860</v>
      </c>
      <c r="B187" s="662" t="s">
        <v>8861</v>
      </c>
      <c r="C187" s="662" t="s">
        <v>6968</v>
      </c>
      <c r="D187" s="662" t="s">
        <v>8882</v>
      </c>
      <c r="E187" s="662" t="s">
        <v>8883</v>
      </c>
      <c r="F187" s="665">
        <v>54</v>
      </c>
      <c r="G187" s="665">
        <v>7614</v>
      </c>
      <c r="H187" s="665">
        <v>1</v>
      </c>
      <c r="I187" s="665">
        <v>141</v>
      </c>
      <c r="J187" s="665">
        <v>37</v>
      </c>
      <c r="K187" s="665">
        <v>5217</v>
      </c>
      <c r="L187" s="665">
        <v>0.68518518518518523</v>
      </c>
      <c r="M187" s="665">
        <v>141</v>
      </c>
      <c r="N187" s="665">
        <v>71</v>
      </c>
      <c r="O187" s="665">
        <v>10011</v>
      </c>
      <c r="P187" s="678">
        <v>1.3148148148148149</v>
      </c>
      <c r="Q187" s="666">
        <v>141</v>
      </c>
    </row>
    <row r="188" spans="1:17" ht="14.4" customHeight="1" x14ac:dyDescent="0.3">
      <c r="A188" s="661" t="s">
        <v>8860</v>
      </c>
      <c r="B188" s="662" t="s">
        <v>8861</v>
      </c>
      <c r="C188" s="662" t="s">
        <v>6968</v>
      </c>
      <c r="D188" s="662" t="s">
        <v>8884</v>
      </c>
      <c r="E188" s="662" t="s">
        <v>8883</v>
      </c>
      <c r="F188" s="665">
        <v>727</v>
      </c>
      <c r="G188" s="665">
        <v>56706</v>
      </c>
      <c r="H188" s="665">
        <v>1</v>
      </c>
      <c r="I188" s="665">
        <v>78</v>
      </c>
      <c r="J188" s="665">
        <v>700</v>
      </c>
      <c r="K188" s="665">
        <v>54600</v>
      </c>
      <c r="L188" s="665">
        <v>0.96286107290233836</v>
      </c>
      <c r="M188" s="665">
        <v>78</v>
      </c>
      <c r="N188" s="665">
        <v>716</v>
      </c>
      <c r="O188" s="665">
        <v>55848</v>
      </c>
      <c r="P188" s="678">
        <v>0.98486932599724897</v>
      </c>
      <c r="Q188" s="666">
        <v>78</v>
      </c>
    </row>
    <row r="189" spans="1:17" ht="14.4" customHeight="1" x14ac:dyDescent="0.3">
      <c r="A189" s="661" t="s">
        <v>8860</v>
      </c>
      <c r="B189" s="662" t="s">
        <v>8861</v>
      </c>
      <c r="C189" s="662" t="s">
        <v>6968</v>
      </c>
      <c r="D189" s="662" t="s">
        <v>8885</v>
      </c>
      <c r="E189" s="662" t="s">
        <v>8886</v>
      </c>
      <c r="F189" s="665">
        <v>54</v>
      </c>
      <c r="G189" s="665">
        <v>16362</v>
      </c>
      <c r="H189" s="665">
        <v>1</v>
      </c>
      <c r="I189" s="665">
        <v>303</v>
      </c>
      <c r="J189" s="665">
        <v>36</v>
      </c>
      <c r="K189" s="665">
        <v>10998</v>
      </c>
      <c r="L189" s="665">
        <v>0.67216721672167212</v>
      </c>
      <c r="M189" s="665">
        <v>305.5</v>
      </c>
      <c r="N189" s="665">
        <v>71</v>
      </c>
      <c r="O189" s="665">
        <v>21797</v>
      </c>
      <c r="P189" s="678">
        <v>1.3321721060994989</v>
      </c>
      <c r="Q189" s="666">
        <v>307</v>
      </c>
    </row>
    <row r="190" spans="1:17" ht="14.4" customHeight="1" x14ac:dyDescent="0.3">
      <c r="A190" s="661" t="s">
        <v>8860</v>
      </c>
      <c r="B190" s="662" t="s">
        <v>8861</v>
      </c>
      <c r="C190" s="662" t="s">
        <v>6968</v>
      </c>
      <c r="D190" s="662" t="s">
        <v>8887</v>
      </c>
      <c r="E190" s="662" t="s">
        <v>8888</v>
      </c>
      <c r="F190" s="665">
        <v>63</v>
      </c>
      <c r="G190" s="665">
        <v>30618</v>
      </c>
      <c r="H190" s="665">
        <v>1</v>
      </c>
      <c r="I190" s="665">
        <v>486</v>
      </c>
      <c r="J190" s="665">
        <v>47</v>
      </c>
      <c r="K190" s="665">
        <v>22862</v>
      </c>
      <c r="L190" s="665">
        <v>0.7466849565614998</v>
      </c>
      <c r="M190" s="665">
        <v>486.42553191489361</v>
      </c>
      <c r="N190" s="665">
        <v>55</v>
      </c>
      <c r="O190" s="665">
        <v>26785</v>
      </c>
      <c r="P190" s="678">
        <v>0.87481220197269582</v>
      </c>
      <c r="Q190" s="666">
        <v>487</v>
      </c>
    </row>
    <row r="191" spans="1:17" ht="14.4" customHeight="1" x14ac:dyDescent="0.3">
      <c r="A191" s="661" t="s">
        <v>8860</v>
      </c>
      <c r="B191" s="662" t="s">
        <v>8861</v>
      </c>
      <c r="C191" s="662" t="s">
        <v>6968</v>
      </c>
      <c r="D191" s="662" t="s">
        <v>8889</v>
      </c>
      <c r="E191" s="662" t="s">
        <v>8890</v>
      </c>
      <c r="F191" s="665">
        <v>634</v>
      </c>
      <c r="G191" s="665">
        <v>101440</v>
      </c>
      <c r="H191" s="665">
        <v>1</v>
      </c>
      <c r="I191" s="665">
        <v>160</v>
      </c>
      <c r="J191" s="665">
        <v>631</v>
      </c>
      <c r="K191" s="665">
        <v>101382</v>
      </c>
      <c r="L191" s="665">
        <v>0.99942823343848586</v>
      </c>
      <c r="M191" s="665">
        <v>160.66877971473852</v>
      </c>
      <c r="N191" s="665">
        <v>631</v>
      </c>
      <c r="O191" s="665">
        <v>101591</v>
      </c>
      <c r="P191" s="678">
        <v>1.0014885646687697</v>
      </c>
      <c r="Q191" s="666">
        <v>161</v>
      </c>
    </row>
    <row r="192" spans="1:17" ht="14.4" customHeight="1" x14ac:dyDescent="0.3">
      <c r="A192" s="661" t="s">
        <v>8860</v>
      </c>
      <c r="B192" s="662" t="s">
        <v>8861</v>
      </c>
      <c r="C192" s="662" t="s">
        <v>6968</v>
      </c>
      <c r="D192" s="662" t="s">
        <v>8891</v>
      </c>
      <c r="E192" s="662" t="s">
        <v>8863</v>
      </c>
      <c r="F192" s="665">
        <v>2007</v>
      </c>
      <c r="G192" s="665">
        <v>140490</v>
      </c>
      <c r="H192" s="665">
        <v>1</v>
      </c>
      <c r="I192" s="665">
        <v>70</v>
      </c>
      <c r="J192" s="665">
        <v>2018</v>
      </c>
      <c r="K192" s="665">
        <v>142628</v>
      </c>
      <c r="L192" s="665">
        <v>1.0152181649939498</v>
      </c>
      <c r="M192" s="665">
        <v>70.677898909811688</v>
      </c>
      <c r="N192" s="665">
        <v>1990</v>
      </c>
      <c r="O192" s="665">
        <v>141290</v>
      </c>
      <c r="P192" s="678">
        <v>1.0056943554701403</v>
      </c>
      <c r="Q192" s="666">
        <v>71</v>
      </c>
    </row>
    <row r="193" spans="1:17" ht="14.4" customHeight="1" x14ac:dyDescent="0.3">
      <c r="A193" s="661" t="s">
        <v>8860</v>
      </c>
      <c r="B193" s="662" t="s">
        <v>8861</v>
      </c>
      <c r="C193" s="662" t="s">
        <v>6968</v>
      </c>
      <c r="D193" s="662" t="s">
        <v>8892</v>
      </c>
      <c r="E193" s="662" t="s">
        <v>8893</v>
      </c>
      <c r="F193" s="665">
        <v>9</v>
      </c>
      <c r="G193" s="665">
        <v>1944</v>
      </c>
      <c r="H193" s="665">
        <v>1</v>
      </c>
      <c r="I193" s="665">
        <v>216</v>
      </c>
      <c r="J193" s="665">
        <v>3</v>
      </c>
      <c r="K193" s="665">
        <v>648</v>
      </c>
      <c r="L193" s="665">
        <v>0.33333333333333331</v>
      </c>
      <c r="M193" s="665">
        <v>216</v>
      </c>
      <c r="N193" s="665">
        <v>3</v>
      </c>
      <c r="O193" s="665">
        <v>660</v>
      </c>
      <c r="P193" s="678">
        <v>0.33950617283950618</v>
      </c>
      <c r="Q193" s="666">
        <v>220</v>
      </c>
    </row>
    <row r="194" spans="1:17" ht="14.4" customHeight="1" x14ac:dyDescent="0.3">
      <c r="A194" s="661" t="s">
        <v>8860</v>
      </c>
      <c r="B194" s="662" t="s">
        <v>8861</v>
      </c>
      <c r="C194" s="662" t="s">
        <v>6968</v>
      </c>
      <c r="D194" s="662" t="s">
        <v>8894</v>
      </c>
      <c r="E194" s="662" t="s">
        <v>8895</v>
      </c>
      <c r="F194" s="665">
        <v>30</v>
      </c>
      <c r="G194" s="665">
        <v>35670</v>
      </c>
      <c r="H194" s="665">
        <v>1</v>
      </c>
      <c r="I194" s="665">
        <v>1189</v>
      </c>
      <c r="J194" s="665">
        <v>42</v>
      </c>
      <c r="K194" s="665">
        <v>50066</v>
      </c>
      <c r="L194" s="665">
        <v>1.4035884496776003</v>
      </c>
      <c r="M194" s="665">
        <v>1192.047619047619</v>
      </c>
      <c r="N194" s="665">
        <v>44</v>
      </c>
      <c r="O194" s="665">
        <v>52580</v>
      </c>
      <c r="P194" s="678">
        <v>1.4740678441267172</v>
      </c>
      <c r="Q194" s="666">
        <v>1195</v>
      </c>
    </row>
    <row r="195" spans="1:17" ht="14.4" customHeight="1" x14ac:dyDescent="0.3">
      <c r="A195" s="661" t="s">
        <v>8860</v>
      </c>
      <c r="B195" s="662" t="s">
        <v>8861</v>
      </c>
      <c r="C195" s="662" t="s">
        <v>6968</v>
      </c>
      <c r="D195" s="662" t="s">
        <v>8896</v>
      </c>
      <c r="E195" s="662" t="s">
        <v>8897</v>
      </c>
      <c r="F195" s="665">
        <v>30</v>
      </c>
      <c r="G195" s="665">
        <v>3240</v>
      </c>
      <c r="H195" s="665">
        <v>1</v>
      </c>
      <c r="I195" s="665">
        <v>108</v>
      </c>
      <c r="J195" s="665">
        <v>36</v>
      </c>
      <c r="K195" s="665">
        <v>3915</v>
      </c>
      <c r="L195" s="665">
        <v>1.2083333333333333</v>
      </c>
      <c r="M195" s="665">
        <v>108.75</v>
      </c>
      <c r="N195" s="665">
        <v>39</v>
      </c>
      <c r="O195" s="665">
        <v>4290</v>
      </c>
      <c r="P195" s="678">
        <v>1.3240740740740742</v>
      </c>
      <c r="Q195" s="666">
        <v>110</v>
      </c>
    </row>
    <row r="196" spans="1:17" ht="14.4" customHeight="1" x14ac:dyDescent="0.3">
      <c r="A196" s="661" t="s">
        <v>8860</v>
      </c>
      <c r="B196" s="662" t="s">
        <v>8861</v>
      </c>
      <c r="C196" s="662" t="s">
        <v>6968</v>
      </c>
      <c r="D196" s="662" t="s">
        <v>8898</v>
      </c>
      <c r="E196" s="662" t="s">
        <v>8899</v>
      </c>
      <c r="F196" s="665">
        <v>6</v>
      </c>
      <c r="G196" s="665">
        <v>1914</v>
      </c>
      <c r="H196" s="665">
        <v>1</v>
      </c>
      <c r="I196" s="665">
        <v>319</v>
      </c>
      <c r="J196" s="665">
        <v>1</v>
      </c>
      <c r="K196" s="665">
        <v>319</v>
      </c>
      <c r="L196" s="665">
        <v>0.16666666666666666</v>
      </c>
      <c r="M196" s="665">
        <v>319</v>
      </c>
      <c r="N196" s="665">
        <v>2</v>
      </c>
      <c r="O196" s="665">
        <v>646</v>
      </c>
      <c r="P196" s="678">
        <v>0.33751306165099271</v>
      </c>
      <c r="Q196" s="666">
        <v>323</v>
      </c>
    </row>
    <row r="197" spans="1:17" ht="14.4" customHeight="1" x14ac:dyDescent="0.3">
      <c r="A197" s="661" t="s">
        <v>8860</v>
      </c>
      <c r="B197" s="662" t="s">
        <v>8861</v>
      </c>
      <c r="C197" s="662" t="s">
        <v>6968</v>
      </c>
      <c r="D197" s="662" t="s">
        <v>8900</v>
      </c>
      <c r="E197" s="662" t="s">
        <v>8901</v>
      </c>
      <c r="F197" s="665">
        <v>2</v>
      </c>
      <c r="G197" s="665">
        <v>2040</v>
      </c>
      <c r="H197" s="665">
        <v>1</v>
      </c>
      <c r="I197" s="665">
        <v>1020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8860</v>
      </c>
      <c r="B198" s="662" t="s">
        <v>8861</v>
      </c>
      <c r="C198" s="662" t="s">
        <v>6968</v>
      </c>
      <c r="D198" s="662" t="s">
        <v>8902</v>
      </c>
      <c r="E198" s="662" t="s">
        <v>8903</v>
      </c>
      <c r="F198" s="665">
        <v>2</v>
      </c>
      <c r="G198" s="665">
        <v>582</v>
      </c>
      <c r="H198" s="665">
        <v>1</v>
      </c>
      <c r="I198" s="665">
        <v>291</v>
      </c>
      <c r="J198" s="665"/>
      <c r="K198" s="665"/>
      <c r="L198" s="665"/>
      <c r="M198" s="665"/>
      <c r="N198" s="665">
        <v>1</v>
      </c>
      <c r="O198" s="665">
        <v>294</v>
      </c>
      <c r="P198" s="678">
        <v>0.50515463917525771</v>
      </c>
      <c r="Q198" s="666">
        <v>294</v>
      </c>
    </row>
    <row r="199" spans="1:17" ht="14.4" customHeight="1" x14ac:dyDescent="0.3">
      <c r="A199" s="661" t="s">
        <v>8904</v>
      </c>
      <c r="B199" s="662" t="s">
        <v>8905</v>
      </c>
      <c r="C199" s="662" t="s">
        <v>6968</v>
      </c>
      <c r="D199" s="662" t="s">
        <v>8906</v>
      </c>
      <c r="E199" s="662" t="s">
        <v>8907</v>
      </c>
      <c r="F199" s="665">
        <v>106</v>
      </c>
      <c r="G199" s="665">
        <v>5618</v>
      </c>
      <c r="H199" s="665">
        <v>1</v>
      </c>
      <c r="I199" s="665">
        <v>53</v>
      </c>
      <c r="J199" s="665">
        <v>116</v>
      </c>
      <c r="K199" s="665">
        <v>6242</v>
      </c>
      <c r="L199" s="665">
        <v>1.1110715557137771</v>
      </c>
      <c r="M199" s="665">
        <v>53.810344827586206</v>
      </c>
      <c r="N199" s="665">
        <v>256</v>
      </c>
      <c r="O199" s="665">
        <v>13824</v>
      </c>
      <c r="P199" s="678">
        <v>2.4606621573513707</v>
      </c>
      <c r="Q199" s="666">
        <v>54</v>
      </c>
    </row>
    <row r="200" spans="1:17" ht="14.4" customHeight="1" x14ac:dyDescent="0.3">
      <c r="A200" s="661" t="s">
        <v>8904</v>
      </c>
      <c r="B200" s="662" t="s">
        <v>8905</v>
      </c>
      <c r="C200" s="662" t="s">
        <v>6968</v>
      </c>
      <c r="D200" s="662" t="s">
        <v>8908</v>
      </c>
      <c r="E200" s="662" t="s">
        <v>8909</v>
      </c>
      <c r="F200" s="665">
        <v>34</v>
      </c>
      <c r="G200" s="665">
        <v>4114</v>
      </c>
      <c r="H200" s="665">
        <v>1</v>
      </c>
      <c r="I200" s="665">
        <v>121</v>
      </c>
      <c r="J200" s="665">
        <v>32</v>
      </c>
      <c r="K200" s="665">
        <v>3894</v>
      </c>
      <c r="L200" s="665">
        <v>0.946524064171123</v>
      </c>
      <c r="M200" s="665">
        <v>121.6875</v>
      </c>
      <c r="N200" s="665">
        <v>62</v>
      </c>
      <c r="O200" s="665">
        <v>7626</v>
      </c>
      <c r="P200" s="678">
        <v>1.8536703937773455</v>
      </c>
      <c r="Q200" s="666">
        <v>123</v>
      </c>
    </row>
    <row r="201" spans="1:17" ht="14.4" customHeight="1" x14ac:dyDescent="0.3">
      <c r="A201" s="661" t="s">
        <v>8904</v>
      </c>
      <c r="B201" s="662" t="s">
        <v>8905</v>
      </c>
      <c r="C201" s="662" t="s">
        <v>6968</v>
      </c>
      <c r="D201" s="662" t="s">
        <v>8910</v>
      </c>
      <c r="E201" s="662" t="s">
        <v>8911</v>
      </c>
      <c r="F201" s="665"/>
      <c r="G201" s="665"/>
      <c r="H201" s="665"/>
      <c r="I201" s="665"/>
      <c r="J201" s="665">
        <v>1</v>
      </c>
      <c r="K201" s="665">
        <v>383</v>
      </c>
      <c r="L201" s="665"/>
      <c r="M201" s="665">
        <v>383</v>
      </c>
      <c r="N201" s="665"/>
      <c r="O201" s="665"/>
      <c r="P201" s="678"/>
      <c r="Q201" s="666"/>
    </row>
    <row r="202" spans="1:17" ht="14.4" customHeight="1" x14ac:dyDescent="0.3">
      <c r="A202" s="661" t="s">
        <v>8904</v>
      </c>
      <c r="B202" s="662" t="s">
        <v>8905</v>
      </c>
      <c r="C202" s="662" t="s">
        <v>6968</v>
      </c>
      <c r="D202" s="662" t="s">
        <v>8912</v>
      </c>
      <c r="E202" s="662" t="s">
        <v>8913</v>
      </c>
      <c r="F202" s="665">
        <v>4</v>
      </c>
      <c r="G202" s="665">
        <v>672</v>
      </c>
      <c r="H202" s="665">
        <v>1</v>
      </c>
      <c r="I202" s="665">
        <v>168</v>
      </c>
      <c r="J202" s="665">
        <v>11</v>
      </c>
      <c r="K202" s="665">
        <v>1881</v>
      </c>
      <c r="L202" s="665">
        <v>2.7991071428571428</v>
      </c>
      <c r="M202" s="665">
        <v>171</v>
      </c>
      <c r="N202" s="665">
        <v>49</v>
      </c>
      <c r="O202" s="665">
        <v>8428</v>
      </c>
      <c r="P202" s="678">
        <v>12.541666666666666</v>
      </c>
      <c r="Q202" s="666">
        <v>172</v>
      </c>
    </row>
    <row r="203" spans="1:17" ht="14.4" customHeight="1" x14ac:dyDescent="0.3">
      <c r="A203" s="661" t="s">
        <v>8904</v>
      </c>
      <c r="B203" s="662" t="s">
        <v>8905</v>
      </c>
      <c r="C203" s="662" t="s">
        <v>6968</v>
      </c>
      <c r="D203" s="662" t="s">
        <v>8914</v>
      </c>
      <c r="E203" s="662" t="s">
        <v>8915</v>
      </c>
      <c r="F203" s="665">
        <v>11</v>
      </c>
      <c r="G203" s="665">
        <v>3476</v>
      </c>
      <c r="H203" s="665">
        <v>1</v>
      </c>
      <c r="I203" s="665">
        <v>316</v>
      </c>
      <c r="J203" s="665">
        <v>12</v>
      </c>
      <c r="K203" s="665">
        <v>3832</v>
      </c>
      <c r="L203" s="665">
        <v>1.1024165707710012</v>
      </c>
      <c r="M203" s="665">
        <v>319.33333333333331</v>
      </c>
      <c r="N203" s="665">
        <v>35</v>
      </c>
      <c r="O203" s="665">
        <v>11270</v>
      </c>
      <c r="P203" s="678">
        <v>3.2422324510932108</v>
      </c>
      <c r="Q203" s="666">
        <v>322</v>
      </c>
    </row>
    <row r="204" spans="1:17" ht="14.4" customHeight="1" x14ac:dyDescent="0.3">
      <c r="A204" s="661" t="s">
        <v>8904</v>
      </c>
      <c r="B204" s="662" t="s">
        <v>8905</v>
      </c>
      <c r="C204" s="662" t="s">
        <v>6968</v>
      </c>
      <c r="D204" s="662" t="s">
        <v>8916</v>
      </c>
      <c r="E204" s="662" t="s">
        <v>8917</v>
      </c>
      <c r="F204" s="665"/>
      <c r="G204" s="665"/>
      <c r="H204" s="665"/>
      <c r="I204" s="665"/>
      <c r="J204" s="665"/>
      <c r="K204" s="665"/>
      <c r="L204" s="665"/>
      <c r="M204" s="665"/>
      <c r="N204" s="665">
        <v>20</v>
      </c>
      <c r="O204" s="665">
        <v>8780</v>
      </c>
      <c r="P204" s="678"/>
      <c r="Q204" s="666">
        <v>439</v>
      </c>
    </row>
    <row r="205" spans="1:17" ht="14.4" customHeight="1" x14ac:dyDescent="0.3">
      <c r="A205" s="661" t="s">
        <v>8904</v>
      </c>
      <c r="B205" s="662" t="s">
        <v>8905</v>
      </c>
      <c r="C205" s="662" t="s">
        <v>6968</v>
      </c>
      <c r="D205" s="662" t="s">
        <v>8918</v>
      </c>
      <c r="E205" s="662" t="s">
        <v>8919</v>
      </c>
      <c r="F205" s="665">
        <v>57</v>
      </c>
      <c r="G205" s="665">
        <v>19266</v>
      </c>
      <c r="H205" s="665">
        <v>1</v>
      </c>
      <c r="I205" s="665">
        <v>338</v>
      </c>
      <c r="J205" s="665">
        <v>65</v>
      </c>
      <c r="K205" s="665">
        <v>22100</v>
      </c>
      <c r="L205" s="665">
        <v>1.1470985155195681</v>
      </c>
      <c r="M205" s="665">
        <v>340</v>
      </c>
      <c r="N205" s="665">
        <v>284</v>
      </c>
      <c r="O205" s="665">
        <v>96844</v>
      </c>
      <c r="P205" s="678">
        <v>5.0266791238451161</v>
      </c>
      <c r="Q205" s="666">
        <v>341</v>
      </c>
    </row>
    <row r="206" spans="1:17" ht="14.4" customHeight="1" x14ac:dyDescent="0.3">
      <c r="A206" s="661" t="s">
        <v>8904</v>
      </c>
      <c r="B206" s="662" t="s">
        <v>8905</v>
      </c>
      <c r="C206" s="662" t="s">
        <v>6968</v>
      </c>
      <c r="D206" s="662" t="s">
        <v>8920</v>
      </c>
      <c r="E206" s="662" t="s">
        <v>8921</v>
      </c>
      <c r="F206" s="665"/>
      <c r="G206" s="665"/>
      <c r="H206" s="665"/>
      <c r="I206" s="665"/>
      <c r="J206" s="665"/>
      <c r="K206" s="665"/>
      <c r="L206" s="665"/>
      <c r="M206" s="665"/>
      <c r="N206" s="665">
        <v>10</v>
      </c>
      <c r="O206" s="665">
        <v>15980</v>
      </c>
      <c r="P206" s="678"/>
      <c r="Q206" s="666">
        <v>1598</v>
      </c>
    </row>
    <row r="207" spans="1:17" ht="14.4" customHeight="1" x14ac:dyDescent="0.3">
      <c r="A207" s="661" t="s">
        <v>8904</v>
      </c>
      <c r="B207" s="662" t="s">
        <v>8905</v>
      </c>
      <c r="C207" s="662" t="s">
        <v>6968</v>
      </c>
      <c r="D207" s="662" t="s">
        <v>8922</v>
      </c>
      <c r="E207" s="662" t="s">
        <v>8923</v>
      </c>
      <c r="F207" s="665">
        <v>1</v>
      </c>
      <c r="G207" s="665">
        <v>5860</v>
      </c>
      <c r="H207" s="665">
        <v>1</v>
      </c>
      <c r="I207" s="665">
        <v>5860</v>
      </c>
      <c r="J207" s="665"/>
      <c r="K207" s="665"/>
      <c r="L207" s="665"/>
      <c r="M207" s="665"/>
      <c r="N207" s="665">
        <v>7</v>
      </c>
      <c r="O207" s="665">
        <v>41531</v>
      </c>
      <c r="P207" s="678">
        <v>7.0872013651877133</v>
      </c>
      <c r="Q207" s="666">
        <v>5933</v>
      </c>
    </row>
    <row r="208" spans="1:17" ht="14.4" customHeight="1" x14ac:dyDescent="0.3">
      <c r="A208" s="661" t="s">
        <v>8904</v>
      </c>
      <c r="B208" s="662" t="s">
        <v>8905</v>
      </c>
      <c r="C208" s="662" t="s">
        <v>6968</v>
      </c>
      <c r="D208" s="662" t="s">
        <v>8924</v>
      </c>
      <c r="E208" s="662" t="s">
        <v>8925</v>
      </c>
      <c r="F208" s="665"/>
      <c r="G208" s="665"/>
      <c r="H208" s="665"/>
      <c r="I208" s="665"/>
      <c r="J208" s="665">
        <v>1</v>
      </c>
      <c r="K208" s="665">
        <v>109</v>
      </c>
      <c r="L208" s="665"/>
      <c r="M208" s="665">
        <v>109</v>
      </c>
      <c r="N208" s="665"/>
      <c r="O208" s="665"/>
      <c r="P208" s="678"/>
      <c r="Q208" s="666"/>
    </row>
    <row r="209" spans="1:17" ht="14.4" customHeight="1" x14ac:dyDescent="0.3">
      <c r="A209" s="661" t="s">
        <v>8904</v>
      </c>
      <c r="B209" s="662" t="s">
        <v>8905</v>
      </c>
      <c r="C209" s="662" t="s">
        <v>6968</v>
      </c>
      <c r="D209" s="662" t="s">
        <v>8926</v>
      </c>
      <c r="E209" s="662" t="s">
        <v>8927</v>
      </c>
      <c r="F209" s="665">
        <v>3</v>
      </c>
      <c r="G209" s="665">
        <v>1095</v>
      </c>
      <c r="H209" s="665">
        <v>1</v>
      </c>
      <c r="I209" s="665">
        <v>365</v>
      </c>
      <c r="J209" s="665"/>
      <c r="K209" s="665"/>
      <c r="L209" s="665"/>
      <c r="M209" s="665"/>
      <c r="N209" s="665">
        <v>5</v>
      </c>
      <c r="O209" s="665">
        <v>1880</v>
      </c>
      <c r="P209" s="678">
        <v>1.7168949771689497</v>
      </c>
      <c r="Q209" s="666">
        <v>376</v>
      </c>
    </row>
    <row r="210" spans="1:17" ht="14.4" customHeight="1" x14ac:dyDescent="0.3">
      <c r="A210" s="661" t="s">
        <v>8904</v>
      </c>
      <c r="B210" s="662" t="s">
        <v>8905</v>
      </c>
      <c r="C210" s="662" t="s">
        <v>6968</v>
      </c>
      <c r="D210" s="662" t="s">
        <v>8928</v>
      </c>
      <c r="E210" s="662" t="s">
        <v>8929</v>
      </c>
      <c r="F210" s="665"/>
      <c r="G210" s="665"/>
      <c r="H210" s="665"/>
      <c r="I210" s="665"/>
      <c r="J210" s="665">
        <v>1</v>
      </c>
      <c r="K210" s="665">
        <v>37</v>
      </c>
      <c r="L210" s="665"/>
      <c r="M210" s="665">
        <v>37</v>
      </c>
      <c r="N210" s="665"/>
      <c r="O210" s="665"/>
      <c r="P210" s="678"/>
      <c r="Q210" s="666"/>
    </row>
    <row r="211" spans="1:17" ht="14.4" customHeight="1" x14ac:dyDescent="0.3">
      <c r="A211" s="661" t="s">
        <v>8904</v>
      </c>
      <c r="B211" s="662" t="s">
        <v>8905</v>
      </c>
      <c r="C211" s="662" t="s">
        <v>6968</v>
      </c>
      <c r="D211" s="662" t="s">
        <v>8930</v>
      </c>
      <c r="E211" s="662" t="s">
        <v>8931</v>
      </c>
      <c r="F211" s="665">
        <v>3</v>
      </c>
      <c r="G211" s="665">
        <v>1992</v>
      </c>
      <c r="H211" s="665">
        <v>1</v>
      </c>
      <c r="I211" s="665">
        <v>664</v>
      </c>
      <c r="J211" s="665"/>
      <c r="K211" s="665"/>
      <c r="L211" s="665"/>
      <c r="M211" s="665"/>
      <c r="N211" s="665">
        <v>5</v>
      </c>
      <c r="O211" s="665">
        <v>3380</v>
      </c>
      <c r="P211" s="678">
        <v>1.6967871485943775</v>
      </c>
      <c r="Q211" s="666">
        <v>676</v>
      </c>
    </row>
    <row r="212" spans="1:17" ht="14.4" customHeight="1" x14ac:dyDescent="0.3">
      <c r="A212" s="661" t="s">
        <v>8904</v>
      </c>
      <c r="B212" s="662" t="s">
        <v>8905</v>
      </c>
      <c r="C212" s="662" t="s">
        <v>6968</v>
      </c>
      <c r="D212" s="662" t="s">
        <v>8932</v>
      </c>
      <c r="E212" s="662" t="s">
        <v>8933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138</v>
      </c>
      <c r="P212" s="678"/>
      <c r="Q212" s="666">
        <v>138</v>
      </c>
    </row>
    <row r="213" spans="1:17" ht="14.4" customHeight="1" x14ac:dyDescent="0.3">
      <c r="A213" s="661" t="s">
        <v>8904</v>
      </c>
      <c r="B213" s="662" t="s">
        <v>8905</v>
      </c>
      <c r="C213" s="662" t="s">
        <v>6968</v>
      </c>
      <c r="D213" s="662" t="s">
        <v>8934</v>
      </c>
      <c r="E213" s="662" t="s">
        <v>8935</v>
      </c>
      <c r="F213" s="665">
        <v>76</v>
      </c>
      <c r="G213" s="665">
        <v>21356</v>
      </c>
      <c r="H213" s="665">
        <v>1</v>
      </c>
      <c r="I213" s="665">
        <v>281</v>
      </c>
      <c r="J213" s="665">
        <v>67</v>
      </c>
      <c r="K213" s="665">
        <v>18968</v>
      </c>
      <c r="L213" s="665">
        <v>0.88818130736092904</v>
      </c>
      <c r="M213" s="665">
        <v>283.1044776119403</v>
      </c>
      <c r="N213" s="665">
        <v>121</v>
      </c>
      <c r="O213" s="665">
        <v>34485</v>
      </c>
      <c r="P213" s="678">
        <v>1.6147686832740213</v>
      </c>
      <c r="Q213" s="666">
        <v>285</v>
      </c>
    </row>
    <row r="214" spans="1:17" ht="14.4" customHeight="1" x14ac:dyDescent="0.3">
      <c r="A214" s="661" t="s">
        <v>8904</v>
      </c>
      <c r="B214" s="662" t="s">
        <v>8905</v>
      </c>
      <c r="C214" s="662" t="s">
        <v>6968</v>
      </c>
      <c r="D214" s="662" t="s">
        <v>8936</v>
      </c>
      <c r="E214" s="662" t="s">
        <v>8937</v>
      </c>
      <c r="F214" s="665">
        <v>9</v>
      </c>
      <c r="G214" s="665">
        <v>4104</v>
      </c>
      <c r="H214" s="665">
        <v>1</v>
      </c>
      <c r="I214" s="665">
        <v>456</v>
      </c>
      <c r="J214" s="665">
        <v>11</v>
      </c>
      <c r="K214" s="665">
        <v>5052</v>
      </c>
      <c r="L214" s="665">
        <v>1.2309941520467835</v>
      </c>
      <c r="M214" s="665">
        <v>459.27272727272725</v>
      </c>
      <c r="N214" s="665">
        <v>26</v>
      </c>
      <c r="O214" s="665">
        <v>12012</v>
      </c>
      <c r="P214" s="678">
        <v>2.9269005847953218</v>
      </c>
      <c r="Q214" s="666">
        <v>462</v>
      </c>
    </row>
    <row r="215" spans="1:17" ht="14.4" customHeight="1" x14ac:dyDescent="0.3">
      <c r="A215" s="661" t="s">
        <v>8904</v>
      </c>
      <c r="B215" s="662" t="s">
        <v>8905</v>
      </c>
      <c r="C215" s="662" t="s">
        <v>6968</v>
      </c>
      <c r="D215" s="662" t="s">
        <v>8938</v>
      </c>
      <c r="E215" s="662" t="s">
        <v>8939</v>
      </c>
      <c r="F215" s="665">
        <v>82</v>
      </c>
      <c r="G215" s="665">
        <v>28536</v>
      </c>
      <c r="H215" s="665">
        <v>1</v>
      </c>
      <c r="I215" s="665">
        <v>348</v>
      </c>
      <c r="J215" s="665">
        <v>80</v>
      </c>
      <c r="K215" s="665">
        <v>27480</v>
      </c>
      <c r="L215" s="665">
        <v>0.96299411269974766</v>
      </c>
      <c r="M215" s="665">
        <v>343.5</v>
      </c>
      <c r="N215" s="665">
        <v>142</v>
      </c>
      <c r="O215" s="665">
        <v>50552</v>
      </c>
      <c r="P215" s="678">
        <v>1.7715166806840483</v>
      </c>
      <c r="Q215" s="666">
        <v>356</v>
      </c>
    </row>
    <row r="216" spans="1:17" ht="14.4" customHeight="1" x14ac:dyDescent="0.3">
      <c r="A216" s="661" t="s">
        <v>8904</v>
      </c>
      <c r="B216" s="662" t="s">
        <v>8905</v>
      </c>
      <c r="C216" s="662" t="s">
        <v>6968</v>
      </c>
      <c r="D216" s="662" t="s">
        <v>8940</v>
      </c>
      <c r="E216" s="662" t="s">
        <v>8941</v>
      </c>
      <c r="F216" s="665">
        <v>1</v>
      </c>
      <c r="G216" s="665">
        <v>103</v>
      </c>
      <c r="H216" s="665">
        <v>1</v>
      </c>
      <c r="I216" s="665">
        <v>103</v>
      </c>
      <c r="J216" s="665"/>
      <c r="K216" s="665"/>
      <c r="L216" s="665"/>
      <c r="M216" s="665"/>
      <c r="N216" s="665">
        <v>1</v>
      </c>
      <c r="O216" s="665">
        <v>105</v>
      </c>
      <c r="P216" s="678">
        <v>1.0194174757281553</v>
      </c>
      <c r="Q216" s="666">
        <v>105</v>
      </c>
    </row>
    <row r="217" spans="1:17" ht="14.4" customHeight="1" x14ac:dyDescent="0.3">
      <c r="A217" s="661" t="s">
        <v>8904</v>
      </c>
      <c r="B217" s="662" t="s">
        <v>8905</v>
      </c>
      <c r="C217" s="662" t="s">
        <v>6968</v>
      </c>
      <c r="D217" s="662" t="s">
        <v>8942</v>
      </c>
      <c r="E217" s="662" t="s">
        <v>8943</v>
      </c>
      <c r="F217" s="665">
        <v>3</v>
      </c>
      <c r="G217" s="665">
        <v>345</v>
      </c>
      <c r="H217" s="665">
        <v>1</v>
      </c>
      <c r="I217" s="665">
        <v>115</v>
      </c>
      <c r="J217" s="665">
        <v>3</v>
      </c>
      <c r="K217" s="665">
        <v>348</v>
      </c>
      <c r="L217" s="665">
        <v>1.008695652173913</v>
      </c>
      <c r="M217" s="665">
        <v>116</v>
      </c>
      <c r="N217" s="665">
        <v>5</v>
      </c>
      <c r="O217" s="665">
        <v>585</v>
      </c>
      <c r="P217" s="678">
        <v>1.6956521739130435</v>
      </c>
      <c r="Q217" s="666">
        <v>117</v>
      </c>
    </row>
    <row r="218" spans="1:17" ht="14.4" customHeight="1" x14ac:dyDescent="0.3">
      <c r="A218" s="661" t="s">
        <v>8904</v>
      </c>
      <c r="B218" s="662" t="s">
        <v>8905</v>
      </c>
      <c r="C218" s="662" t="s">
        <v>6968</v>
      </c>
      <c r="D218" s="662" t="s">
        <v>8944</v>
      </c>
      <c r="E218" s="662" t="s">
        <v>8945</v>
      </c>
      <c r="F218" s="665"/>
      <c r="G218" s="665"/>
      <c r="H218" s="665"/>
      <c r="I218" s="665"/>
      <c r="J218" s="665">
        <v>1</v>
      </c>
      <c r="K218" s="665">
        <v>461</v>
      </c>
      <c r="L218" s="665"/>
      <c r="M218" s="665">
        <v>461</v>
      </c>
      <c r="N218" s="665">
        <v>3</v>
      </c>
      <c r="O218" s="665">
        <v>1389</v>
      </c>
      <c r="P218" s="678"/>
      <c r="Q218" s="666">
        <v>463</v>
      </c>
    </row>
    <row r="219" spans="1:17" ht="14.4" customHeight="1" x14ac:dyDescent="0.3">
      <c r="A219" s="661" t="s">
        <v>8904</v>
      </c>
      <c r="B219" s="662" t="s">
        <v>8905</v>
      </c>
      <c r="C219" s="662" t="s">
        <v>6968</v>
      </c>
      <c r="D219" s="662" t="s">
        <v>8683</v>
      </c>
      <c r="E219" s="662" t="s">
        <v>8684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1268</v>
      </c>
      <c r="P219" s="678"/>
      <c r="Q219" s="666">
        <v>1268</v>
      </c>
    </row>
    <row r="220" spans="1:17" ht="14.4" customHeight="1" x14ac:dyDescent="0.3">
      <c r="A220" s="661" t="s">
        <v>8904</v>
      </c>
      <c r="B220" s="662" t="s">
        <v>8905</v>
      </c>
      <c r="C220" s="662" t="s">
        <v>6968</v>
      </c>
      <c r="D220" s="662" t="s">
        <v>3121</v>
      </c>
      <c r="E220" s="662" t="s">
        <v>8946</v>
      </c>
      <c r="F220" s="665">
        <v>3</v>
      </c>
      <c r="G220" s="665">
        <v>1287</v>
      </c>
      <c r="H220" s="665">
        <v>1</v>
      </c>
      <c r="I220" s="665">
        <v>429</v>
      </c>
      <c r="J220" s="665">
        <v>12</v>
      </c>
      <c r="K220" s="665">
        <v>5193</v>
      </c>
      <c r="L220" s="665">
        <v>4.034965034965035</v>
      </c>
      <c r="M220" s="665">
        <v>432.75</v>
      </c>
      <c r="N220" s="665">
        <v>28</v>
      </c>
      <c r="O220" s="665">
        <v>12236</v>
      </c>
      <c r="P220" s="678">
        <v>9.507381507381508</v>
      </c>
      <c r="Q220" s="666">
        <v>437</v>
      </c>
    </row>
    <row r="221" spans="1:17" ht="14.4" customHeight="1" x14ac:dyDescent="0.3">
      <c r="A221" s="661" t="s">
        <v>8904</v>
      </c>
      <c r="B221" s="662" t="s">
        <v>8905</v>
      </c>
      <c r="C221" s="662" t="s">
        <v>6968</v>
      </c>
      <c r="D221" s="662" t="s">
        <v>8947</v>
      </c>
      <c r="E221" s="662" t="s">
        <v>8948</v>
      </c>
      <c r="F221" s="665">
        <v>64</v>
      </c>
      <c r="G221" s="665">
        <v>3392</v>
      </c>
      <c r="H221" s="665">
        <v>1</v>
      </c>
      <c r="I221" s="665">
        <v>53</v>
      </c>
      <c r="J221" s="665">
        <v>62</v>
      </c>
      <c r="K221" s="665">
        <v>3336</v>
      </c>
      <c r="L221" s="665">
        <v>0.98349056603773588</v>
      </c>
      <c r="M221" s="665">
        <v>53.806451612903224</v>
      </c>
      <c r="N221" s="665">
        <v>120</v>
      </c>
      <c r="O221" s="665">
        <v>6480</v>
      </c>
      <c r="P221" s="678">
        <v>1.9103773584905661</v>
      </c>
      <c r="Q221" s="666">
        <v>54</v>
      </c>
    </row>
    <row r="222" spans="1:17" ht="14.4" customHeight="1" x14ac:dyDescent="0.3">
      <c r="A222" s="661" t="s">
        <v>8904</v>
      </c>
      <c r="B222" s="662" t="s">
        <v>8905</v>
      </c>
      <c r="C222" s="662" t="s">
        <v>6968</v>
      </c>
      <c r="D222" s="662" t="s">
        <v>8949</v>
      </c>
      <c r="E222" s="662" t="s">
        <v>8950</v>
      </c>
      <c r="F222" s="665">
        <v>94</v>
      </c>
      <c r="G222" s="665">
        <v>15510</v>
      </c>
      <c r="H222" s="665">
        <v>1</v>
      </c>
      <c r="I222" s="665">
        <v>165</v>
      </c>
      <c r="J222" s="665">
        <v>117</v>
      </c>
      <c r="K222" s="665">
        <v>19587</v>
      </c>
      <c r="L222" s="665">
        <v>1.2628626692456479</v>
      </c>
      <c r="M222" s="665">
        <v>167.41025641025641</v>
      </c>
      <c r="N222" s="665">
        <v>310</v>
      </c>
      <c r="O222" s="665">
        <v>52390</v>
      </c>
      <c r="P222" s="678">
        <v>3.3778207607994841</v>
      </c>
      <c r="Q222" s="666">
        <v>169</v>
      </c>
    </row>
    <row r="223" spans="1:17" ht="14.4" customHeight="1" x14ac:dyDescent="0.3">
      <c r="A223" s="661" t="s">
        <v>8904</v>
      </c>
      <c r="B223" s="662" t="s">
        <v>8905</v>
      </c>
      <c r="C223" s="662" t="s">
        <v>6968</v>
      </c>
      <c r="D223" s="662" t="s">
        <v>8951</v>
      </c>
      <c r="E223" s="662" t="s">
        <v>8952</v>
      </c>
      <c r="F223" s="665">
        <v>5</v>
      </c>
      <c r="G223" s="665">
        <v>395</v>
      </c>
      <c r="H223" s="665">
        <v>1</v>
      </c>
      <c r="I223" s="665">
        <v>79</v>
      </c>
      <c r="J223" s="665"/>
      <c r="K223" s="665"/>
      <c r="L223" s="665"/>
      <c r="M223" s="665"/>
      <c r="N223" s="665">
        <v>11</v>
      </c>
      <c r="O223" s="665">
        <v>891</v>
      </c>
      <c r="P223" s="678">
        <v>2.2556962025316456</v>
      </c>
      <c r="Q223" s="666">
        <v>81</v>
      </c>
    </row>
    <row r="224" spans="1:17" ht="14.4" customHeight="1" x14ac:dyDescent="0.3">
      <c r="A224" s="661" t="s">
        <v>8904</v>
      </c>
      <c r="B224" s="662" t="s">
        <v>8905</v>
      </c>
      <c r="C224" s="662" t="s">
        <v>6968</v>
      </c>
      <c r="D224" s="662" t="s">
        <v>8953</v>
      </c>
      <c r="E224" s="662" t="s">
        <v>8954</v>
      </c>
      <c r="F224" s="665">
        <v>42</v>
      </c>
      <c r="G224" s="665">
        <v>6720</v>
      </c>
      <c r="H224" s="665">
        <v>1</v>
      </c>
      <c r="I224" s="665">
        <v>160</v>
      </c>
      <c r="J224" s="665">
        <v>32</v>
      </c>
      <c r="K224" s="665">
        <v>5170</v>
      </c>
      <c r="L224" s="665">
        <v>0.76934523809523814</v>
      </c>
      <c r="M224" s="665">
        <v>161.5625</v>
      </c>
      <c r="N224" s="665">
        <v>40</v>
      </c>
      <c r="O224" s="665">
        <v>6520</v>
      </c>
      <c r="P224" s="678">
        <v>0.97023809523809523</v>
      </c>
      <c r="Q224" s="666">
        <v>163</v>
      </c>
    </row>
    <row r="225" spans="1:17" ht="14.4" customHeight="1" x14ac:dyDescent="0.3">
      <c r="A225" s="661" t="s">
        <v>8904</v>
      </c>
      <c r="B225" s="662" t="s">
        <v>8905</v>
      </c>
      <c r="C225" s="662" t="s">
        <v>6968</v>
      </c>
      <c r="D225" s="662" t="s">
        <v>8756</v>
      </c>
      <c r="E225" s="662" t="s">
        <v>8757</v>
      </c>
      <c r="F225" s="665"/>
      <c r="G225" s="665"/>
      <c r="H225" s="665"/>
      <c r="I225" s="665"/>
      <c r="J225" s="665"/>
      <c r="K225" s="665"/>
      <c r="L225" s="665"/>
      <c r="M225" s="665"/>
      <c r="N225" s="665">
        <v>4</v>
      </c>
      <c r="O225" s="665">
        <v>4032</v>
      </c>
      <c r="P225" s="678"/>
      <c r="Q225" s="666">
        <v>1008</v>
      </c>
    </row>
    <row r="226" spans="1:17" ht="14.4" customHeight="1" x14ac:dyDescent="0.3">
      <c r="A226" s="661" t="s">
        <v>8904</v>
      </c>
      <c r="B226" s="662" t="s">
        <v>8905</v>
      </c>
      <c r="C226" s="662" t="s">
        <v>6968</v>
      </c>
      <c r="D226" s="662" t="s">
        <v>8955</v>
      </c>
      <c r="E226" s="662" t="s">
        <v>8956</v>
      </c>
      <c r="F226" s="665"/>
      <c r="G226" s="665"/>
      <c r="H226" s="665"/>
      <c r="I226" s="665"/>
      <c r="J226" s="665"/>
      <c r="K226" s="665"/>
      <c r="L226" s="665"/>
      <c r="M226" s="665"/>
      <c r="N226" s="665">
        <v>4</v>
      </c>
      <c r="O226" s="665">
        <v>9056</v>
      </c>
      <c r="P226" s="678"/>
      <c r="Q226" s="666">
        <v>2264</v>
      </c>
    </row>
    <row r="227" spans="1:17" ht="14.4" customHeight="1" x14ac:dyDescent="0.3">
      <c r="A227" s="661" t="s">
        <v>8904</v>
      </c>
      <c r="B227" s="662" t="s">
        <v>8905</v>
      </c>
      <c r="C227" s="662" t="s">
        <v>6968</v>
      </c>
      <c r="D227" s="662" t="s">
        <v>8957</v>
      </c>
      <c r="E227" s="662" t="s">
        <v>8958</v>
      </c>
      <c r="F227" s="665">
        <v>3</v>
      </c>
      <c r="G227" s="665">
        <v>729</v>
      </c>
      <c r="H227" s="665">
        <v>1</v>
      </c>
      <c r="I227" s="665">
        <v>243</v>
      </c>
      <c r="J227" s="665"/>
      <c r="K227" s="665"/>
      <c r="L227" s="665"/>
      <c r="M227" s="665"/>
      <c r="N227" s="665">
        <v>3</v>
      </c>
      <c r="O227" s="665">
        <v>741</v>
      </c>
      <c r="P227" s="678">
        <v>1.0164609053497942</v>
      </c>
      <c r="Q227" s="666">
        <v>247</v>
      </c>
    </row>
    <row r="228" spans="1:17" ht="14.4" customHeight="1" x14ac:dyDescent="0.3">
      <c r="A228" s="661" t="s">
        <v>8904</v>
      </c>
      <c r="B228" s="662" t="s">
        <v>8905</v>
      </c>
      <c r="C228" s="662" t="s">
        <v>6968</v>
      </c>
      <c r="D228" s="662" t="s">
        <v>8959</v>
      </c>
      <c r="E228" s="662" t="s">
        <v>8960</v>
      </c>
      <c r="F228" s="665"/>
      <c r="G228" s="665"/>
      <c r="H228" s="665"/>
      <c r="I228" s="665"/>
      <c r="J228" s="665">
        <v>3</v>
      </c>
      <c r="K228" s="665">
        <v>6018</v>
      </c>
      <c r="L228" s="665"/>
      <c r="M228" s="665">
        <v>2006</v>
      </c>
      <c r="N228" s="665">
        <v>4</v>
      </c>
      <c r="O228" s="665">
        <v>8048</v>
      </c>
      <c r="P228" s="678"/>
      <c r="Q228" s="666">
        <v>2012</v>
      </c>
    </row>
    <row r="229" spans="1:17" ht="14.4" customHeight="1" x14ac:dyDescent="0.3">
      <c r="A229" s="661" t="s">
        <v>8904</v>
      </c>
      <c r="B229" s="662" t="s">
        <v>8905</v>
      </c>
      <c r="C229" s="662" t="s">
        <v>6968</v>
      </c>
      <c r="D229" s="662" t="s">
        <v>8961</v>
      </c>
      <c r="E229" s="662" t="s">
        <v>8962</v>
      </c>
      <c r="F229" s="665"/>
      <c r="G229" s="665"/>
      <c r="H229" s="665"/>
      <c r="I229" s="665"/>
      <c r="J229" s="665">
        <v>1</v>
      </c>
      <c r="K229" s="665">
        <v>225</v>
      </c>
      <c r="L229" s="665"/>
      <c r="M229" s="665">
        <v>225</v>
      </c>
      <c r="N229" s="665"/>
      <c r="O229" s="665"/>
      <c r="P229" s="678"/>
      <c r="Q229" s="666"/>
    </row>
    <row r="230" spans="1:17" ht="14.4" customHeight="1" x14ac:dyDescent="0.3">
      <c r="A230" s="661" t="s">
        <v>8904</v>
      </c>
      <c r="B230" s="662" t="s">
        <v>8905</v>
      </c>
      <c r="C230" s="662" t="s">
        <v>6968</v>
      </c>
      <c r="D230" s="662" t="s">
        <v>8963</v>
      </c>
      <c r="E230" s="662" t="s">
        <v>8907</v>
      </c>
      <c r="F230" s="665">
        <v>4</v>
      </c>
      <c r="G230" s="665">
        <v>136</v>
      </c>
      <c r="H230" s="665">
        <v>1</v>
      </c>
      <c r="I230" s="665">
        <v>34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8904</v>
      </c>
      <c r="B231" s="662" t="s">
        <v>8905</v>
      </c>
      <c r="C231" s="662" t="s">
        <v>6968</v>
      </c>
      <c r="D231" s="662" t="s">
        <v>8964</v>
      </c>
      <c r="E231" s="662" t="s">
        <v>8965</v>
      </c>
      <c r="F231" s="665">
        <v>2</v>
      </c>
      <c r="G231" s="665">
        <v>10070</v>
      </c>
      <c r="H231" s="665">
        <v>1</v>
      </c>
      <c r="I231" s="665">
        <v>5035</v>
      </c>
      <c r="J231" s="665"/>
      <c r="K231" s="665"/>
      <c r="L231" s="665"/>
      <c r="M231" s="665"/>
      <c r="N231" s="665">
        <v>18</v>
      </c>
      <c r="O231" s="665">
        <v>91602</v>
      </c>
      <c r="P231" s="678">
        <v>9.096524329692155</v>
      </c>
      <c r="Q231" s="666">
        <v>5089</v>
      </c>
    </row>
    <row r="232" spans="1:17" ht="14.4" customHeight="1" x14ac:dyDescent="0.3">
      <c r="A232" s="661" t="s">
        <v>8966</v>
      </c>
      <c r="B232" s="662" t="s">
        <v>8967</v>
      </c>
      <c r="C232" s="662" t="s">
        <v>6968</v>
      </c>
      <c r="D232" s="662" t="s">
        <v>8968</v>
      </c>
      <c r="E232" s="662" t="s">
        <v>8969</v>
      </c>
      <c r="F232" s="665">
        <v>2261</v>
      </c>
      <c r="G232" s="665">
        <v>359499</v>
      </c>
      <c r="H232" s="665">
        <v>1</v>
      </c>
      <c r="I232" s="665">
        <v>159</v>
      </c>
      <c r="J232" s="665">
        <v>2277</v>
      </c>
      <c r="K232" s="665">
        <v>363571</v>
      </c>
      <c r="L232" s="665">
        <v>1.011326874344574</v>
      </c>
      <c r="M232" s="665">
        <v>159.67105841018883</v>
      </c>
      <c r="N232" s="665">
        <v>2487</v>
      </c>
      <c r="O232" s="665">
        <v>400407</v>
      </c>
      <c r="P232" s="678">
        <v>1.1137916934400374</v>
      </c>
      <c r="Q232" s="666">
        <v>161</v>
      </c>
    </row>
    <row r="233" spans="1:17" ht="14.4" customHeight="1" x14ac:dyDescent="0.3">
      <c r="A233" s="661" t="s">
        <v>8966</v>
      </c>
      <c r="B233" s="662" t="s">
        <v>8967</v>
      </c>
      <c r="C233" s="662" t="s">
        <v>6968</v>
      </c>
      <c r="D233" s="662" t="s">
        <v>8970</v>
      </c>
      <c r="E233" s="662" t="s">
        <v>8971</v>
      </c>
      <c r="F233" s="665">
        <v>22</v>
      </c>
      <c r="G233" s="665">
        <v>25630</v>
      </c>
      <c r="H233" s="665">
        <v>1</v>
      </c>
      <c r="I233" s="665">
        <v>1165</v>
      </c>
      <c r="J233" s="665">
        <v>15</v>
      </c>
      <c r="K233" s="665">
        <v>17493</v>
      </c>
      <c r="L233" s="665">
        <v>0.68252048380803743</v>
      </c>
      <c r="M233" s="665">
        <v>1166.2</v>
      </c>
      <c r="N233" s="665">
        <v>13</v>
      </c>
      <c r="O233" s="665">
        <v>15197</v>
      </c>
      <c r="P233" s="678">
        <v>0.59293796332422943</v>
      </c>
      <c r="Q233" s="666">
        <v>1169</v>
      </c>
    </row>
    <row r="234" spans="1:17" ht="14.4" customHeight="1" x14ac:dyDescent="0.3">
      <c r="A234" s="661" t="s">
        <v>8966</v>
      </c>
      <c r="B234" s="662" t="s">
        <v>8967</v>
      </c>
      <c r="C234" s="662" t="s">
        <v>6968</v>
      </c>
      <c r="D234" s="662" t="s">
        <v>8972</v>
      </c>
      <c r="E234" s="662" t="s">
        <v>8973</v>
      </c>
      <c r="F234" s="665">
        <v>96</v>
      </c>
      <c r="G234" s="665">
        <v>3744</v>
      </c>
      <c r="H234" s="665">
        <v>1</v>
      </c>
      <c r="I234" s="665">
        <v>39</v>
      </c>
      <c r="J234" s="665">
        <v>47</v>
      </c>
      <c r="K234" s="665">
        <v>1860</v>
      </c>
      <c r="L234" s="665">
        <v>0.49679487179487181</v>
      </c>
      <c r="M234" s="665">
        <v>39.574468085106382</v>
      </c>
      <c r="N234" s="665">
        <v>81</v>
      </c>
      <c r="O234" s="665">
        <v>3240</v>
      </c>
      <c r="P234" s="678">
        <v>0.86538461538461542</v>
      </c>
      <c r="Q234" s="666">
        <v>40</v>
      </c>
    </row>
    <row r="235" spans="1:17" ht="14.4" customHeight="1" x14ac:dyDescent="0.3">
      <c r="A235" s="661" t="s">
        <v>8966</v>
      </c>
      <c r="B235" s="662" t="s">
        <v>8967</v>
      </c>
      <c r="C235" s="662" t="s">
        <v>6968</v>
      </c>
      <c r="D235" s="662" t="s">
        <v>8878</v>
      </c>
      <c r="E235" s="662" t="s">
        <v>8879</v>
      </c>
      <c r="F235" s="665">
        <v>10</v>
      </c>
      <c r="G235" s="665">
        <v>3820</v>
      </c>
      <c r="H235" s="665">
        <v>1</v>
      </c>
      <c r="I235" s="665">
        <v>382</v>
      </c>
      <c r="J235" s="665">
        <v>6</v>
      </c>
      <c r="K235" s="665">
        <v>2296</v>
      </c>
      <c r="L235" s="665">
        <v>0.60104712041884811</v>
      </c>
      <c r="M235" s="665">
        <v>382.66666666666669</v>
      </c>
      <c r="N235" s="665">
        <v>7</v>
      </c>
      <c r="O235" s="665">
        <v>2681</v>
      </c>
      <c r="P235" s="678">
        <v>0.70183246073298433</v>
      </c>
      <c r="Q235" s="666">
        <v>383</v>
      </c>
    </row>
    <row r="236" spans="1:17" ht="14.4" customHeight="1" x14ac:dyDescent="0.3">
      <c r="A236" s="661" t="s">
        <v>8966</v>
      </c>
      <c r="B236" s="662" t="s">
        <v>8967</v>
      </c>
      <c r="C236" s="662" t="s">
        <v>6968</v>
      </c>
      <c r="D236" s="662" t="s">
        <v>8974</v>
      </c>
      <c r="E236" s="662" t="s">
        <v>8975</v>
      </c>
      <c r="F236" s="665">
        <v>48</v>
      </c>
      <c r="G236" s="665">
        <v>1776</v>
      </c>
      <c r="H236" s="665">
        <v>1</v>
      </c>
      <c r="I236" s="665">
        <v>37</v>
      </c>
      <c r="J236" s="665">
        <v>37</v>
      </c>
      <c r="K236" s="665">
        <v>1369</v>
      </c>
      <c r="L236" s="665">
        <v>0.77083333333333337</v>
      </c>
      <c r="M236" s="665">
        <v>37</v>
      </c>
      <c r="N236" s="665">
        <v>57</v>
      </c>
      <c r="O236" s="665">
        <v>2109</v>
      </c>
      <c r="P236" s="678">
        <v>1.1875</v>
      </c>
      <c r="Q236" s="666">
        <v>37</v>
      </c>
    </row>
    <row r="237" spans="1:17" ht="14.4" customHeight="1" x14ac:dyDescent="0.3">
      <c r="A237" s="661" t="s">
        <v>8966</v>
      </c>
      <c r="B237" s="662" t="s">
        <v>8967</v>
      </c>
      <c r="C237" s="662" t="s">
        <v>6968</v>
      </c>
      <c r="D237" s="662" t="s">
        <v>8976</v>
      </c>
      <c r="E237" s="662" t="s">
        <v>8977</v>
      </c>
      <c r="F237" s="665">
        <v>3</v>
      </c>
      <c r="G237" s="665">
        <v>1332</v>
      </c>
      <c r="H237" s="665">
        <v>1</v>
      </c>
      <c r="I237" s="665">
        <v>444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8966</v>
      </c>
      <c r="B238" s="662" t="s">
        <v>8967</v>
      </c>
      <c r="C238" s="662" t="s">
        <v>6968</v>
      </c>
      <c r="D238" s="662" t="s">
        <v>8978</v>
      </c>
      <c r="E238" s="662" t="s">
        <v>8979</v>
      </c>
      <c r="F238" s="665">
        <v>36</v>
      </c>
      <c r="G238" s="665">
        <v>1476</v>
      </c>
      <c r="H238" s="665">
        <v>1</v>
      </c>
      <c r="I238" s="665">
        <v>41</v>
      </c>
      <c r="J238" s="665">
        <v>2</v>
      </c>
      <c r="K238" s="665">
        <v>82</v>
      </c>
      <c r="L238" s="665">
        <v>5.5555555555555552E-2</v>
      </c>
      <c r="M238" s="665">
        <v>41</v>
      </c>
      <c r="N238" s="665">
        <v>3</v>
      </c>
      <c r="O238" s="665">
        <v>123</v>
      </c>
      <c r="P238" s="678">
        <v>8.3333333333333329E-2</v>
      </c>
      <c r="Q238" s="666">
        <v>41</v>
      </c>
    </row>
    <row r="239" spans="1:17" ht="14.4" customHeight="1" x14ac:dyDescent="0.3">
      <c r="A239" s="661" t="s">
        <v>8966</v>
      </c>
      <c r="B239" s="662" t="s">
        <v>8967</v>
      </c>
      <c r="C239" s="662" t="s">
        <v>6968</v>
      </c>
      <c r="D239" s="662" t="s">
        <v>8980</v>
      </c>
      <c r="E239" s="662" t="s">
        <v>8981</v>
      </c>
      <c r="F239" s="665">
        <v>8</v>
      </c>
      <c r="G239" s="665">
        <v>3920</v>
      </c>
      <c r="H239" s="665">
        <v>1</v>
      </c>
      <c r="I239" s="665">
        <v>490</v>
      </c>
      <c r="J239" s="665">
        <v>10</v>
      </c>
      <c r="K239" s="665">
        <v>4907</v>
      </c>
      <c r="L239" s="665">
        <v>1.2517857142857143</v>
      </c>
      <c r="M239" s="665">
        <v>490.7</v>
      </c>
      <c r="N239" s="665">
        <v>13</v>
      </c>
      <c r="O239" s="665">
        <v>6383</v>
      </c>
      <c r="P239" s="678">
        <v>1.6283163265306122</v>
      </c>
      <c r="Q239" s="666">
        <v>491</v>
      </c>
    </row>
    <row r="240" spans="1:17" ht="14.4" customHeight="1" x14ac:dyDescent="0.3">
      <c r="A240" s="661" t="s">
        <v>8966</v>
      </c>
      <c r="B240" s="662" t="s">
        <v>8967</v>
      </c>
      <c r="C240" s="662" t="s">
        <v>6968</v>
      </c>
      <c r="D240" s="662" t="s">
        <v>8982</v>
      </c>
      <c r="E240" s="662" t="s">
        <v>8983</v>
      </c>
      <c r="F240" s="665">
        <v>18</v>
      </c>
      <c r="G240" s="665">
        <v>558</v>
      </c>
      <c r="H240" s="665">
        <v>1</v>
      </c>
      <c r="I240" s="665">
        <v>31</v>
      </c>
      <c r="J240" s="665">
        <v>10</v>
      </c>
      <c r="K240" s="665">
        <v>310</v>
      </c>
      <c r="L240" s="665">
        <v>0.55555555555555558</v>
      </c>
      <c r="M240" s="665">
        <v>31</v>
      </c>
      <c r="N240" s="665">
        <v>12</v>
      </c>
      <c r="O240" s="665">
        <v>372</v>
      </c>
      <c r="P240" s="678">
        <v>0.66666666666666663</v>
      </c>
      <c r="Q240" s="666">
        <v>31</v>
      </c>
    </row>
    <row r="241" spans="1:17" ht="14.4" customHeight="1" x14ac:dyDescent="0.3">
      <c r="A241" s="661" t="s">
        <v>8966</v>
      </c>
      <c r="B241" s="662" t="s">
        <v>8967</v>
      </c>
      <c r="C241" s="662" t="s">
        <v>6968</v>
      </c>
      <c r="D241" s="662" t="s">
        <v>8984</v>
      </c>
      <c r="E241" s="662" t="s">
        <v>8985</v>
      </c>
      <c r="F241" s="665">
        <v>63</v>
      </c>
      <c r="G241" s="665">
        <v>12915</v>
      </c>
      <c r="H241" s="665">
        <v>1</v>
      </c>
      <c r="I241" s="665">
        <v>205</v>
      </c>
      <c r="J241" s="665">
        <v>61</v>
      </c>
      <c r="K241" s="665">
        <v>12545</v>
      </c>
      <c r="L241" s="665">
        <v>0.97135114208284945</v>
      </c>
      <c r="M241" s="665">
        <v>205.65573770491804</v>
      </c>
      <c r="N241" s="665">
        <v>51</v>
      </c>
      <c r="O241" s="665">
        <v>10557</v>
      </c>
      <c r="P241" s="678">
        <v>0.81742160278745646</v>
      </c>
      <c r="Q241" s="666">
        <v>207</v>
      </c>
    </row>
    <row r="242" spans="1:17" ht="14.4" customHeight="1" x14ac:dyDescent="0.3">
      <c r="A242" s="661" t="s">
        <v>8966</v>
      </c>
      <c r="B242" s="662" t="s">
        <v>8967</v>
      </c>
      <c r="C242" s="662" t="s">
        <v>6968</v>
      </c>
      <c r="D242" s="662" t="s">
        <v>8986</v>
      </c>
      <c r="E242" s="662" t="s">
        <v>8987</v>
      </c>
      <c r="F242" s="665">
        <v>65</v>
      </c>
      <c r="G242" s="665">
        <v>24505</v>
      </c>
      <c r="H242" s="665">
        <v>1</v>
      </c>
      <c r="I242" s="665">
        <v>377</v>
      </c>
      <c r="J242" s="665">
        <v>61</v>
      </c>
      <c r="K242" s="665">
        <v>23075</v>
      </c>
      <c r="L242" s="665">
        <v>0.94164456233421756</v>
      </c>
      <c r="M242" s="665">
        <v>378.27868852459017</v>
      </c>
      <c r="N242" s="665">
        <v>51</v>
      </c>
      <c r="O242" s="665">
        <v>19380</v>
      </c>
      <c r="P242" s="678">
        <v>0.79085900836563972</v>
      </c>
      <c r="Q242" s="666">
        <v>380</v>
      </c>
    </row>
    <row r="243" spans="1:17" ht="14.4" customHeight="1" x14ac:dyDescent="0.3">
      <c r="A243" s="661" t="s">
        <v>8966</v>
      </c>
      <c r="B243" s="662" t="s">
        <v>8967</v>
      </c>
      <c r="C243" s="662" t="s">
        <v>6968</v>
      </c>
      <c r="D243" s="662" t="s">
        <v>8988</v>
      </c>
      <c r="E243" s="662" t="s">
        <v>8989</v>
      </c>
      <c r="F243" s="665">
        <v>297</v>
      </c>
      <c r="G243" s="665">
        <v>33561</v>
      </c>
      <c r="H243" s="665">
        <v>1</v>
      </c>
      <c r="I243" s="665">
        <v>113</v>
      </c>
      <c r="J243" s="665">
        <v>193</v>
      </c>
      <c r="K243" s="665">
        <v>22055</v>
      </c>
      <c r="L243" s="665">
        <v>0.65716158636512623</v>
      </c>
      <c r="M243" s="665">
        <v>114.27461139896373</v>
      </c>
      <c r="N243" s="665">
        <v>274</v>
      </c>
      <c r="O243" s="665">
        <v>31784</v>
      </c>
      <c r="P243" s="678">
        <v>0.94705163731712405</v>
      </c>
      <c r="Q243" s="666">
        <v>116</v>
      </c>
    </row>
    <row r="244" spans="1:17" ht="14.4" customHeight="1" x14ac:dyDescent="0.3">
      <c r="A244" s="661" t="s">
        <v>8966</v>
      </c>
      <c r="B244" s="662" t="s">
        <v>8967</v>
      </c>
      <c r="C244" s="662" t="s">
        <v>6968</v>
      </c>
      <c r="D244" s="662" t="s">
        <v>8990</v>
      </c>
      <c r="E244" s="662" t="s">
        <v>8991</v>
      </c>
      <c r="F244" s="665">
        <v>240</v>
      </c>
      <c r="G244" s="665">
        <v>20160</v>
      </c>
      <c r="H244" s="665">
        <v>1</v>
      </c>
      <c r="I244" s="665">
        <v>84</v>
      </c>
      <c r="J244" s="665">
        <v>185</v>
      </c>
      <c r="K244" s="665">
        <v>15658</v>
      </c>
      <c r="L244" s="665">
        <v>0.77668650793650795</v>
      </c>
      <c r="M244" s="665">
        <v>84.637837837837836</v>
      </c>
      <c r="N244" s="665">
        <v>230</v>
      </c>
      <c r="O244" s="665">
        <v>19550</v>
      </c>
      <c r="P244" s="678">
        <v>0.96974206349206349</v>
      </c>
      <c r="Q244" s="666">
        <v>85</v>
      </c>
    </row>
    <row r="245" spans="1:17" ht="14.4" customHeight="1" x14ac:dyDescent="0.3">
      <c r="A245" s="661" t="s">
        <v>8966</v>
      </c>
      <c r="B245" s="662" t="s">
        <v>8967</v>
      </c>
      <c r="C245" s="662" t="s">
        <v>6968</v>
      </c>
      <c r="D245" s="662" t="s">
        <v>8992</v>
      </c>
      <c r="E245" s="662" t="s">
        <v>8993</v>
      </c>
      <c r="F245" s="665"/>
      <c r="G245" s="665"/>
      <c r="H245" s="665"/>
      <c r="I245" s="665"/>
      <c r="J245" s="665">
        <v>1</v>
      </c>
      <c r="K245" s="665">
        <v>96</v>
      </c>
      <c r="L245" s="665"/>
      <c r="M245" s="665">
        <v>96</v>
      </c>
      <c r="N245" s="665"/>
      <c r="O245" s="665"/>
      <c r="P245" s="678"/>
      <c r="Q245" s="666"/>
    </row>
    <row r="246" spans="1:17" ht="14.4" customHeight="1" x14ac:dyDescent="0.3">
      <c r="A246" s="661" t="s">
        <v>8966</v>
      </c>
      <c r="B246" s="662" t="s">
        <v>8967</v>
      </c>
      <c r="C246" s="662" t="s">
        <v>6968</v>
      </c>
      <c r="D246" s="662" t="s">
        <v>8994</v>
      </c>
      <c r="E246" s="662" t="s">
        <v>8995</v>
      </c>
      <c r="F246" s="665">
        <v>29</v>
      </c>
      <c r="G246" s="665">
        <v>609</v>
      </c>
      <c r="H246" s="665">
        <v>1</v>
      </c>
      <c r="I246" s="665">
        <v>21</v>
      </c>
      <c r="J246" s="665">
        <v>43</v>
      </c>
      <c r="K246" s="665">
        <v>903</v>
      </c>
      <c r="L246" s="665">
        <v>1.4827586206896552</v>
      </c>
      <c r="M246" s="665">
        <v>21</v>
      </c>
      <c r="N246" s="665">
        <v>41</v>
      </c>
      <c r="O246" s="665">
        <v>861</v>
      </c>
      <c r="P246" s="678">
        <v>1.4137931034482758</v>
      </c>
      <c r="Q246" s="666">
        <v>21</v>
      </c>
    </row>
    <row r="247" spans="1:17" ht="14.4" customHeight="1" x14ac:dyDescent="0.3">
      <c r="A247" s="661" t="s">
        <v>8966</v>
      </c>
      <c r="B247" s="662" t="s">
        <v>8967</v>
      </c>
      <c r="C247" s="662" t="s">
        <v>6968</v>
      </c>
      <c r="D247" s="662" t="s">
        <v>8887</v>
      </c>
      <c r="E247" s="662" t="s">
        <v>8888</v>
      </c>
      <c r="F247" s="665">
        <v>78</v>
      </c>
      <c r="G247" s="665">
        <v>37908</v>
      </c>
      <c r="H247" s="665">
        <v>1</v>
      </c>
      <c r="I247" s="665">
        <v>486</v>
      </c>
      <c r="J247" s="665">
        <v>56</v>
      </c>
      <c r="K247" s="665">
        <v>27245</v>
      </c>
      <c r="L247" s="665">
        <v>0.71871372797298727</v>
      </c>
      <c r="M247" s="665">
        <v>486.51785714285717</v>
      </c>
      <c r="N247" s="665">
        <v>76</v>
      </c>
      <c r="O247" s="665">
        <v>37012</v>
      </c>
      <c r="P247" s="678">
        <v>0.97636382821568002</v>
      </c>
      <c r="Q247" s="666">
        <v>487</v>
      </c>
    </row>
    <row r="248" spans="1:17" ht="14.4" customHeight="1" x14ac:dyDescent="0.3">
      <c r="A248" s="661" t="s">
        <v>8966</v>
      </c>
      <c r="B248" s="662" t="s">
        <v>8967</v>
      </c>
      <c r="C248" s="662" t="s">
        <v>6968</v>
      </c>
      <c r="D248" s="662" t="s">
        <v>8996</v>
      </c>
      <c r="E248" s="662" t="s">
        <v>8997</v>
      </c>
      <c r="F248" s="665">
        <v>69</v>
      </c>
      <c r="G248" s="665">
        <v>2760</v>
      </c>
      <c r="H248" s="665">
        <v>1</v>
      </c>
      <c r="I248" s="665">
        <v>40</v>
      </c>
      <c r="J248" s="665">
        <v>58</v>
      </c>
      <c r="K248" s="665">
        <v>2356</v>
      </c>
      <c r="L248" s="665">
        <v>0.8536231884057971</v>
      </c>
      <c r="M248" s="665">
        <v>40.620689655172413</v>
      </c>
      <c r="N248" s="665">
        <v>90</v>
      </c>
      <c r="O248" s="665">
        <v>3690</v>
      </c>
      <c r="P248" s="678">
        <v>1.3369565217391304</v>
      </c>
      <c r="Q248" s="666">
        <v>41</v>
      </c>
    </row>
    <row r="249" spans="1:17" ht="14.4" customHeight="1" x14ac:dyDescent="0.3">
      <c r="A249" s="661" t="s">
        <v>8966</v>
      </c>
      <c r="B249" s="662" t="s">
        <v>8967</v>
      </c>
      <c r="C249" s="662" t="s">
        <v>6968</v>
      </c>
      <c r="D249" s="662" t="s">
        <v>8998</v>
      </c>
      <c r="E249" s="662" t="s">
        <v>8999</v>
      </c>
      <c r="F249" s="665"/>
      <c r="G249" s="665"/>
      <c r="H249" s="665"/>
      <c r="I249" s="665"/>
      <c r="J249" s="665"/>
      <c r="K249" s="665"/>
      <c r="L249" s="665"/>
      <c r="M249" s="665"/>
      <c r="N249" s="665">
        <v>2</v>
      </c>
      <c r="O249" s="665">
        <v>1524</v>
      </c>
      <c r="P249" s="678"/>
      <c r="Q249" s="666">
        <v>762</v>
      </c>
    </row>
    <row r="250" spans="1:17" ht="14.4" customHeight="1" x14ac:dyDescent="0.3">
      <c r="A250" s="661" t="s">
        <v>8966</v>
      </c>
      <c r="B250" s="662" t="s">
        <v>8967</v>
      </c>
      <c r="C250" s="662" t="s">
        <v>6968</v>
      </c>
      <c r="D250" s="662" t="s">
        <v>9000</v>
      </c>
      <c r="E250" s="662" t="s">
        <v>9001</v>
      </c>
      <c r="F250" s="665">
        <v>2</v>
      </c>
      <c r="G250" s="665">
        <v>4058</v>
      </c>
      <c r="H250" s="665">
        <v>1</v>
      </c>
      <c r="I250" s="665">
        <v>2029</v>
      </c>
      <c r="J250" s="665">
        <v>2</v>
      </c>
      <c r="K250" s="665">
        <v>4058</v>
      </c>
      <c r="L250" s="665">
        <v>1</v>
      </c>
      <c r="M250" s="665">
        <v>2029</v>
      </c>
      <c r="N250" s="665">
        <v>1</v>
      </c>
      <c r="O250" s="665">
        <v>2072</v>
      </c>
      <c r="P250" s="678">
        <v>0.51059635288319372</v>
      </c>
      <c r="Q250" s="666">
        <v>2072</v>
      </c>
    </row>
    <row r="251" spans="1:17" ht="14.4" customHeight="1" x14ac:dyDescent="0.3">
      <c r="A251" s="661" t="s">
        <v>8966</v>
      </c>
      <c r="B251" s="662" t="s">
        <v>8967</v>
      </c>
      <c r="C251" s="662" t="s">
        <v>6968</v>
      </c>
      <c r="D251" s="662" t="s">
        <v>9002</v>
      </c>
      <c r="E251" s="662" t="s">
        <v>9003</v>
      </c>
      <c r="F251" s="665">
        <v>2</v>
      </c>
      <c r="G251" s="665">
        <v>1208</v>
      </c>
      <c r="H251" s="665">
        <v>1</v>
      </c>
      <c r="I251" s="665">
        <v>604</v>
      </c>
      <c r="J251" s="665">
        <v>13</v>
      </c>
      <c r="K251" s="665">
        <v>7882</v>
      </c>
      <c r="L251" s="665">
        <v>6.5248344370860929</v>
      </c>
      <c r="M251" s="665">
        <v>606.30769230769226</v>
      </c>
      <c r="N251" s="665">
        <v>7</v>
      </c>
      <c r="O251" s="665">
        <v>4256</v>
      </c>
      <c r="P251" s="678">
        <v>3.5231788079470197</v>
      </c>
      <c r="Q251" s="666">
        <v>608</v>
      </c>
    </row>
    <row r="252" spans="1:17" ht="14.4" customHeight="1" x14ac:dyDescent="0.3">
      <c r="A252" s="661" t="s">
        <v>8966</v>
      </c>
      <c r="B252" s="662" t="s">
        <v>8967</v>
      </c>
      <c r="C252" s="662" t="s">
        <v>6968</v>
      </c>
      <c r="D252" s="662" t="s">
        <v>9004</v>
      </c>
      <c r="E252" s="662" t="s">
        <v>9005</v>
      </c>
      <c r="F252" s="665">
        <v>1</v>
      </c>
      <c r="G252" s="665">
        <v>961</v>
      </c>
      <c r="H252" s="665">
        <v>1</v>
      </c>
      <c r="I252" s="665">
        <v>961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8966</v>
      </c>
      <c r="B253" s="662" t="s">
        <v>8967</v>
      </c>
      <c r="C253" s="662" t="s">
        <v>6968</v>
      </c>
      <c r="D253" s="662" t="s">
        <v>9006</v>
      </c>
      <c r="E253" s="662" t="s">
        <v>9007</v>
      </c>
      <c r="F253" s="665"/>
      <c r="G253" s="665"/>
      <c r="H253" s="665"/>
      <c r="I253" s="665"/>
      <c r="J253" s="665">
        <v>2</v>
      </c>
      <c r="K253" s="665">
        <v>304</v>
      </c>
      <c r="L253" s="665"/>
      <c r="M253" s="665">
        <v>152</v>
      </c>
      <c r="N253" s="665"/>
      <c r="O253" s="665"/>
      <c r="P253" s="678"/>
      <c r="Q253" s="666"/>
    </row>
    <row r="254" spans="1:17" ht="14.4" customHeight="1" x14ac:dyDescent="0.3">
      <c r="A254" s="661" t="s">
        <v>8966</v>
      </c>
      <c r="B254" s="662" t="s">
        <v>8967</v>
      </c>
      <c r="C254" s="662" t="s">
        <v>6968</v>
      </c>
      <c r="D254" s="662" t="s">
        <v>9008</v>
      </c>
      <c r="E254" s="662" t="s">
        <v>9009</v>
      </c>
      <c r="F254" s="665">
        <v>381</v>
      </c>
      <c r="G254" s="665">
        <v>15240</v>
      </c>
      <c r="H254" s="665">
        <v>1</v>
      </c>
      <c r="I254" s="665">
        <v>40</v>
      </c>
      <c r="J254" s="665">
        <v>468</v>
      </c>
      <c r="K254" s="665">
        <v>19012</v>
      </c>
      <c r="L254" s="665">
        <v>1.24750656167979</v>
      </c>
      <c r="M254" s="665">
        <v>40.623931623931625</v>
      </c>
      <c r="N254" s="665">
        <v>480</v>
      </c>
      <c r="O254" s="665">
        <v>19680</v>
      </c>
      <c r="P254" s="678">
        <v>1.2913385826771653</v>
      </c>
      <c r="Q254" s="666">
        <v>41</v>
      </c>
    </row>
    <row r="255" spans="1:17" ht="14.4" customHeight="1" x14ac:dyDescent="0.3">
      <c r="A255" s="661" t="s">
        <v>9010</v>
      </c>
      <c r="B255" s="662" t="s">
        <v>8782</v>
      </c>
      <c r="C255" s="662" t="s">
        <v>6968</v>
      </c>
      <c r="D255" s="662" t="s">
        <v>9011</v>
      </c>
      <c r="E255" s="662" t="s">
        <v>9012</v>
      </c>
      <c r="F255" s="665"/>
      <c r="G255" s="665"/>
      <c r="H255" s="665"/>
      <c r="I255" s="665"/>
      <c r="J255" s="665">
        <v>1</v>
      </c>
      <c r="K255" s="665">
        <v>1180</v>
      </c>
      <c r="L255" s="665"/>
      <c r="M255" s="665">
        <v>1180</v>
      </c>
      <c r="N255" s="665">
        <v>3</v>
      </c>
      <c r="O255" s="665">
        <v>3552</v>
      </c>
      <c r="P255" s="678"/>
      <c r="Q255" s="666">
        <v>1184</v>
      </c>
    </row>
    <row r="256" spans="1:17" ht="14.4" customHeight="1" x14ac:dyDescent="0.3">
      <c r="A256" s="661" t="s">
        <v>9010</v>
      </c>
      <c r="B256" s="662" t="s">
        <v>8782</v>
      </c>
      <c r="C256" s="662" t="s">
        <v>6968</v>
      </c>
      <c r="D256" s="662" t="s">
        <v>9013</v>
      </c>
      <c r="E256" s="662" t="s">
        <v>9014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654</v>
      </c>
      <c r="P256" s="678"/>
      <c r="Q256" s="666">
        <v>654</v>
      </c>
    </row>
    <row r="257" spans="1:17" ht="14.4" customHeight="1" x14ac:dyDescent="0.3">
      <c r="A257" s="661" t="s">
        <v>9010</v>
      </c>
      <c r="B257" s="662" t="s">
        <v>8782</v>
      </c>
      <c r="C257" s="662" t="s">
        <v>6968</v>
      </c>
      <c r="D257" s="662" t="s">
        <v>9015</v>
      </c>
      <c r="E257" s="662" t="s">
        <v>9016</v>
      </c>
      <c r="F257" s="665">
        <v>3</v>
      </c>
      <c r="G257" s="665">
        <v>2478</v>
      </c>
      <c r="H257" s="665">
        <v>1</v>
      </c>
      <c r="I257" s="665">
        <v>826</v>
      </c>
      <c r="J257" s="665"/>
      <c r="K257" s="665"/>
      <c r="L257" s="665"/>
      <c r="M257" s="665"/>
      <c r="N257" s="665">
        <v>1</v>
      </c>
      <c r="O257" s="665">
        <v>831</v>
      </c>
      <c r="P257" s="678">
        <v>0.33535108958837773</v>
      </c>
      <c r="Q257" s="666">
        <v>831</v>
      </c>
    </row>
    <row r="258" spans="1:17" ht="14.4" customHeight="1" x14ac:dyDescent="0.3">
      <c r="A258" s="661" t="s">
        <v>9010</v>
      </c>
      <c r="B258" s="662" t="s">
        <v>8782</v>
      </c>
      <c r="C258" s="662" t="s">
        <v>6968</v>
      </c>
      <c r="D258" s="662" t="s">
        <v>9017</v>
      </c>
      <c r="E258" s="662" t="s">
        <v>9018</v>
      </c>
      <c r="F258" s="665"/>
      <c r="G258" s="665"/>
      <c r="H258" s="665"/>
      <c r="I258" s="665"/>
      <c r="J258" s="665"/>
      <c r="K258" s="665"/>
      <c r="L258" s="665"/>
      <c r="M258" s="665"/>
      <c r="N258" s="665">
        <v>3</v>
      </c>
      <c r="O258" s="665">
        <v>1053</v>
      </c>
      <c r="P258" s="678"/>
      <c r="Q258" s="666">
        <v>351</v>
      </c>
    </row>
    <row r="259" spans="1:17" ht="14.4" customHeight="1" x14ac:dyDescent="0.3">
      <c r="A259" s="661" t="s">
        <v>9010</v>
      </c>
      <c r="B259" s="662" t="s">
        <v>8782</v>
      </c>
      <c r="C259" s="662" t="s">
        <v>6968</v>
      </c>
      <c r="D259" s="662" t="s">
        <v>9019</v>
      </c>
      <c r="E259" s="662" t="s">
        <v>9020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547</v>
      </c>
      <c r="P259" s="678"/>
      <c r="Q259" s="666">
        <v>547</v>
      </c>
    </row>
    <row r="260" spans="1:17" ht="14.4" customHeight="1" x14ac:dyDescent="0.3">
      <c r="A260" s="661" t="s">
        <v>9010</v>
      </c>
      <c r="B260" s="662" t="s">
        <v>8782</v>
      </c>
      <c r="C260" s="662" t="s">
        <v>6968</v>
      </c>
      <c r="D260" s="662" t="s">
        <v>9021</v>
      </c>
      <c r="E260" s="662" t="s">
        <v>9022</v>
      </c>
      <c r="F260" s="665"/>
      <c r="G260" s="665"/>
      <c r="H260" s="665"/>
      <c r="I260" s="665"/>
      <c r="J260" s="665"/>
      <c r="K260" s="665"/>
      <c r="L260" s="665"/>
      <c r="M260" s="665"/>
      <c r="N260" s="665">
        <v>2</v>
      </c>
      <c r="O260" s="665">
        <v>1022</v>
      </c>
      <c r="P260" s="678"/>
      <c r="Q260" s="666">
        <v>511</v>
      </c>
    </row>
    <row r="261" spans="1:17" ht="14.4" customHeight="1" x14ac:dyDescent="0.3">
      <c r="A261" s="661" t="s">
        <v>9010</v>
      </c>
      <c r="B261" s="662" t="s">
        <v>8782</v>
      </c>
      <c r="C261" s="662" t="s">
        <v>6968</v>
      </c>
      <c r="D261" s="662" t="s">
        <v>9023</v>
      </c>
      <c r="E261" s="662" t="s">
        <v>9024</v>
      </c>
      <c r="F261" s="665"/>
      <c r="G261" s="665"/>
      <c r="H261" s="665"/>
      <c r="I261" s="665"/>
      <c r="J261" s="665"/>
      <c r="K261" s="665"/>
      <c r="L261" s="665"/>
      <c r="M261" s="665"/>
      <c r="N261" s="665">
        <v>2</v>
      </c>
      <c r="O261" s="665">
        <v>842</v>
      </c>
      <c r="P261" s="678"/>
      <c r="Q261" s="666">
        <v>421</v>
      </c>
    </row>
    <row r="262" spans="1:17" ht="14.4" customHeight="1" x14ac:dyDescent="0.3">
      <c r="A262" s="661" t="s">
        <v>9010</v>
      </c>
      <c r="B262" s="662" t="s">
        <v>8782</v>
      </c>
      <c r="C262" s="662" t="s">
        <v>6968</v>
      </c>
      <c r="D262" s="662" t="s">
        <v>9025</v>
      </c>
      <c r="E262" s="662" t="s">
        <v>9026</v>
      </c>
      <c r="F262" s="665"/>
      <c r="G262" s="665"/>
      <c r="H262" s="665"/>
      <c r="I262" s="665"/>
      <c r="J262" s="665">
        <v>1</v>
      </c>
      <c r="K262" s="665">
        <v>344</v>
      </c>
      <c r="L262" s="665"/>
      <c r="M262" s="665">
        <v>344</v>
      </c>
      <c r="N262" s="665">
        <v>1</v>
      </c>
      <c r="O262" s="665">
        <v>347</v>
      </c>
      <c r="P262" s="678"/>
      <c r="Q262" s="666">
        <v>347</v>
      </c>
    </row>
    <row r="263" spans="1:17" ht="14.4" customHeight="1" x14ac:dyDescent="0.3">
      <c r="A263" s="661" t="s">
        <v>9010</v>
      </c>
      <c r="B263" s="662" t="s">
        <v>8782</v>
      </c>
      <c r="C263" s="662" t="s">
        <v>6968</v>
      </c>
      <c r="D263" s="662" t="s">
        <v>9027</v>
      </c>
      <c r="E263" s="662" t="s">
        <v>9028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219</v>
      </c>
      <c r="P263" s="678"/>
      <c r="Q263" s="666">
        <v>219</v>
      </c>
    </row>
    <row r="264" spans="1:17" ht="14.4" customHeight="1" x14ac:dyDescent="0.3">
      <c r="A264" s="661" t="s">
        <v>9010</v>
      </c>
      <c r="B264" s="662" t="s">
        <v>8782</v>
      </c>
      <c r="C264" s="662" t="s">
        <v>6968</v>
      </c>
      <c r="D264" s="662" t="s">
        <v>9029</v>
      </c>
      <c r="E264" s="662" t="s">
        <v>9030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222</v>
      </c>
      <c r="P264" s="678"/>
      <c r="Q264" s="666">
        <v>111</v>
      </c>
    </row>
    <row r="265" spans="1:17" ht="14.4" customHeight="1" x14ac:dyDescent="0.3">
      <c r="A265" s="661" t="s">
        <v>9010</v>
      </c>
      <c r="B265" s="662" t="s">
        <v>8782</v>
      </c>
      <c r="C265" s="662" t="s">
        <v>6968</v>
      </c>
      <c r="D265" s="662" t="s">
        <v>8683</v>
      </c>
      <c r="E265" s="662" t="s">
        <v>8684</v>
      </c>
      <c r="F265" s="665"/>
      <c r="G265" s="665"/>
      <c r="H265" s="665"/>
      <c r="I265" s="665"/>
      <c r="J265" s="665">
        <v>1</v>
      </c>
      <c r="K265" s="665">
        <v>1261</v>
      </c>
      <c r="L265" s="665"/>
      <c r="M265" s="665">
        <v>1261</v>
      </c>
      <c r="N265" s="665"/>
      <c r="O265" s="665"/>
      <c r="P265" s="678"/>
      <c r="Q265" s="666"/>
    </row>
    <row r="266" spans="1:17" ht="14.4" customHeight="1" x14ac:dyDescent="0.3">
      <c r="A266" s="661" t="s">
        <v>9010</v>
      </c>
      <c r="B266" s="662" t="s">
        <v>8782</v>
      </c>
      <c r="C266" s="662" t="s">
        <v>6968</v>
      </c>
      <c r="D266" s="662" t="s">
        <v>8685</v>
      </c>
      <c r="E266" s="662" t="s">
        <v>8686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148</v>
      </c>
      <c r="P266" s="678"/>
      <c r="Q266" s="666">
        <v>148</v>
      </c>
    </row>
    <row r="267" spans="1:17" ht="14.4" customHeight="1" x14ac:dyDescent="0.3">
      <c r="A267" s="661" t="s">
        <v>9010</v>
      </c>
      <c r="B267" s="662" t="s">
        <v>8782</v>
      </c>
      <c r="C267" s="662" t="s">
        <v>6968</v>
      </c>
      <c r="D267" s="662" t="s">
        <v>9031</v>
      </c>
      <c r="E267" s="662" t="s">
        <v>9032</v>
      </c>
      <c r="F267" s="665"/>
      <c r="G267" s="665"/>
      <c r="H267" s="665"/>
      <c r="I267" s="665"/>
      <c r="J267" s="665">
        <v>1</v>
      </c>
      <c r="K267" s="665">
        <v>204</v>
      </c>
      <c r="L267" s="665"/>
      <c r="M267" s="665">
        <v>204</v>
      </c>
      <c r="N267" s="665"/>
      <c r="O267" s="665"/>
      <c r="P267" s="678"/>
      <c r="Q267" s="666"/>
    </row>
    <row r="268" spans="1:17" ht="14.4" customHeight="1" x14ac:dyDescent="0.3">
      <c r="A268" s="661" t="s">
        <v>9010</v>
      </c>
      <c r="B268" s="662" t="s">
        <v>8782</v>
      </c>
      <c r="C268" s="662" t="s">
        <v>6968</v>
      </c>
      <c r="D268" s="662" t="s">
        <v>9033</v>
      </c>
      <c r="E268" s="662" t="s">
        <v>9034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475</v>
      </c>
      <c r="P268" s="678"/>
      <c r="Q268" s="666">
        <v>475</v>
      </c>
    </row>
    <row r="269" spans="1:17" ht="14.4" customHeight="1" x14ac:dyDescent="0.3">
      <c r="A269" s="661" t="s">
        <v>9010</v>
      </c>
      <c r="B269" s="662" t="s">
        <v>8782</v>
      </c>
      <c r="C269" s="662" t="s">
        <v>6968</v>
      </c>
      <c r="D269" s="662" t="s">
        <v>9035</v>
      </c>
      <c r="E269" s="662" t="s">
        <v>9036</v>
      </c>
      <c r="F269" s="665"/>
      <c r="G269" s="665"/>
      <c r="H269" s="665"/>
      <c r="I269" s="665"/>
      <c r="J269" s="665"/>
      <c r="K269" s="665"/>
      <c r="L269" s="665"/>
      <c r="M269" s="665"/>
      <c r="N269" s="665">
        <v>2</v>
      </c>
      <c r="O269" s="665">
        <v>578</v>
      </c>
      <c r="P269" s="678"/>
      <c r="Q269" s="666">
        <v>289</v>
      </c>
    </row>
    <row r="270" spans="1:17" ht="14.4" customHeight="1" thickBot="1" x14ac:dyDescent="0.35">
      <c r="A270" s="927" t="s">
        <v>9010</v>
      </c>
      <c r="B270" s="929" t="s">
        <v>8782</v>
      </c>
      <c r="C270" s="929" t="s">
        <v>6968</v>
      </c>
      <c r="D270" s="929" t="s">
        <v>8955</v>
      </c>
      <c r="E270" s="929" t="s">
        <v>8956</v>
      </c>
      <c r="F270" s="933"/>
      <c r="G270" s="933"/>
      <c r="H270" s="933"/>
      <c r="I270" s="933"/>
      <c r="J270" s="933">
        <v>3</v>
      </c>
      <c r="K270" s="933">
        <v>6762</v>
      </c>
      <c r="L270" s="933"/>
      <c r="M270" s="933">
        <v>2254</v>
      </c>
      <c r="N270" s="933"/>
      <c r="O270" s="933"/>
      <c r="P270" s="930"/>
      <c r="Q270" s="9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10915</v>
      </c>
      <c r="D3" s="197">
        <f>SUBTOTAL(9,D6:D1048576)</f>
        <v>11050</v>
      </c>
      <c r="E3" s="197">
        <f>SUBTOTAL(9,E6:E1048576)</f>
        <v>11398</v>
      </c>
      <c r="F3" s="198">
        <f>IF(OR(E3=0,C3=0),"",E3/C3)</f>
        <v>1.0442510306917085</v>
      </c>
      <c r="G3" s="451">
        <f>SUBTOTAL(9,G6:G1048576)</f>
        <v>15925.758299999992</v>
      </c>
      <c r="H3" s="452">
        <f>SUBTOTAL(9,H6:H1048576)</f>
        <v>15655.888799999993</v>
      </c>
      <c r="I3" s="452">
        <f>SUBTOTAL(9,I6:I1048576)</f>
        <v>15971.2736</v>
      </c>
      <c r="J3" s="198">
        <f>IF(OR(I3=0,G3=0),"",I3/G3)</f>
        <v>1.0028579675229661</v>
      </c>
      <c r="K3" s="451">
        <f>SUBTOTAL(9,K6:K1048576)</f>
        <v>1413.3200000000002</v>
      </c>
      <c r="L3" s="452">
        <f>SUBTOTAL(9,L6:L1048576)</f>
        <v>1400.6</v>
      </c>
      <c r="M3" s="452">
        <f>SUBTOTAL(9,M6:M1048576)</f>
        <v>1430.54</v>
      </c>
      <c r="N3" s="199">
        <f>IF(OR(M3=0,E3=0),"",M3/E3)</f>
        <v>0.125507983856817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35"/>
      <c r="B5" s="936"/>
      <c r="C5" s="941">
        <v>2013</v>
      </c>
      <c r="D5" s="941">
        <v>2014</v>
      </c>
      <c r="E5" s="941">
        <v>2015</v>
      </c>
      <c r="F5" s="942" t="s">
        <v>2</v>
      </c>
      <c r="G5" s="949">
        <v>2013</v>
      </c>
      <c r="H5" s="941">
        <v>2014</v>
      </c>
      <c r="I5" s="941">
        <v>2015</v>
      </c>
      <c r="J5" s="942" t="s">
        <v>2</v>
      </c>
      <c r="K5" s="949">
        <v>2013</v>
      </c>
      <c r="L5" s="941">
        <v>2014</v>
      </c>
      <c r="M5" s="941">
        <v>2015</v>
      </c>
      <c r="N5" s="950" t="s">
        <v>93</v>
      </c>
    </row>
    <row r="6" spans="1:14" ht="14.4" customHeight="1" x14ac:dyDescent="0.3">
      <c r="A6" s="937" t="s">
        <v>8140</v>
      </c>
      <c r="B6" s="939" t="s">
        <v>9038</v>
      </c>
      <c r="C6" s="943">
        <v>9629</v>
      </c>
      <c r="D6" s="944">
        <v>9820</v>
      </c>
      <c r="E6" s="944">
        <v>10163</v>
      </c>
      <c r="F6" s="947">
        <v>1.0554574722193375</v>
      </c>
      <c r="G6" s="943">
        <v>9588.0230999999931</v>
      </c>
      <c r="H6" s="944">
        <v>9633.3839999999964</v>
      </c>
      <c r="I6" s="944">
        <v>9884.1519999999982</v>
      </c>
      <c r="J6" s="947">
        <v>1.0308852927148251</v>
      </c>
      <c r="K6" s="943">
        <v>770.32</v>
      </c>
      <c r="L6" s="944">
        <v>785.6</v>
      </c>
      <c r="M6" s="944">
        <v>813.04</v>
      </c>
      <c r="N6" s="951">
        <v>80</v>
      </c>
    </row>
    <row r="7" spans="1:14" ht="14.4" customHeight="1" thickBot="1" x14ac:dyDescent="0.35">
      <c r="A7" s="938" t="s">
        <v>8323</v>
      </c>
      <c r="B7" s="940" t="s">
        <v>9039</v>
      </c>
      <c r="C7" s="945">
        <v>1286</v>
      </c>
      <c r="D7" s="946">
        <v>1230</v>
      </c>
      <c r="E7" s="946">
        <v>1235</v>
      </c>
      <c r="F7" s="948">
        <v>0.96034214618973557</v>
      </c>
      <c r="G7" s="945">
        <v>6337.7351999999992</v>
      </c>
      <c r="H7" s="946">
        <v>6022.5047999999979</v>
      </c>
      <c r="I7" s="946">
        <v>6087.1216000000022</v>
      </c>
      <c r="J7" s="948">
        <v>0.96045691527156307</v>
      </c>
      <c r="K7" s="945">
        <v>643</v>
      </c>
      <c r="L7" s="946">
        <v>615</v>
      </c>
      <c r="M7" s="946">
        <v>617.5</v>
      </c>
      <c r="N7" s="95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2015-11-24T06:49:51Z</dcterms:modified>
</cp:coreProperties>
</file>